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4130" windowHeight="6390" tabRatio="895"/>
  </bookViews>
  <sheets>
    <sheet name="ORÇAMENTO" sheetId="34" r:id="rId1"/>
    <sheet name="CRONOGRAMA-DET" sheetId="36" r:id="rId2"/>
    <sheet name="QUANTITATIVOS" sheetId="27" r:id="rId3"/>
    <sheet name="COMPOSIÇÕES" sheetId="28" r:id="rId4"/>
    <sheet name="MAO-DE-OBRA" sheetId="32" r:id="rId5"/>
    <sheet name="INSUMOS_SINAPI" sheetId="29" r:id="rId6"/>
    <sheet name="INSUMOS_SBC" sheetId="30" r:id="rId7"/>
  </sheets>
  <definedNames>
    <definedName name="_xlnm.Print_Area" localSheetId="3">COMPOSIÇÕES!$A$1:$H$848</definedName>
    <definedName name="_xlnm.Print_Area" localSheetId="1">'CRONOGRAMA-DET'!$A$1:$K$86</definedName>
    <definedName name="_xlnm.Print_Area" localSheetId="0">ORÇAMENTO!$A$1:$G$94</definedName>
    <definedName name="_xlnm.Print_Area" localSheetId="2">QUANTITATIVOS!$A$1:$K$19</definedName>
    <definedName name="_xlnm.Print_Titles" localSheetId="3">COMPOSIÇÕES!$1:$13</definedName>
    <definedName name="_xlnm.Print_Titles" localSheetId="1">'CRONOGRAMA-DET'!$1:$13</definedName>
    <definedName name="_xlnm.Print_Titles" localSheetId="0">ORÇAMENTO!$1:$12</definedName>
  </definedNames>
  <calcPr calcId="125725" fullCalcOnLoad="1"/>
</workbook>
</file>

<file path=xl/calcChain.xml><?xml version="1.0" encoding="utf-8"?>
<calcChain xmlns="http://schemas.openxmlformats.org/spreadsheetml/2006/main">
  <c r="G583" i="28"/>
  <c r="H583" s="1"/>
  <c r="G582"/>
  <c r="H582" s="1"/>
  <c r="G581"/>
  <c r="H581" s="1"/>
  <c r="K714"/>
  <c r="M714"/>
  <c r="L715"/>
  <c r="R715"/>
  <c r="O714"/>
  <c r="N715"/>
  <c r="R714"/>
  <c r="J715"/>
  <c r="F705"/>
  <c r="F704"/>
  <c r="F703"/>
  <c r="F702"/>
  <c r="F701"/>
  <c r="F679"/>
  <c r="F678"/>
  <c r="F677"/>
  <c r="F676"/>
  <c r="F675"/>
  <c r="F562"/>
  <c r="F561"/>
  <c r="F548"/>
  <c r="F547"/>
  <c r="F23"/>
  <c r="F44" i="32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43"/>
  <c r="F72"/>
  <c r="F74"/>
  <c r="P442" i="28"/>
  <c r="M17" i="36"/>
  <c r="M20"/>
  <c r="M21"/>
  <c r="M22"/>
  <c r="M23"/>
  <c r="M24"/>
  <c r="M25"/>
  <c r="M26"/>
  <c r="M27"/>
  <c r="M28"/>
  <c r="M29"/>
  <c r="M30"/>
  <c r="M31"/>
  <c r="M32"/>
  <c r="M33"/>
  <c r="M34"/>
  <c r="M37"/>
  <c r="M38"/>
  <c r="M39"/>
  <c r="M42"/>
  <c r="M43"/>
  <c r="M44"/>
  <c r="M45"/>
  <c r="M46"/>
  <c r="M47"/>
  <c r="M48"/>
  <c r="M49"/>
  <c r="M50"/>
  <c r="M53"/>
  <c r="M54"/>
  <c r="M55"/>
  <c r="M56"/>
  <c r="M59"/>
  <c r="M60"/>
  <c r="M61"/>
  <c r="M62"/>
  <c r="M65"/>
  <c r="M66"/>
  <c r="M67"/>
  <c r="M68"/>
  <c r="M69"/>
  <c r="M70"/>
  <c r="M71"/>
  <c r="M72"/>
  <c r="M73"/>
  <c r="M76"/>
  <c r="M77"/>
  <c r="M78"/>
  <c r="M79"/>
  <c r="M80"/>
  <c r="M81"/>
  <c r="M82"/>
  <c r="M16"/>
  <c r="Q714" i="28"/>
  <c r="P715"/>
  <c r="Q442"/>
  <c r="C37" i="32"/>
  <c r="D37"/>
  <c r="E37" s="1"/>
  <c r="G442" i="28" s="1"/>
  <c r="H442" s="1"/>
  <c r="H447" s="1"/>
  <c r="G443"/>
  <c r="H443" s="1"/>
  <c r="H446" s="1"/>
  <c r="D64" i="27"/>
  <c r="D66" i="34"/>
  <c r="D65" i="27"/>
  <c r="D67" i="34"/>
  <c r="F567" i="28"/>
  <c r="F565"/>
  <c r="H560"/>
  <c r="H563"/>
  <c r="F553"/>
  <c r="F551"/>
  <c r="H546"/>
  <c r="H549"/>
  <c r="F841"/>
  <c r="F840"/>
  <c r="F827"/>
  <c r="F826"/>
  <c r="F813"/>
  <c r="F812"/>
  <c r="F796"/>
  <c r="F795"/>
  <c r="F783"/>
  <c r="F782"/>
  <c r="F768"/>
  <c r="F767"/>
  <c r="F754"/>
  <c r="F753"/>
  <c r="F740"/>
  <c r="F739"/>
  <c r="F722"/>
  <c r="F721"/>
  <c r="F707"/>
  <c r="F706"/>
  <c r="F681"/>
  <c r="F680"/>
  <c r="F655"/>
  <c r="F654"/>
  <c r="F638"/>
  <c r="F637"/>
  <c r="F621"/>
  <c r="F620"/>
  <c r="F604"/>
  <c r="F603"/>
  <c r="F586"/>
  <c r="F585"/>
  <c r="F534"/>
  <c r="F533"/>
  <c r="F519"/>
  <c r="F518"/>
  <c r="F501"/>
  <c r="F500"/>
  <c r="F485"/>
  <c r="F484"/>
  <c r="F470"/>
  <c r="F469"/>
  <c r="F445"/>
  <c r="F444"/>
  <c r="F429"/>
  <c r="F428"/>
  <c r="F411"/>
  <c r="F410"/>
  <c r="F394"/>
  <c r="F393"/>
  <c r="F376"/>
  <c r="F375"/>
  <c r="F360"/>
  <c r="F359"/>
  <c r="F345"/>
  <c r="F344"/>
  <c r="F329"/>
  <c r="F328"/>
  <c r="F313"/>
  <c r="F312"/>
  <c r="F296"/>
  <c r="F295"/>
  <c r="F272"/>
  <c r="F271"/>
  <c r="F257"/>
  <c r="F256"/>
  <c r="F242"/>
  <c r="F241"/>
  <c r="F223"/>
  <c r="F222"/>
  <c r="F211"/>
  <c r="F210"/>
  <c r="F199"/>
  <c r="F198"/>
  <c r="F187"/>
  <c r="F186"/>
  <c r="F175"/>
  <c r="F174"/>
  <c r="F163"/>
  <c r="F162"/>
  <c r="F151"/>
  <c r="F150"/>
  <c r="F139"/>
  <c r="F138"/>
  <c r="F127"/>
  <c r="F126"/>
  <c r="F116"/>
  <c r="F115"/>
  <c r="F104"/>
  <c r="F103"/>
  <c r="F92"/>
  <c r="F91"/>
  <c r="F80"/>
  <c r="F79"/>
  <c r="F68"/>
  <c r="F67"/>
  <c r="F56"/>
  <c r="F55"/>
  <c r="F41"/>
  <c r="F40"/>
  <c r="F22"/>
  <c r="G735"/>
  <c r="H735" s="1"/>
  <c r="H741" s="1"/>
  <c r="D17" i="34"/>
  <c r="D13" i="27"/>
  <c r="D16" i="34"/>
  <c r="G28" i="28"/>
  <c r="H28"/>
  <c r="G24"/>
  <c r="H24"/>
  <c r="G25"/>
  <c r="H25"/>
  <c r="G26"/>
  <c r="H26"/>
  <c r="G27"/>
  <c r="H27"/>
  <c r="F46"/>
  <c r="F44"/>
  <c r="H38"/>
  <c r="H42"/>
  <c r="F33"/>
  <c r="F31"/>
  <c r="D82" i="27"/>
  <c r="D83" i="34"/>
  <c r="D83" i="27"/>
  <c r="D84" i="34"/>
  <c r="D84" i="27"/>
  <c r="D85" i="34"/>
  <c r="D85" i="27"/>
  <c r="D86" i="34"/>
  <c r="D86" i="27"/>
  <c r="D87" i="34"/>
  <c r="D87" i="27"/>
  <c r="D88" i="34"/>
  <c r="D88" i="27"/>
  <c r="D89" i="34"/>
  <c r="F225" i="28"/>
  <c r="F227"/>
  <c r="F213"/>
  <c r="F215"/>
  <c r="M31" i="27"/>
  <c r="K31"/>
  <c r="H31"/>
  <c r="G31"/>
  <c r="F31"/>
  <c r="D31"/>
  <c r="D34" i="34"/>
  <c r="G781" i="28"/>
  <c r="H781" s="1"/>
  <c r="H784" s="1"/>
  <c r="F788"/>
  <c r="F786"/>
  <c r="H780"/>
  <c r="H779"/>
  <c r="G839"/>
  <c r="H839" s="1"/>
  <c r="H842" s="1"/>
  <c r="F844"/>
  <c r="G825"/>
  <c r="H825" s="1"/>
  <c r="H828" s="1"/>
  <c r="F846"/>
  <c r="F832"/>
  <c r="F830"/>
  <c r="G811"/>
  <c r="H811" s="1"/>
  <c r="H814" s="1"/>
  <c r="H810"/>
  <c r="F818"/>
  <c r="F816"/>
  <c r="G809"/>
  <c r="H809"/>
  <c r="G808"/>
  <c r="H808"/>
  <c r="F801"/>
  <c r="F799"/>
  <c r="H794"/>
  <c r="H797"/>
  <c r="F773"/>
  <c r="F771"/>
  <c r="H764"/>
  <c r="H765"/>
  <c r="G766"/>
  <c r="H766"/>
  <c r="F758"/>
  <c r="F756"/>
  <c r="D38" i="32"/>
  <c r="E38"/>
  <c r="G793" i="28"/>
  <c r="H793"/>
  <c r="G719"/>
  <c r="H719"/>
  <c r="F727"/>
  <c r="F725"/>
  <c r="D72" i="27"/>
  <c r="D74" i="34"/>
  <c r="D73" i="27"/>
  <c r="D75" i="34"/>
  <c r="D74" i="27"/>
  <c r="D76" i="34"/>
  <c r="D75" i="27"/>
  <c r="D77" i="34"/>
  <c r="D76" i="27"/>
  <c r="D78" i="34"/>
  <c r="D77" i="27"/>
  <c r="D79" i="34"/>
  <c r="D71" i="27"/>
  <c r="D73" i="34"/>
  <c r="G736" i="28"/>
  <c r="H736"/>
  <c r="F745"/>
  <c r="F743"/>
  <c r="G734"/>
  <c r="H734"/>
  <c r="F712"/>
  <c r="F710"/>
  <c r="G705"/>
  <c r="G704"/>
  <c r="G703"/>
  <c r="H698"/>
  <c r="G697"/>
  <c r="H697"/>
  <c r="G696"/>
  <c r="H696"/>
  <c r="G695"/>
  <c r="H695"/>
  <c r="G694"/>
  <c r="H694"/>
  <c r="G693"/>
  <c r="H693"/>
  <c r="G670"/>
  <c r="H670"/>
  <c r="G669"/>
  <c r="H669"/>
  <c r="F686"/>
  <c r="F684"/>
  <c r="G668"/>
  <c r="H668"/>
  <c r="G667"/>
  <c r="H667"/>
  <c r="G671"/>
  <c r="H671"/>
  <c r="G679"/>
  <c r="G678"/>
  <c r="G677"/>
  <c r="H672"/>
  <c r="F660"/>
  <c r="F658"/>
  <c r="H651"/>
  <c r="G650"/>
  <c r="H650" s="1"/>
  <c r="H656" s="1"/>
  <c r="F626"/>
  <c r="F624"/>
  <c r="F643"/>
  <c r="F641"/>
  <c r="G633"/>
  <c r="H633"/>
  <c r="G616"/>
  <c r="H616"/>
  <c r="H634"/>
  <c r="H617"/>
  <c r="D70" i="27"/>
  <c r="D72" i="34"/>
  <c r="D69" i="27"/>
  <c r="D71" i="34"/>
  <c r="F609" i="28"/>
  <c r="F607"/>
  <c r="H602"/>
  <c r="H601"/>
  <c r="H600"/>
  <c r="H599"/>
  <c r="H598"/>
  <c r="G584"/>
  <c r="H584" s="1"/>
  <c r="H577"/>
  <c r="H578"/>
  <c r="H579"/>
  <c r="H580"/>
  <c r="F591"/>
  <c r="F589"/>
  <c r="F63" i="27"/>
  <c r="G63"/>
  <c r="H63"/>
  <c r="I63"/>
  <c r="D63"/>
  <c r="D65" i="34"/>
  <c r="J63" i="27"/>
  <c r="N63"/>
  <c r="O63"/>
  <c r="P63"/>
  <c r="Q63"/>
  <c r="R63"/>
  <c r="T63"/>
  <c r="G532" i="28"/>
  <c r="G531"/>
  <c r="F539"/>
  <c r="F537"/>
  <c r="H532"/>
  <c r="H531"/>
  <c r="M62" i="27"/>
  <c r="D62"/>
  <c r="D64" i="34"/>
  <c r="D56" i="27"/>
  <c r="D58" i="34"/>
  <c r="D57" i="27"/>
  <c r="D59" i="34"/>
  <c r="D58" i="27"/>
  <c r="D60" i="34"/>
  <c r="D55" i="27"/>
  <c r="D57" i="34"/>
  <c r="M44" i="27"/>
  <c r="D44"/>
  <c r="D46" i="34"/>
  <c r="M45" i="27"/>
  <c r="D45"/>
  <c r="D47" i="34"/>
  <c r="M46" i="27"/>
  <c r="D46"/>
  <c r="D48" i="34"/>
  <c r="F47" i="27"/>
  <c r="G47"/>
  <c r="H47"/>
  <c r="I47"/>
  <c r="J47"/>
  <c r="K47"/>
  <c r="L47"/>
  <c r="M47"/>
  <c r="N47"/>
  <c r="O47"/>
  <c r="P47"/>
  <c r="Q47"/>
  <c r="R47"/>
  <c r="S47"/>
  <c r="T47"/>
  <c r="U47"/>
  <c r="D47"/>
  <c r="D49" i="34"/>
  <c r="F48" i="27"/>
  <c r="G48"/>
  <c r="H48"/>
  <c r="I48"/>
  <c r="J48"/>
  <c r="K48"/>
  <c r="L48"/>
  <c r="M48"/>
  <c r="N48"/>
  <c r="O48"/>
  <c r="P48"/>
  <c r="Q48"/>
  <c r="R48"/>
  <c r="S48"/>
  <c r="T48"/>
  <c r="U48"/>
  <c r="V49"/>
  <c r="M50"/>
  <c r="T50"/>
  <c r="U50"/>
  <c r="D51"/>
  <c r="D53" i="34"/>
  <c r="H43" i="27"/>
  <c r="I43"/>
  <c r="J43"/>
  <c r="K43"/>
  <c r="L43"/>
  <c r="T43"/>
  <c r="D37"/>
  <c r="D40" i="34"/>
  <c r="D38" i="27"/>
  <c r="D41" i="34"/>
  <c r="T36" i="27"/>
  <c r="D36"/>
  <c r="D39" i="34"/>
  <c r="D19" i="27"/>
  <c r="D22" i="34"/>
  <c r="F20" i="27"/>
  <c r="H20"/>
  <c r="D20"/>
  <c r="D23" i="34"/>
  <c r="K20" i="27"/>
  <c r="L20"/>
  <c r="N20"/>
  <c r="O20"/>
  <c r="P21"/>
  <c r="D21"/>
  <c r="D24" i="34"/>
  <c r="D22" i="27"/>
  <c r="D25" i="34"/>
  <c r="D23" i="27"/>
  <c r="D26" i="34"/>
  <c r="D24" i="27"/>
  <c r="D27" i="34"/>
  <c r="P25" i="27"/>
  <c r="D25"/>
  <c r="D28" i="34"/>
  <c r="H26" i="27"/>
  <c r="D26"/>
  <c r="D29" i="34"/>
  <c r="D27" i="27"/>
  <c r="D30" i="34"/>
  <c r="D28" i="27"/>
  <c r="D31" i="34"/>
  <c r="D29" i="27"/>
  <c r="D32" i="34"/>
  <c r="D30" i="27"/>
  <c r="D33" i="34"/>
  <c r="D32" i="27"/>
  <c r="D35" i="34"/>
  <c r="P18" i="27"/>
  <c r="D18"/>
  <c r="D21" i="34"/>
  <c r="G517" i="28"/>
  <c r="H517" s="1"/>
  <c r="G516"/>
  <c r="H516" s="1"/>
  <c r="G515"/>
  <c r="H515" s="1"/>
  <c r="G341"/>
  <c r="H341"/>
  <c r="G325"/>
  <c r="H325"/>
  <c r="G308"/>
  <c r="H308"/>
  <c r="F524"/>
  <c r="F522"/>
  <c r="F506"/>
  <c r="F504"/>
  <c r="G499"/>
  <c r="H499"/>
  <c r="G498"/>
  <c r="H498"/>
  <c r="G497"/>
  <c r="H497"/>
  <c r="F490"/>
  <c r="F488"/>
  <c r="G483"/>
  <c r="H483"/>
  <c r="G482"/>
  <c r="H482"/>
  <c r="H486" s="1"/>
  <c r="F448"/>
  <c r="F450"/>
  <c r="F473"/>
  <c r="G457"/>
  <c r="H457"/>
  <c r="H458"/>
  <c r="H459"/>
  <c r="H460"/>
  <c r="H461"/>
  <c r="H462"/>
  <c r="H463"/>
  <c r="H464"/>
  <c r="H465"/>
  <c r="H466"/>
  <c r="H467"/>
  <c r="H468"/>
  <c r="F475"/>
  <c r="F434"/>
  <c r="F432"/>
  <c r="G427"/>
  <c r="G426"/>
  <c r="H426" s="1"/>
  <c r="G425"/>
  <c r="H425" s="1"/>
  <c r="F416"/>
  <c r="F414"/>
  <c r="G408"/>
  <c r="H408" s="1"/>
  <c r="G407"/>
  <c r="H407" s="1"/>
  <c r="G409"/>
  <c r="H409" s="1"/>
  <c r="G406"/>
  <c r="H406" s="1"/>
  <c r="H412" s="1"/>
  <c r="G392"/>
  <c r="H392" s="1"/>
  <c r="G391"/>
  <c r="H391" s="1"/>
  <c r="G389"/>
  <c r="H389" s="1"/>
  <c r="G388"/>
  <c r="H388" s="1"/>
  <c r="H395" s="1"/>
  <c r="G390"/>
  <c r="H390" s="1"/>
  <c r="F399"/>
  <c r="F397"/>
  <c r="F381"/>
  <c r="F379"/>
  <c r="G374"/>
  <c r="H374" s="1"/>
  <c r="G372"/>
  <c r="H372" s="1"/>
  <c r="G373"/>
  <c r="H373" s="1"/>
  <c r="F365"/>
  <c r="F363"/>
  <c r="G358"/>
  <c r="H358" s="1"/>
  <c r="G357"/>
  <c r="H357" s="1"/>
  <c r="G343"/>
  <c r="H343" s="1"/>
  <c r="G342"/>
  <c r="H342" s="1"/>
  <c r="H346" s="1"/>
  <c r="G309"/>
  <c r="H309"/>
  <c r="F350"/>
  <c r="F348"/>
  <c r="G327"/>
  <c r="H327"/>
  <c r="F334"/>
  <c r="F332"/>
  <c r="G326"/>
  <c r="H326"/>
  <c r="H330" s="1"/>
  <c r="F318"/>
  <c r="F316"/>
  <c r="G311"/>
  <c r="H311" s="1"/>
  <c r="G310"/>
  <c r="H310" s="1"/>
  <c r="H314" s="1"/>
  <c r="G255"/>
  <c r="H255" s="1"/>
  <c r="G239"/>
  <c r="H239"/>
  <c r="G270"/>
  <c r="H270"/>
  <c r="H286"/>
  <c r="H287"/>
  <c r="H288"/>
  <c r="H289"/>
  <c r="H290"/>
  <c r="H291"/>
  <c r="H292"/>
  <c r="H293"/>
  <c r="H294"/>
  <c r="F299"/>
  <c r="F301"/>
  <c r="D36" i="32"/>
  <c r="E36"/>
  <c r="G701" i="28"/>
  <c r="H701" s="1"/>
  <c r="G269"/>
  <c r="H269" s="1"/>
  <c r="H273" s="1"/>
  <c r="F275"/>
  <c r="F277"/>
  <c r="F260"/>
  <c r="G254"/>
  <c r="H254"/>
  <c r="H258" s="1"/>
  <c r="G237"/>
  <c r="H237"/>
  <c r="F262"/>
  <c r="G236"/>
  <c r="H236" s="1"/>
  <c r="G238"/>
  <c r="H238" s="1"/>
  <c r="G240"/>
  <c r="H240" s="1"/>
  <c r="F245"/>
  <c r="F247"/>
  <c r="F203"/>
  <c r="F201"/>
  <c r="F191"/>
  <c r="F189"/>
  <c r="F179"/>
  <c r="F177"/>
  <c r="F167"/>
  <c r="F165"/>
  <c r="F155"/>
  <c r="F153"/>
  <c r="D35" i="32"/>
  <c r="E35"/>
  <c r="F143" i="28"/>
  <c r="F141"/>
  <c r="F131"/>
  <c r="F129"/>
  <c r="F120"/>
  <c r="F118"/>
  <c r="F108"/>
  <c r="F106"/>
  <c r="F96"/>
  <c r="F94"/>
  <c r="F84"/>
  <c r="F82"/>
  <c r="F72"/>
  <c r="F70"/>
  <c r="D34" i="32"/>
  <c r="E34"/>
  <c r="D33"/>
  <c r="E33"/>
  <c r="K19" i="28"/>
  <c r="G548" s="1"/>
  <c r="H548" s="1"/>
  <c r="H550" s="1"/>
  <c r="D32" i="32"/>
  <c r="E32"/>
  <c r="D31"/>
  <c r="E31"/>
  <c r="D30"/>
  <c r="E30"/>
  <c r="D29"/>
  <c r="E29"/>
  <c r="D28"/>
  <c r="E28"/>
  <c r="G101" i="28"/>
  <c r="H101"/>
  <c r="D27" i="32"/>
  <c r="E27"/>
  <c r="D26"/>
  <c r="E26"/>
  <c r="D25"/>
  <c r="E25"/>
  <c r="G615" i="28"/>
  <c r="H615"/>
  <c r="D24" i="32"/>
  <c r="E24"/>
  <c r="D23"/>
  <c r="E23"/>
  <c r="D22"/>
  <c r="E22"/>
  <c r="G20" i="28"/>
  <c r="H20"/>
  <c r="D21" i="32"/>
  <c r="E21"/>
  <c r="G208" i="28"/>
  <c r="D20" i="32"/>
  <c r="E20"/>
  <c r="D18"/>
  <c r="E18"/>
  <c r="G619" i="28"/>
  <c r="H619" s="1"/>
  <c r="D17" i="32"/>
  <c r="E17"/>
  <c r="D16"/>
  <c r="E16"/>
  <c r="D15"/>
  <c r="E15"/>
  <c r="D14"/>
  <c r="E14"/>
  <c r="D13"/>
  <c r="E13"/>
  <c r="D12"/>
  <c r="E12"/>
  <c r="D11"/>
  <c r="E11"/>
  <c r="D10"/>
  <c r="E10"/>
  <c r="D9"/>
  <c r="E9"/>
  <c r="G614" i="28"/>
  <c r="H614" s="1"/>
  <c r="D8" i="32"/>
  <c r="E8"/>
  <c r="D7"/>
  <c r="E7"/>
  <c r="D6"/>
  <c r="E6"/>
  <c r="G234" i="28"/>
  <c r="H234" s="1"/>
  <c r="F60"/>
  <c r="F58"/>
  <c r="H703"/>
  <c r="H708" s="1"/>
  <c r="H679"/>
  <c r="G778"/>
  <c r="H778" s="1"/>
  <c r="G752"/>
  <c r="H752" s="1"/>
  <c r="G423"/>
  <c r="H423" s="1"/>
  <c r="K49" i="27"/>
  <c r="G717" i="28"/>
  <c r="H717"/>
  <c r="G718"/>
  <c r="H718"/>
  <c r="G823"/>
  <c r="H823"/>
  <c r="G824"/>
  <c r="H824"/>
  <c r="H678"/>
  <c r="H704"/>
  <c r="H535"/>
  <c r="H605"/>
  <c r="H677"/>
  <c r="H705"/>
  <c r="G23"/>
  <c r="H23" s="1"/>
  <c r="G80"/>
  <c r="H80" s="1"/>
  <c r="G429"/>
  <c r="H429" s="1"/>
  <c r="G534"/>
  <c r="H534" s="1"/>
  <c r="G638"/>
  <c r="H638" s="1"/>
  <c r="G163"/>
  <c r="H163" s="1"/>
  <c r="H164" s="1"/>
  <c r="G242"/>
  <c r="H242" s="1"/>
  <c r="G411"/>
  <c r="H411" s="1"/>
  <c r="H413" s="1"/>
  <c r="H414" s="1"/>
  <c r="G485"/>
  <c r="H485" s="1"/>
  <c r="G586"/>
  <c r="H586" s="1"/>
  <c r="G655"/>
  <c r="H655" s="1"/>
  <c r="G740"/>
  <c r="H740" s="1"/>
  <c r="G720"/>
  <c r="H720" s="1"/>
  <c r="H723" s="1"/>
  <c r="H471"/>
  <c r="G404"/>
  <c r="H404"/>
  <c r="G386"/>
  <c r="H386"/>
  <c r="G307"/>
  <c r="H307"/>
  <c r="G370"/>
  <c r="H370"/>
  <c r="G355"/>
  <c r="H355"/>
  <c r="G324"/>
  <c r="H324"/>
  <c r="G340"/>
  <c r="H340"/>
  <c r="G253"/>
  <c r="H253"/>
  <c r="G137"/>
  <c r="H137"/>
  <c r="G149"/>
  <c r="H149"/>
  <c r="G173"/>
  <c r="H173"/>
  <c r="G235"/>
  <c r="H235"/>
  <c r="G54"/>
  <c r="H54"/>
  <c r="G66"/>
  <c r="H66"/>
  <c r="G78"/>
  <c r="H78"/>
  <c r="G90"/>
  <c r="H90"/>
  <c r="G102"/>
  <c r="H102"/>
  <c r="G114"/>
  <c r="H114"/>
  <c r="G161"/>
  <c r="H161"/>
  <c r="G268"/>
  <c r="H268"/>
  <c r="G480"/>
  <c r="H480"/>
  <c r="G495"/>
  <c r="H495"/>
  <c r="G558"/>
  <c r="H558"/>
  <c r="G544"/>
  <c r="H544"/>
  <c r="G838"/>
  <c r="H838"/>
  <c r="G220"/>
  <c r="H220"/>
  <c r="G184"/>
  <c r="H184"/>
  <c r="G196"/>
  <c r="H196"/>
  <c r="G285"/>
  <c r="H285"/>
  <c r="G456"/>
  <c r="H456"/>
  <c r="G596"/>
  <c r="H596"/>
  <c r="G148"/>
  <c r="H148"/>
  <c r="F49" i="27"/>
  <c r="L49"/>
  <c r="S49"/>
  <c r="H49"/>
  <c r="I49"/>
  <c r="D50"/>
  <c r="D52" i="34"/>
  <c r="D48" i="27"/>
  <c r="D50" i="34"/>
  <c r="G221" i="28"/>
  <c r="H221" s="1"/>
  <c r="G197"/>
  <c r="H197" s="1"/>
  <c r="G185"/>
  <c r="H185" s="1"/>
  <c r="H188" s="1"/>
  <c r="H208"/>
  <c r="G306"/>
  <c r="H306"/>
  <c r="G267"/>
  <c r="H267"/>
  <c r="G136"/>
  <c r="H136"/>
  <c r="G53"/>
  <c r="H53"/>
  <c r="G89"/>
  <c r="H89"/>
  <c r="G113"/>
  <c r="H113"/>
  <c r="G252"/>
  <c r="H252"/>
  <c r="G422"/>
  <c r="H422"/>
  <c r="G125"/>
  <c r="H125"/>
  <c r="G172"/>
  <c r="H172"/>
  <c r="G160"/>
  <c r="H160"/>
  <c r="G559"/>
  <c r="H559"/>
  <c r="G545"/>
  <c r="H545"/>
  <c r="G496"/>
  <c r="H496"/>
  <c r="G356"/>
  <c r="H356"/>
  <c r="G371"/>
  <c r="H371"/>
  <c r="G387"/>
  <c r="H387"/>
  <c r="G405"/>
  <c r="H405"/>
  <c r="G481"/>
  <c r="H481"/>
  <c r="H487" s="1"/>
  <c r="H488" s="1"/>
  <c r="G547"/>
  <c r="H547"/>
  <c r="G840"/>
  <c r="H840"/>
  <c r="G826"/>
  <c r="H826"/>
  <c r="G782"/>
  <c r="H782"/>
  <c r="G767"/>
  <c r="H767"/>
  <c r="G721"/>
  <c r="H721"/>
  <c r="G706"/>
  <c r="H706"/>
  <c r="G637"/>
  <c r="H637"/>
  <c r="G620"/>
  <c r="H620"/>
  <c r="G533"/>
  <c r="H533"/>
  <c r="G518"/>
  <c r="H518"/>
  <c r="G469"/>
  <c r="H469"/>
  <c r="G444"/>
  <c r="H444"/>
  <c r="G393"/>
  <c r="H393"/>
  <c r="G375"/>
  <c r="H375"/>
  <c r="G328"/>
  <c r="H328"/>
  <c r="G312"/>
  <c r="H312"/>
  <c r="G256"/>
  <c r="H256"/>
  <c r="G241"/>
  <c r="H241"/>
  <c r="G198"/>
  <c r="H198"/>
  <c r="G186"/>
  <c r="H186"/>
  <c r="G150"/>
  <c r="H150"/>
  <c r="G138"/>
  <c r="H138"/>
  <c r="G103"/>
  <c r="H103"/>
  <c r="G91"/>
  <c r="H91"/>
  <c r="G55"/>
  <c r="H55"/>
  <c r="G40"/>
  <c r="H40"/>
  <c r="G561"/>
  <c r="H561"/>
  <c r="G812"/>
  <c r="H812"/>
  <c r="G795"/>
  <c r="H795"/>
  <c r="G753"/>
  <c r="H753"/>
  <c r="G739"/>
  <c r="H739"/>
  <c r="G680"/>
  <c r="H680"/>
  <c r="G654"/>
  <c r="H654"/>
  <c r="G603"/>
  <c r="H603"/>
  <c r="G585"/>
  <c r="H585"/>
  <c r="G500"/>
  <c r="H500"/>
  <c r="G484"/>
  <c r="H484"/>
  <c r="G428"/>
  <c r="H428"/>
  <c r="G410"/>
  <c r="H410"/>
  <c r="G359"/>
  <c r="H359"/>
  <c r="G344"/>
  <c r="H344"/>
  <c r="G295"/>
  <c r="H295"/>
  <c r="G271"/>
  <c r="H271"/>
  <c r="G222"/>
  <c r="H222"/>
  <c r="G210"/>
  <c r="H210"/>
  <c r="G174"/>
  <c r="H174"/>
  <c r="G162"/>
  <c r="H162"/>
  <c r="G126"/>
  <c r="H126"/>
  <c r="H128" s="1"/>
  <c r="G115"/>
  <c r="H115"/>
  <c r="G79"/>
  <c r="H79"/>
  <c r="G67"/>
  <c r="H67"/>
  <c r="G22"/>
  <c r="H22"/>
  <c r="G562"/>
  <c r="H562"/>
  <c r="G841"/>
  <c r="H841"/>
  <c r="G796"/>
  <c r="H796"/>
  <c r="G768"/>
  <c r="H768"/>
  <c r="G827"/>
  <c r="H827"/>
  <c r="H829" s="1"/>
  <c r="H830" s="1"/>
  <c r="G127"/>
  <c r="H127"/>
  <c r="G151"/>
  <c r="H151" s="1"/>
  <c r="H152" s="1"/>
  <c r="G223"/>
  <c r="H223" s="1"/>
  <c r="G296"/>
  <c r="H296" s="1"/>
  <c r="G329"/>
  <c r="H329" s="1"/>
  <c r="G323"/>
  <c r="H323" s="1"/>
  <c r="H331" s="1"/>
  <c r="H332" s="1"/>
  <c r="G339"/>
  <c r="H339" s="1"/>
  <c r="H347" s="1"/>
  <c r="H348" s="1"/>
  <c r="G284"/>
  <c r="H284" s="1"/>
  <c r="H298" s="1"/>
  <c r="G455"/>
  <c r="H455" s="1"/>
  <c r="H472" s="1"/>
  <c r="G673"/>
  <c r="H673" s="1"/>
  <c r="G675"/>
  <c r="H675" s="1"/>
  <c r="H297"/>
  <c r="D43" i="27"/>
  <c r="D45" i="34"/>
  <c r="G49" i="27"/>
  <c r="H29" i="28"/>
  <c r="G763"/>
  <c r="H763"/>
  <c r="H770" s="1"/>
  <c r="D49" i="27"/>
  <c r="D51" i="34"/>
  <c r="H682" i="28"/>
  <c r="H622"/>
  <c r="H564"/>
  <c r="H565" s="1"/>
  <c r="H639"/>
  <c r="H769"/>
  <c r="G707"/>
  <c r="H707"/>
  <c r="G621"/>
  <c r="H621"/>
  <c r="G519"/>
  <c r="H519"/>
  <c r="G445"/>
  <c r="H445"/>
  <c r="G376"/>
  <c r="H376" s="1"/>
  <c r="H378" s="1"/>
  <c r="H379" s="1"/>
  <c r="G272"/>
  <c r="H272"/>
  <c r="H274" s="1"/>
  <c r="H275" s="1"/>
  <c r="G139"/>
  <c r="H139" s="1"/>
  <c r="H140" s="1"/>
  <c r="G604"/>
  <c r="H604"/>
  <c r="G470"/>
  <c r="H470"/>
  <c r="G104"/>
  <c r="H104" s="1"/>
  <c r="H105" s="1"/>
  <c r="G56"/>
  <c r="H56"/>
  <c r="H57" s="1"/>
  <c r="H502"/>
  <c r="G175"/>
  <c r="H175"/>
  <c r="H176" s="1"/>
  <c r="G199"/>
  <c r="H199" s="1"/>
  <c r="G257"/>
  <c r="H257"/>
  <c r="G360"/>
  <c r="H360"/>
  <c r="H362" s="1"/>
  <c r="H363" s="1"/>
  <c r="G394"/>
  <c r="H394"/>
  <c r="H396" s="1"/>
  <c r="H397" s="1"/>
  <c r="G501"/>
  <c r="H501"/>
  <c r="H503" s="1"/>
  <c r="H504" s="1"/>
  <c r="G681"/>
  <c r="H681"/>
  <c r="G722"/>
  <c r="H722"/>
  <c r="H724" s="1"/>
  <c r="H725" s="1"/>
  <c r="G754"/>
  <c r="H754" s="1"/>
  <c r="G783"/>
  <c r="H783" s="1"/>
  <c r="G813"/>
  <c r="H813"/>
  <c r="G41"/>
  <c r="H41"/>
  <c r="G68"/>
  <c r="H68"/>
  <c r="G92"/>
  <c r="H92"/>
  <c r="H93" s="1"/>
  <c r="G116"/>
  <c r="H116" s="1"/>
  <c r="H117" s="1"/>
  <c r="H118" s="1"/>
  <c r="G187"/>
  <c r="H187"/>
  <c r="G211"/>
  <c r="H211" s="1"/>
  <c r="G313"/>
  <c r="H313" s="1"/>
  <c r="H315" s="1"/>
  <c r="H316" s="1"/>
  <c r="G345"/>
  <c r="H345"/>
  <c r="G529"/>
  <c r="H529" s="1"/>
  <c r="G575"/>
  <c r="H575" s="1"/>
  <c r="H259"/>
  <c r="H260" s="1"/>
  <c r="H798"/>
  <c r="G77"/>
  <c r="H77" s="1"/>
  <c r="H81" s="1"/>
  <c r="H82" s="1"/>
  <c r="G65"/>
  <c r="H65"/>
  <c r="H69" s="1"/>
  <c r="G837"/>
  <c r="H837" s="1"/>
  <c r="H843" s="1"/>
  <c r="H844" s="1"/>
  <c r="G424"/>
  <c r="H424"/>
  <c r="G421"/>
  <c r="H421"/>
  <c r="G209"/>
  <c r="H209"/>
  <c r="G21"/>
  <c r="H21" s="1"/>
  <c r="H30" s="1"/>
  <c r="H31" s="1"/>
  <c r="G39"/>
  <c r="H39"/>
  <c r="G738"/>
  <c r="H738"/>
  <c r="G737"/>
  <c r="H737" s="1"/>
  <c r="G733"/>
  <c r="H733" s="1"/>
  <c r="G702"/>
  <c r="H702" s="1"/>
  <c r="G700"/>
  <c r="H700" s="1"/>
  <c r="G699"/>
  <c r="H699" s="1"/>
  <c r="G653"/>
  <c r="H653" s="1"/>
  <c r="G652"/>
  <c r="H652" s="1"/>
  <c r="G635"/>
  <c r="H635" s="1"/>
  <c r="G618"/>
  <c r="H618" s="1"/>
  <c r="G597"/>
  <c r="H597"/>
  <c r="H606" s="1"/>
  <c r="H607" s="1"/>
  <c r="G576"/>
  <c r="H576" s="1"/>
  <c r="G530"/>
  <c r="H530" s="1"/>
  <c r="G514"/>
  <c r="H514" s="1"/>
  <c r="G513"/>
  <c r="H513" s="1"/>
  <c r="G807"/>
  <c r="H807" s="1"/>
  <c r="G806"/>
  <c r="H806" s="1"/>
  <c r="G732"/>
  <c r="H732" s="1"/>
  <c r="H742" s="1"/>
  <c r="H743" s="1"/>
  <c r="G692"/>
  <c r="H692" s="1"/>
  <c r="G691"/>
  <c r="H691" s="1"/>
  <c r="H709" s="1"/>
  <c r="H710" s="1"/>
  <c r="G676"/>
  <c r="H676" s="1"/>
  <c r="G674"/>
  <c r="H674" s="1"/>
  <c r="G666"/>
  <c r="H666" s="1"/>
  <c r="G665"/>
  <c r="H665" s="1"/>
  <c r="H683" s="1"/>
  <c r="H684" s="1"/>
  <c r="G649"/>
  <c r="H649" s="1"/>
  <c r="G648"/>
  <c r="H648" s="1"/>
  <c r="H657" s="1"/>
  <c r="H658" s="1"/>
  <c r="G632"/>
  <c r="H632" s="1"/>
  <c r="G631"/>
  <c r="H631" s="1"/>
  <c r="H640" s="1"/>
  <c r="H641" s="1"/>
  <c r="G636"/>
  <c r="H636" s="1"/>
  <c r="S714"/>
  <c r="H43"/>
  <c r="H44" s="1"/>
  <c r="H45" s="1"/>
  <c r="H744"/>
  <c r="H505"/>
  <c r="H261"/>
  <c r="H685"/>
  <c r="H608"/>
  <c r="H32"/>
  <c r="H845"/>
  <c r="H846" s="1"/>
  <c r="H83"/>
  <c r="H799"/>
  <c r="H800"/>
  <c r="H119"/>
  <c r="H106"/>
  <c r="H448"/>
  <c r="H521"/>
  <c r="H84"/>
  <c r="H847"/>
  <c r="H836" s="1"/>
  <c r="E89" i="34"/>
  <c r="F89" s="1"/>
  <c r="G89" s="1"/>
  <c r="C82" i="36" s="1"/>
  <c r="H46" i="28"/>
  <c r="H47" s="1"/>
  <c r="H37" s="1"/>
  <c r="E17" i="34" s="1"/>
  <c r="F17" s="1"/>
  <c r="G17" s="1"/>
  <c r="C17" i="36" s="1"/>
  <c r="H609" i="28"/>
  <c r="H610" s="1"/>
  <c r="H595" s="1"/>
  <c r="E72" i="34" s="1"/>
  <c r="F72" s="1"/>
  <c r="G72" s="1"/>
  <c r="C66" i="36" s="1"/>
  <c r="H686" i="28"/>
  <c r="H687"/>
  <c r="H664" s="1"/>
  <c r="E76" i="34" s="1"/>
  <c r="F76" s="1"/>
  <c r="G76" s="1"/>
  <c r="C70" i="36" s="1"/>
  <c r="H522" i="28"/>
  <c r="H120"/>
  <c r="H121" s="1"/>
  <c r="H112" s="1"/>
  <c r="E26" i="34" s="1"/>
  <c r="F26" s="1"/>
  <c r="G26" s="1"/>
  <c r="C25" i="36" s="1"/>
  <c r="H801" i="28"/>
  <c r="H802" s="1"/>
  <c r="H792" s="1"/>
  <c r="E86" i="34" s="1"/>
  <c r="F86" s="1"/>
  <c r="G86" s="1"/>
  <c r="C79" i="36" s="1"/>
  <c r="H33" i="28"/>
  <c r="H34" s="1"/>
  <c r="H19" s="1"/>
  <c r="E16" i="34" s="1"/>
  <c r="F16" s="1"/>
  <c r="H506" i="28"/>
  <c r="H507" s="1"/>
  <c r="H494" s="1"/>
  <c r="E60" i="34" s="1"/>
  <c r="F60" s="1"/>
  <c r="G60" s="1"/>
  <c r="C56" i="36" s="1"/>
  <c r="H745" i="28"/>
  <c r="H746"/>
  <c r="H731" s="1"/>
  <c r="E79" i="34" s="1"/>
  <c r="F79" s="1"/>
  <c r="G79" s="1"/>
  <c r="C73" i="36" s="1"/>
  <c r="H262" i="28"/>
  <c r="H263"/>
  <c r="H251" s="1"/>
  <c r="E40" i="34" s="1"/>
  <c r="F40" s="1"/>
  <c r="G40" s="1"/>
  <c r="C38" i="36" s="1"/>
  <c r="G16" i="34" l="1"/>
  <c r="F14"/>
  <c r="G25" i="36"/>
  <c r="K25"/>
  <c r="I25"/>
  <c r="E25"/>
  <c r="G70"/>
  <c r="K70"/>
  <c r="E70"/>
  <c r="I70"/>
  <c r="G66"/>
  <c r="K66"/>
  <c r="I66"/>
  <c r="E66"/>
  <c r="E82"/>
  <c r="K82"/>
  <c r="I82"/>
  <c r="G82"/>
  <c r="I38"/>
  <c r="G38"/>
  <c r="K38"/>
  <c r="E38"/>
  <c r="E73"/>
  <c r="I73"/>
  <c r="G73"/>
  <c r="K73"/>
  <c r="E56"/>
  <c r="K56"/>
  <c r="G56"/>
  <c r="I56"/>
  <c r="I79"/>
  <c r="E79"/>
  <c r="G79"/>
  <c r="K79"/>
  <c r="E17"/>
  <c r="G17"/>
  <c r="I17"/>
  <c r="K17"/>
  <c r="H70" i="28"/>
  <c r="H71" s="1"/>
  <c r="H94"/>
  <c r="H95"/>
  <c r="H59"/>
  <c r="H58"/>
  <c r="H771"/>
  <c r="H772" s="1"/>
  <c r="H299"/>
  <c r="H300"/>
  <c r="H153"/>
  <c r="H154"/>
  <c r="H189"/>
  <c r="H190"/>
  <c r="H165"/>
  <c r="H166"/>
  <c r="H551"/>
  <c r="H552" s="1"/>
  <c r="H536"/>
  <c r="H107"/>
  <c r="H224"/>
  <c r="H755"/>
  <c r="H244"/>
  <c r="H245" s="1"/>
  <c r="H276"/>
  <c r="H317"/>
  <c r="H333"/>
  <c r="H349"/>
  <c r="H361"/>
  <c r="H364" s="1"/>
  <c r="H398"/>
  <c r="H415"/>
  <c r="H489"/>
  <c r="H520"/>
  <c r="H523" s="1"/>
  <c r="H831"/>
  <c r="H449"/>
  <c r="H587"/>
  <c r="H177"/>
  <c r="H178" s="1"/>
  <c r="H141"/>
  <c r="H142" s="1"/>
  <c r="H474"/>
  <c r="H473"/>
  <c r="H130"/>
  <c r="H129"/>
  <c r="H427"/>
  <c r="H430" s="1"/>
  <c r="H433" s="1"/>
  <c r="H431"/>
  <c r="H432" s="1"/>
  <c r="H85"/>
  <c r="H76" s="1"/>
  <c r="E23" i="34" s="1"/>
  <c r="F23" s="1"/>
  <c r="G23" s="1"/>
  <c r="C22" i="36" s="1"/>
  <c r="H642" i="28"/>
  <c r="H815"/>
  <c r="H212"/>
  <c r="H588"/>
  <c r="H589" s="1"/>
  <c r="H200"/>
  <c r="H726"/>
  <c r="H785"/>
  <c r="H786" s="1"/>
  <c r="H711"/>
  <c r="H623"/>
  <c r="H243"/>
  <c r="H246" s="1"/>
  <c r="H377"/>
  <c r="H380" s="1"/>
  <c r="H659"/>
  <c r="H787"/>
  <c r="H566"/>
  <c r="H434" l="1"/>
  <c r="H435" s="1"/>
  <c r="H420" s="1"/>
  <c r="E53" i="34" s="1"/>
  <c r="F53" s="1"/>
  <c r="G53" s="1"/>
  <c r="C50" i="36" s="1"/>
  <c r="H179" i="28"/>
  <c r="H180" s="1"/>
  <c r="H171" s="1"/>
  <c r="E31" i="34" s="1"/>
  <c r="F31" s="1"/>
  <c r="G31" s="1"/>
  <c r="C30" i="36" s="1"/>
  <c r="H553" i="28"/>
  <c r="H554" s="1"/>
  <c r="H543" s="1"/>
  <c r="E66" i="34" s="1"/>
  <c r="F66" s="1"/>
  <c r="G66" s="1"/>
  <c r="C61" i="36" s="1"/>
  <c r="H72" i="28"/>
  <c r="H73"/>
  <c r="H64" s="1"/>
  <c r="E22" i="34" s="1"/>
  <c r="F22" s="1"/>
  <c r="G22" s="1"/>
  <c r="C21" i="36" s="1"/>
  <c r="H143" i="28"/>
  <c r="H144"/>
  <c r="H135" s="1"/>
  <c r="E28" i="34" s="1"/>
  <c r="F28" s="1"/>
  <c r="G28" s="1"/>
  <c r="C27" i="36" s="1"/>
  <c r="H773" i="28"/>
  <c r="H774"/>
  <c r="H762" s="1"/>
  <c r="E84" i="34" s="1"/>
  <c r="F84" s="1"/>
  <c r="G84" s="1"/>
  <c r="C77" i="36" s="1"/>
  <c r="H567" i="28"/>
  <c r="H568" s="1"/>
  <c r="H557" s="1"/>
  <c r="E67" i="34" s="1"/>
  <c r="F67" s="1"/>
  <c r="G67" s="1"/>
  <c r="C62" i="36" s="1"/>
  <c r="H660" i="28"/>
  <c r="H661" s="1"/>
  <c r="H647" s="1"/>
  <c r="E75" i="34" s="1"/>
  <c r="F75" s="1"/>
  <c r="G75" s="1"/>
  <c r="C69" i="36" s="1"/>
  <c r="H247" i="28"/>
  <c r="H248"/>
  <c r="H233" s="1"/>
  <c r="E39" i="34" s="1"/>
  <c r="F39" s="1"/>
  <c r="H712" i="28"/>
  <c r="H713"/>
  <c r="H690" s="1"/>
  <c r="E77" i="34" s="1"/>
  <c r="F77" s="1"/>
  <c r="G77" s="1"/>
  <c r="C71" i="36" s="1"/>
  <c r="H727" i="28"/>
  <c r="H728"/>
  <c r="H716" s="1"/>
  <c r="E78" i="34" s="1"/>
  <c r="F78" s="1"/>
  <c r="G78" s="1"/>
  <c r="C72" i="36" s="1"/>
  <c r="H816" i="28"/>
  <c r="H817" s="1"/>
  <c r="I22" i="36"/>
  <c r="E22"/>
  <c r="G22"/>
  <c r="K22"/>
  <c r="H131" i="28"/>
  <c r="H132"/>
  <c r="H124" s="1"/>
  <c r="E27" i="34" s="1"/>
  <c r="F27" s="1"/>
  <c r="G27" s="1"/>
  <c r="C26" i="36" s="1"/>
  <c r="H475" i="28"/>
  <c r="H476" s="1"/>
  <c r="H454" s="1"/>
  <c r="E58" i="34" s="1"/>
  <c r="F58" s="1"/>
  <c r="G58" s="1"/>
  <c r="C54" i="36" s="1"/>
  <c r="H450" i="28"/>
  <c r="H451"/>
  <c r="H441" s="1"/>
  <c r="E57" i="34" s="1"/>
  <c r="F57" s="1"/>
  <c r="H524" i="28"/>
  <c r="H525"/>
  <c r="H512" s="1"/>
  <c r="E64" i="34" s="1"/>
  <c r="F64" s="1"/>
  <c r="H399" i="28"/>
  <c r="H400" s="1"/>
  <c r="H385" s="1"/>
  <c r="E51" i="34" s="1"/>
  <c r="F51" s="1"/>
  <c r="G51" s="1"/>
  <c r="C48" i="36" s="1"/>
  <c r="H350" i="28"/>
  <c r="H351"/>
  <c r="H338" s="1"/>
  <c r="E48" i="34" s="1"/>
  <c r="F48" s="1"/>
  <c r="G48" s="1"/>
  <c r="C45" i="36" s="1"/>
  <c r="H318" i="28"/>
  <c r="H319"/>
  <c r="H305" s="1"/>
  <c r="E46" i="34" s="1"/>
  <c r="F46" s="1"/>
  <c r="G46" s="1"/>
  <c r="C43" i="36" s="1"/>
  <c r="H225" i="28"/>
  <c r="H226" s="1"/>
  <c r="H537"/>
  <c r="H538"/>
  <c r="H60"/>
  <c r="H61"/>
  <c r="H52" s="1"/>
  <c r="E21" i="34" s="1"/>
  <c r="F21" s="1"/>
  <c r="G14"/>
  <c r="C16" i="36"/>
  <c r="H788" i="28"/>
  <c r="H789" s="1"/>
  <c r="H777" s="1"/>
  <c r="E85" i="34" s="1"/>
  <c r="F85" s="1"/>
  <c r="G85" s="1"/>
  <c r="C78" i="36" s="1"/>
  <c r="H381" i="28"/>
  <c r="H382" s="1"/>
  <c r="H369" s="1"/>
  <c r="E50" i="34" s="1"/>
  <c r="F50" s="1"/>
  <c r="G50" s="1"/>
  <c r="C47" i="36" s="1"/>
  <c r="H624" i="28"/>
  <c r="H625"/>
  <c r="H201"/>
  <c r="H202"/>
  <c r="H213"/>
  <c r="H214" s="1"/>
  <c r="H643"/>
  <c r="H644"/>
  <c r="H630" s="1"/>
  <c r="E73" i="34" s="1"/>
  <c r="F73" s="1"/>
  <c r="G73" s="1"/>
  <c r="C67" i="36" s="1"/>
  <c r="H832" i="28"/>
  <c r="H833" s="1"/>
  <c r="H822" s="1"/>
  <c r="E88" i="34" s="1"/>
  <c r="F88" s="1"/>
  <c r="G88" s="1"/>
  <c r="C81" i="36" s="1"/>
  <c r="H490" i="28"/>
  <c r="H491" s="1"/>
  <c r="H479" s="1"/>
  <c r="E59" i="34" s="1"/>
  <c r="F59" s="1"/>
  <c r="G59" s="1"/>
  <c r="C55" i="36" s="1"/>
  <c r="H416" i="28"/>
  <c r="H417"/>
  <c r="H403" s="1"/>
  <c r="E52" i="34" s="1"/>
  <c r="F52" s="1"/>
  <c r="G52" s="1"/>
  <c r="C49" i="36" s="1"/>
  <c r="H365" i="28"/>
  <c r="H366"/>
  <c r="H354" s="1"/>
  <c r="E49" i="34" s="1"/>
  <c r="F49" s="1"/>
  <c r="G49" s="1"/>
  <c r="C46" i="36" s="1"/>
  <c r="H334" i="28"/>
  <c r="H335" s="1"/>
  <c r="H322" s="1"/>
  <c r="E47" i="34" s="1"/>
  <c r="F47" s="1"/>
  <c r="G47" s="1"/>
  <c r="C44" i="36" s="1"/>
  <c r="H277" i="28"/>
  <c r="H278"/>
  <c r="H266" s="1"/>
  <c r="E41" i="34" s="1"/>
  <c r="F41" s="1"/>
  <c r="G41" s="1"/>
  <c r="C39" i="36" s="1"/>
  <c r="H756" i="28"/>
  <c r="H757"/>
  <c r="H108"/>
  <c r="H109"/>
  <c r="H100" s="1"/>
  <c r="E25" i="34" s="1"/>
  <c r="F25" s="1"/>
  <c r="G25" s="1"/>
  <c r="C24" i="36" s="1"/>
  <c r="H167" i="28"/>
  <c r="H168"/>
  <c r="H159" s="1"/>
  <c r="E30" i="34" s="1"/>
  <c r="F30" s="1"/>
  <c r="G30" s="1"/>
  <c r="C29" i="36" s="1"/>
  <c r="H191" i="28"/>
  <c r="H192" s="1"/>
  <c r="H183" s="1"/>
  <c r="E32" i="34" s="1"/>
  <c r="F32" s="1"/>
  <c r="G32" s="1"/>
  <c r="C31" i="36" s="1"/>
  <c r="H155" i="28"/>
  <c r="H156" s="1"/>
  <c r="H147" s="1"/>
  <c r="E29" i="34" s="1"/>
  <c r="F29" s="1"/>
  <c r="G29" s="1"/>
  <c r="C28" i="36" s="1"/>
  <c r="H301" i="28"/>
  <c r="H302"/>
  <c r="H283" s="1"/>
  <c r="E45" i="34" s="1"/>
  <c r="F45" s="1"/>
  <c r="H96" i="28"/>
  <c r="H97"/>
  <c r="H88" s="1"/>
  <c r="E24" i="34" s="1"/>
  <c r="F24" s="1"/>
  <c r="G24" s="1"/>
  <c r="C23" i="36" s="1"/>
  <c r="H590" i="28"/>
  <c r="K28" i="36" l="1"/>
  <c r="E28"/>
  <c r="G28"/>
  <c r="I28"/>
  <c r="E44"/>
  <c r="I44"/>
  <c r="G44"/>
  <c r="K44"/>
  <c r="K81"/>
  <c r="E81"/>
  <c r="I81"/>
  <c r="G81"/>
  <c r="G47"/>
  <c r="I47"/>
  <c r="E47"/>
  <c r="K47"/>
  <c r="H228" i="28"/>
  <c r="H219" s="1"/>
  <c r="E35" i="34" s="1"/>
  <c r="F35" s="1"/>
  <c r="G35" s="1"/>
  <c r="C34" i="36" s="1"/>
  <c r="H227" i="28"/>
  <c r="E54" i="36"/>
  <c r="I54"/>
  <c r="K54"/>
  <c r="G54"/>
  <c r="E69"/>
  <c r="I69"/>
  <c r="G69"/>
  <c r="K69"/>
  <c r="E61"/>
  <c r="G61"/>
  <c r="K61"/>
  <c r="I61"/>
  <c r="E50"/>
  <c r="K50"/>
  <c r="I50"/>
  <c r="G50"/>
  <c r="I31"/>
  <c r="E31"/>
  <c r="G31"/>
  <c r="K31"/>
  <c r="E55"/>
  <c r="I55"/>
  <c r="G55"/>
  <c r="K55"/>
  <c r="H216" i="28"/>
  <c r="H207" s="1"/>
  <c r="E34" i="34" s="1"/>
  <c r="F34" s="1"/>
  <c r="G34" s="1"/>
  <c r="C33" i="36" s="1"/>
  <c r="H215" i="28"/>
  <c r="I78" i="36"/>
  <c r="G78"/>
  <c r="E78"/>
  <c r="K78"/>
  <c r="G48"/>
  <c r="E48"/>
  <c r="K48"/>
  <c r="I48"/>
  <c r="H819" i="28"/>
  <c r="H805" s="1"/>
  <c r="E87" i="34" s="1"/>
  <c r="F87" s="1"/>
  <c r="G87" s="1"/>
  <c r="C80" i="36" s="1"/>
  <c r="H818" i="28"/>
  <c r="G62" i="36"/>
  <c r="K62"/>
  <c r="E62"/>
  <c r="I62"/>
  <c r="K30"/>
  <c r="G30"/>
  <c r="E30"/>
  <c r="I30"/>
  <c r="I23"/>
  <c r="K23"/>
  <c r="G23"/>
  <c r="E23"/>
  <c r="I29"/>
  <c r="E29"/>
  <c r="G29"/>
  <c r="K29"/>
  <c r="I39"/>
  <c r="G39"/>
  <c r="E39"/>
  <c r="K39"/>
  <c r="G49"/>
  <c r="K49"/>
  <c r="I49"/>
  <c r="E49"/>
  <c r="H592" i="28"/>
  <c r="H574" s="1"/>
  <c r="E71" i="34" s="1"/>
  <c r="F71" s="1"/>
  <c r="H591" i="28"/>
  <c r="G45" i="34"/>
  <c r="F43"/>
  <c r="K24" i="36"/>
  <c r="E24"/>
  <c r="I24"/>
  <c r="G24"/>
  <c r="H758" i="28"/>
  <c r="H759" s="1"/>
  <c r="H751" s="1"/>
  <c r="E83" i="34" s="1"/>
  <c r="F83" s="1"/>
  <c r="K46" i="36"/>
  <c r="I46"/>
  <c r="E46"/>
  <c r="G46"/>
  <c r="K67"/>
  <c r="I67"/>
  <c r="E67"/>
  <c r="G67"/>
  <c r="H203" i="28"/>
  <c r="H204" s="1"/>
  <c r="H195" s="1"/>
  <c r="E33" i="34" s="1"/>
  <c r="F33" s="1"/>
  <c r="H626" i="28"/>
  <c r="H627"/>
  <c r="H613" s="1"/>
  <c r="E74" i="34" s="1"/>
  <c r="F74" s="1"/>
  <c r="G74" s="1"/>
  <c r="C68" i="36" s="1"/>
  <c r="G16"/>
  <c r="G15" s="1"/>
  <c r="C15"/>
  <c r="E16"/>
  <c r="E15" s="1"/>
  <c r="I16"/>
  <c r="I15" s="1"/>
  <c r="K16"/>
  <c r="K15" s="1"/>
  <c r="G21" i="34"/>
  <c r="H539" i="28"/>
  <c r="H540" s="1"/>
  <c r="H528" s="1"/>
  <c r="E65" i="34" s="1"/>
  <c r="F65" s="1"/>
  <c r="G43" i="36"/>
  <c r="E43"/>
  <c r="K43"/>
  <c r="I43"/>
  <c r="I45"/>
  <c r="E45"/>
  <c r="G45"/>
  <c r="K45"/>
  <c r="G64" i="34"/>
  <c r="F55"/>
  <c r="G57"/>
  <c r="E26" i="36"/>
  <c r="K26"/>
  <c r="G26"/>
  <c r="I26"/>
  <c r="I72"/>
  <c r="K72"/>
  <c r="G72"/>
  <c r="E72"/>
  <c r="G71"/>
  <c r="K71"/>
  <c r="E71"/>
  <c r="I71"/>
  <c r="F37" i="34"/>
  <c r="G39"/>
  <c r="I77" i="36"/>
  <c r="G77"/>
  <c r="K77"/>
  <c r="E77"/>
  <c r="G27"/>
  <c r="K27"/>
  <c r="E27"/>
  <c r="I27"/>
  <c r="G21"/>
  <c r="K21"/>
  <c r="I21"/>
  <c r="E21"/>
  <c r="G65" i="34" l="1"/>
  <c r="C60" i="36" s="1"/>
  <c r="F62" i="34"/>
  <c r="G83"/>
  <c r="F81"/>
  <c r="G33"/>
  <c r="C32" i="36" s="1"/>
  <c r="F19" i="34"/>
  <c r="G62"/>
  <c r="C59" i="36"/>
  <c r="C20"/>
  <c r="G19" i="34"/>
  <c r="H15" i="36"/>
  <c r="E68"/>
  <c r="K68"/>
  <c r="G68"/>
  <c r="I68"/>
  <c r="F69" i="34"/>
  <c r="G71"/>
  <c r="E80" i="36"/>
  <c r="K80"/>
  <c r="G80"/>
  <c r="I80"/>
  <c r="K33"/>
  <c r="I33"/>
  <c r="G33"/>
  <c r="E33"/>
  <c r="E34"/>
  <c r="G34"/>
  <c r="I34"/>
  <c r="K34"/>
  <c r="C37"/>
  <c r="G37" i="34"/>
  <c r="G55"/>
  <c r="C53" i="36"/>
  <c r="J15"/>
  <c r="D15"/>
  <c r="F15"/>
  <c r="C42"/>
  <c r="G43" i="34"/>
  <c r="G53" i="36" l="1"/>
  <c r="G52" s="1"/>
  <c r="I53"/>
  <c r="I52" s="1"/>
  <c r="K53"/>
  <c r="K52" s="1"/>
  <c r="E53"/>
  <c r="E52" s="1"/>
  <c r="C52"/>
  <c r="G20"/>
  <c r="K20"/>
  <c r="I20"/>
  <c r="C19"/>
  <c r="E20"/>
  <c r="G32"/>
  <c r="E32"/>
  <c r="K32"/>
  <c r="I32"/>
  <c r="C76"/>
  <c r="G81" i="34"/>
  <c r="I60" i="36"/>
  <c r="G60"/>
  <c r="K60"/>
  <c r="E60"/>
  <c r="E42"/>
  <c r="E41" s="1"/>
  <c r="K42"/>
  <c r="K41" s="1"/>
  <c r="I42"/>
  <c r="I41" s="1"/>
  <c r="G42"/>
  <c r="G41" s="1"/>
  <c r="C41"/>
  <c r="I37"/>
  <c r="I36" s="1"/>
  <c r="E37"/>
  <c r="E36" s="1"/>
  <c r="C36"/>
  <c r="G37"/>
  <c r="G36" s="1"/>
  <c r="F36" s="1"/>
  <c r="K37"/>
  <c r="K36" s="1"/>
  <c r="J36" s="1"/>
  <c r="C65"/>
  <c r="G69" i="34"/>
  <c r="C58" i="36"/>
  <c r="E59"/>
  <c r="E58" s="1"/>
  <c r="D58" s="1"/>
  <c r="I59"/>
  <c r="I58" s="1"/>
  <c r="H58" s="1"/>
  <c r="G59"/>
  <c r="G58" s="1"/>
  <c r="F58" s="1"/>
  <c r="K59"/>
  <c r="K58" s="1"/>
  <c r="J58" s="1"/>
  <c r="G93" i="34"/>
  <c r="G94" s="1"/>
  <c r="F93"/>
  <c r="G65" i="36" l="1"/>
  <c r="G64" s="1"/>
  <c r="F64" s="1"/>
  <c r="C64"/>
  <c r="E65"/>
  <c r="E64" s="1"/>
  <c r="D64" s="1"/>
  <c r="K65"/>
  <c r="K64" s="1"/>
  <c r="J64" s="1"/>
  <c r="I65"/>
  <c r="I64" s="1"/>
  <c r="H64" s="1"/>
  <c r="E76"/>
  <c r="E75" s="1"/>
  <c r="G76"/>
  <c r="G75" s="1"/>
  <c r="I76"/>
  <c r="I75" s="1"/>
  <c r="K76"/>
  <c r="K75" s="1"/>
  <c r="C75"/>
  <c r="D36"/>
  <c r="H41"/>
  <c r="D41"/>
  <c r="C84"/>
  <c r="K19"/>
  <c r="J52"/>
  <c r="F52"/>
  <c r="M58"/>
  <c r="H36"/>
  <c r="F41"/>
  <c r="J41"/>
  <c r="E19"/>
  <c r="I19"/>
  <c r="G19"/>
  <c r="D52"/>
  <c r="H52"/>
  <c r="H19" l="1"/>
  <c r="I85"/>
  <c r="J19"/>
  <c r="K85"/>
  <c r="M52"/>
  <c r="M41"/>
  <c r="M36"/>
  <c r="J75"/>
  <c r="F75"/>
  <c r="M64"/>
  <c r="F19"/>
  <c r="G85"/>
  <c r="D19"/>
  <c r="M19" s="1"/>
  <c r="E85"/>
  <c r="H75"/>
  <c r="D75"/>
  <c r="M75" s="1"/>
  <c r="E86" l="1"/>
  <c r="G86" s="1"/>
  <c r="I86" s="1"/>
  <c r="K86" s="1"/>
  <c r="D85"/>
  <c r="D86" s="1"/>
  <c r="F85"/>
  <c r="F86" s="1"/>
  <c r="J85"/>
  <c r="H85"/>
  <c r="H86" s="1"/>
  <c r="J86" l="1"/>
</calcChain>
</file>

<file path=xl/comments1.xml><?xml version="1.0" encoding="utf-8"?>
<comments xmlns="http://schemas.openxmlformats.org/spreadsheetml/2006/main">
  <authors>
    <author>Deoclécio Vieira de Melo Neto</author>
  </authors>
  <commentList>
    <comment ref="V49" authorId="0">
      <text>
        <r>
          <rPr>
            <b/>
            <sz val="8"/>
            <color indexed="81"/>
            <rFont val="Tahoma"/>
            <family val="2"/>
          </rPr>
          <t xml:space="preserve">ÁREA DE PINTURA DE UMA PORTA
</t>
        </r>
      </text>
    </comment>
    <comment ref="D63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duplicado por considerar interno e externo</t>
        </r>
      </text>
    </comment>
  </commentList>
</comments>
</file>

<file path=xl/comments2.xml><?xml version="1.0" encoding="utf-8"?>
<comments xmlns="http://schemas.openxmlformats.org/spreadsheetml/2006/main">
  <authors>
    <author>Deoclécio Vieira de Melo Neto</author>
    <author>deoclecio</author>
  </authors>
  <commentList>
    <comment ref="A37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baseada na composição 23716 SBC
</t>
        </r>
      </text>
    </comment>
    <comment ref="A52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baseada na composição 02220.8.1.2 TCPO
</t>
        </r>
      </text>
    </comment>
    <comment ref="A76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BASEADA NA COMPOSIÇÃO 24401 SBC
</t>
        </r>
      </text>
    </comment>
    <comment ref="A100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22747 SBC
</t>
        </r>
      </text>
    </comment>
    <comment ref="A112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22710 SBC
</t>
        </r>
      </text>
    </comment>
    <comment ref="A124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99360 SBC
</t>
        </r>
      </text>
    </comment>
    <comment ref="A135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02225.8.2.1 TCPO</t>
        </r>
      </text>
    </comment>
    <comment ref="A159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22711 SBC
</t>
        </r>
      </text>
    </comment>
    <comment ref="A195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23558 SBC</t>
        </r>
      </text>
    </comment>
    <comment ref="A233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03340.8.2.1 TCPO</t>
        </r>
      </text>
    </comment>
    <comment ref="G238" authorId="1">
      <text>
        <r>
          <rPr>
            <b/>
            <sz val="8"/>
            <color indexed="81"/>
            <rFont val="Tahoma"/>
            <family val="2"/>
          </rPr>
          <t>deoclecio:</t>
        </r>
        <r>
          <rPr>
            <sz val="8"/>
            <color indexed="81"/>
            <rFont val="Tahoma"/>
            <family val="2"/>
          </rPr>
          <t xml:space="preserve">
PREÇO DA PINI PARA PERNAMBUCO R$21,87
EM 22/07/09 CONFORME PAGINA IMPRESSA. CONSIDERADO FRETE DE 30% NO PREÇO PARA PB</t>
        </r>
      </text>
    </comment>
    <comment ref="A251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096815.8.1.3 TCPO</t>
        </r>
      </text>
    </comment>
    <comment ref="A266" authorId="0">
      <text>
        <r>
          <rPr>
            <sz val="8"/>
            <color indexed="81"/>
            <rFont val="Tahoma"/>
            <family val="2"/>
          </rPr>
          <t>Deoclécio Vieira de Melo Neto:
BASE 170140 SBC</t>
        </r>
      </text>
    </comment>
    <comment ref="A305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04211.8.2.1 TCPO</t>
        </r>
      </text>
    </comment>
    <comment ref="A322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09705.8.12.6</t>
        </r>
      </text>
    </comment>
    <comment ref="A338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09705.8.2.21 TCPO</t>
        </r>
      </text>
    </comment>
    <comment ref="A354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09906.8.3.1 TCPO</t>
        </r>
      </text>
    </comment>
    <comment ref="A369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09115.8.12.1 TCPO
</t>
        </r>
      </text>
    </comment>
    <comment ref="A385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09115.8.14.1 TCPO</t>
        </r>
      </text>
    </comment>
    <comment ref="A403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09115.8.9.10 TCPO
</t>
        </r>
      </text>
    </comment>
    <comment ref="A420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COMPOSIÇÃO BASEADA NA 23155 SBC</t>
        </r>
      </text>
    </comment>
    <comment ref="G443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PREÇO MÉDIO AO LADO
</t>
        </r>
      </text>
    </comment>
    <comment ref="A454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COMPOSIÇÃO BASEADA NA 90804 SBC</t>
        </r>
      </text>
    </comment>
    <comment ref="A479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09906.8.3.1 TCPO
</t>
        </r>
      </text>
    </comment>
    <comment ref="A494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09115.8.12.1 TCPO
</t>
        </r>
      </text>
    </comment>
    <comment ref="A512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08520.8.1.4 TCPO
</t>
        </r>
      </text>
    </comment>
    <comment ref="A613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16143.8.2.9 TCPO
04.050.5.1.1 TCPO</t>
        </r>
      </text>
    </comment>
    <comment ref="A630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Melo Neto:
BASE 16143.8.2.9 TCPO
04.050.5.1.1 TCPO</t>
        </r>
      </text>
    </comment>
    <comment ref="A647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Melo Neto:
BASE 16143.8.2.9 TCPO
04.050.5.1.1 TCPO</t>
        </r>
      </text>
    </comment>
    <comment ref="A664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Melo Neto:
BASE 16143.8.2.9 TCPO
04.050.5.1.1 TCPO
03850.8.1.3 TCPO</t>
        </r>
      </text>
    </comment>
    <comment ref="A690" authorId="0">
      <text>
        <r>
          <rPr>
            <b/>
            <sz val="8"/>
            <color indexed="81"/>
            <rFont val="Tahoma"/>
            <family val="2"/>
          </rPr>
          <t>Deoclécio Vieira de Melo Neto:</t>
        </r>
        <r>
          <rPr>
            <sz val="8"/>
            <color indexed="81"/>
            <rFont val="Tahoma"/>
            <family val="2"/>
          </rPr>
          <t xml:space="preserve">
BASE 16143.8.2.9 TCPO
04.050.5.1.1 TCPO
03850.8.1.3 TCPO</t>
        </r>
      </text>
    </comment>
  </commentList>
</comments>
</file>

<file path=xl/sharedStrings.xml><?xml version="1.0" encoding="utf-8"?>
<sst xmlns="http://schemas.openxmlformats.org/spreadsheetml/2006/main" count="41878" uniqueCount="24439">
  <si>
    <t>TE REDUCAO 90 PVC 1.1/4" x 3/4"</t>
  </si>
  <si>
    <t>TE REDUCAO 90 PVC 3" x 1.1/2"</t>
  </si>
  <si>
    <t>TE REDUCAO 90 PVC 3/4" x 1/2"</t>
  </si>
  <si>
    <t>TE REDUCAO 90 PVC SOLDAVEL 40 x 25mm</t>
  </si>
  <si>
    <t>TE REDUCAO 90 PVC SOLDAVEL 40 x 32mm</t>
  </si>
  <si>
    <t>TE REDUCAO 90 PVC SOLDAVEL 60 x 25mm</t>
  </si>
  <si>
    <t>TE REDUCAO 90 PVC SOLDAVEL 75 x 60mm</t>
  </si>
  <si>
    <t>TE REDUCAO 90 PVC SOLDAVEL 85 x 75mm</t>
  </si>
  <si>
    <t>TE REDUCAO ACO SEM COSTURA PARA SOLDA 8" x 4"</t>
  </si>
  <si>
    <t>TE REDUCAO ACO SEM COSTURA PARA SOLDA 8" x 6"</t>
  </si>
  <si>
    <t>TE REDUCAO COBRE 611 RC 28mm x 22mm x 28mm</t>
  </si>
  <si>
    <t>TE REDUCAO COBRE 611 RC 42mm x 15mm x 42mm</t>
  </si>
  <si>
    <t>TE REDUCAO COBRE 611 RC 54mm x 15mm x 54mm</t>
  </si>
  <si>
    <t>TE REDUCAO COBRE 611 RC 54mm x 42mm x 54mm</t>
  </si>
  <si>
    <t>TE REDUCAO COBRE 611 RC 79mm x 22mm x 79mm</t>
  </si>
  <si>
    <t>TE REDUCAO FERRO GALVANIZADO TUPY 1" x 3/4"</t>
  </si>
  <si>
    <t>TE REDUCAO FERRO GALVANIZADO TUPY 2" x 3/4"</t>
  </si>
  <si>
    <t>TE REDUCAO FERRO GALVANIZADO TUPY 2.1/2" x 1.1/2"</t>
  </si>
  <si>
    <t>TE REDUCAO FERRO GALVANIZADO TUPY 3" x 1.1/4"</t>
  </si>
  <si>
    <t>TE REDUCAO FERRO GALVANIZADO TUPY 4" x 2"</t>
  </si>
  <si>
    <t>TE REVERSIVEL PARA GAS GLP 3/4"</t>
  </si>
  <si>
    <t>TE SANITARIO FERRO FUNDIDO TS SBB 100 x 100mm</t>
  </si>
  <si>
    <t>TE SANITARIO FERRO FUNDIDO TS SMU 125 x 125mm</t>
  </si>
  <si>
    <t>TELA ALAMBRADO MALHA 15x5cm AC0 3,4mm GERDAU DG34/15</t>
  </si>
  <si>
    <t>TELA ARAME GALVANIZADO 16AWG</t>
  </si>
  <si>
    <t>TELA ARAME ZINCADO 12BWG 35x35mm</t>
  </si>
  <si>
    <t>TELA DE ARAME GALVANIZADO 2" AWG 14</t>
  </si>
  <si>
    <t>TELA DE NYLON PARA IMPERMEABILIZACAO</t>
  </si>
  <si>
    <t>TELA ELETROSOLD. BEMATEL Q138 10x10cm 4,2mm(2,20kg/m2)</t>
  </si>
  <si>
    <t>TELA ELETROSOLDADA BEMATEL Q-283 6mm 10x10cm 4,48Kg/m2</t>
  </si>
  <si>
    <t xml:space="preserve">TELA ELETROSOLDADA BEMATEL Q-61 15x15cm 3,4mm 0,97kg/m2  </t>
  </si>
  <si>
    <t>TELA ELETROSOLDADA BEMATEL Q-75 15x15 3,8mm 1,21kg/m2</t>
  </si>
  <si>
    <t xml:space="preserve">TELA ELETROSOLDADA BEMATEL Q-92 4,2mm 15x15cm 1,48kg/m2  </t>
  </si>
  <si>
    <t xml:space="preserve">TELA ELETROSOLDADA BEMATEL Q396 10x10cm 7,1mm 6,28kg/m2  </t>
  </si>
  <si>
    <t xml:space="preserve">TELA ELETROSOLDADA BEMATEL T503 6x8mm 30x10cm 4,76Kg/m2  </t>
  </si>
  <si>
    <t>TELA METALICA GALVANIZADA 2" FIO 10 BWG</t>
  </si>
  <si>
    <t>TELA METALICA GALVANIZADA 2" FIO 12</t>
  </si>
  <si>
    <t>TELA METALICA GALVANIZADA 2.1/2" FIO 10</t>
  </si>
  <si>
    <t>TELA METALICA GALVANIZADA 3" FIO 10</t>
  </si>
  <si>
    <t>TELA METALICA GALVANIZADA 3" FIO 12</t>
  </si>
  <si>
    <t>TELA No.2 PARA APLICACAO DE DUROFOAM EM DUTOS</t>
  </si>
  <si>
    <t>TELA PLAST. ENGETELA CONTENCAO-P MALHA 2.1/2" C/1,90m</t>
  </si>
  <si>
    <t xml:space="preserve">TELA PLASTICA ENGETELA CONTENCAO-L MALHA 2" LARG. 1,90m  </t>
  </si>
  <si>
    <t xml:space="preserve">TELA PLASTICA ENGETELA CONTENCAO-P MALHA 1.1/2" C/1,50m  </t>
  </si>
  <si>
    <t>TELA PLASTICA ENGETELA FACHADEIRO AZUL LARGURA 1,50m</t>
  </si>
  <si>
    <t>TELA PLASTICA ENGETELA FACHADEIRO LARGURA 3,00m</t>
  </si>
  <si>
    <t>TELA PLASTICA ENGETELA MOSQUITEIRO MALHA 2,5mm C/1,5m</t>
  </si>
  <si>
    <t>TELA PLASTICA ENGETELA P/CERCAMENTO MALHA 1/2" C/1,50m</t>
  </si>
  <si>
    <t>TELA PLASTICA FACHADEIRO LARGURA DE  3,00m</t>
  </si>
  <si>
    <t>TELA PLASTICA SAMPA 1512 MALHA 50 PRETA C/1,50m</t>
  </si>
  <si>
    <t>TELA TAPUME LUCISA ROLO 1,20x50m (PLASTICO VAZADO)</t>
  </si>
  <si>
    <t>TELHA ACO GALV.TRAPEZIO 5mm POS PINTADA 2 FACES</t>
  </si>
  <si>
    <t xml:space="preserve">TELHA ALUMINIO 0,5mm TRAPEZ/POLIUR.30mm L=1,027m 1.65kg  </t>
  </si>
  <si>
    <t xml:space="preserve">TELHA ALUMINIO 0,7mm PREPINT.ELETROSTATICAMENTE 2,307kg  </t>
  </si>
  <si>
    <t>TELHA ALUMINIO NAT.TRAPEZOIDAL 0,7mm (2,307 kg/m2)</t>
  </si>
  <si>
    <t>TELHA ALUMINIO NATURAL ONDULADO 0,7mm (2,307kgm2)</t>
  </si>
  <si>
    <t>TELHA ALUMINIO ONDUL.1275x3350x007mm(4,271m2)9,85kg/m2</t>
  </si>
  <si>
    <t>TELHA CERAMICA FRANCESA/PLAN UNIVERSAL 33un/m2</t>
  </si>
  <si>
    <t>TELHA CERAMICA ROMANA</t>
  </si>
  <si>
    <t>TELHA CERAMICA TIPO COLONIAL (CAPA E BICA 28un/m2)</t>
  </si>
  <si>
    <t xml:space="preserve">TELHA CERAMICA TIPO PLAN (MARSELHA)UNIVERSAL (33 un/m2)  </t>
  </si>
  <si>
    <t>TELHA CIMENTICIA CANALETE/KALHETA 49 x 5,00m</t>
  </si>
  <si>
    <t>TELHA CIMENTICIA CANALETE/KALHETA 49 x 5,50m</t>
  </si>
  <si>
    <t>TELHA CIMENTICIA CANALETE/KALHETAO 90 x 3,70m</t>
  </si>
  <si>
    <t>TELHA CIMENTICIA CANALETE/KALHETAO 90 x 6,00m</t>
  </si>
  <si>
    <t>TELHA CIMENTICIA CANALETE/KALHETAO 90 x 6,70m</t>
  </si>
  <si>
    <t>TELHA CIMENTICIA CANALETE/KALHETAO 90 x 7,40m</t>
  </si>
  <si>
    <t>TELHA CIMENTICIA KALHETA DELTA NORMAL 0,43 x 5,0m</t>
  </si>
  <si>
    <t>TELHA CIMENTICIA ONDULADA 5mm 1,83x1,10=2,01m2</t>
  </si>
  <si>
    <t>TELHA CIMENTICIA ONDULADA 6mm 1,53m x 1,10(1.68m2)</t>
  </si>
  <si>
    <t>TELHA CIMENTICIA ONDULADA 6mm 1,83x1,10m=2,01m2</t>
  </si>
  <si>
    <t xml:space="preserve">TELHA CIMENTICIA VOGATEX ONDULADA 2,44x0,50x4mm(1,22m2)  </t>
  </si>
  <si>
    <t>TELHA DE VIDRO TIPO COLONIAL CAPA/BICA</t>
  </si>
  <si>
    <t>TELHA DE VIDRO TIPO FRANCESA/PAULISTA 18 un/m2</t>
  </si>
  <si>
    <t>TELHA FIBRA VIDRO 6mm TRANSPARENTE ONDALEV 2,44x0,50m</t>
  </si>
  <si>
    <t>TELHA GALVANIZADA TRAPEZOIDAL C/POLIUR.30mm L=1,032m</t>
  </si>
  <si>
    <t>TELHA TRAPEZOIDAL GALVANIZADA EUCATEX 0,5mm</t>
  </si>
  <si>
    <t>TENIS  MODELO  DE  AMARRAR BRANCO</t>
  </si>
  <si>
    <t>TENTO GRANITO CINZA CARIJO</t>
  </si>
  <si>
    <t>TERMINAL AEREO TEL 043 TERMOTECNICA</t>
  </si>
  <si>
    <t>TERMINAL COMPRESSAO BRONZE QA B CABO 25mm2 a 35mm2</t>
  </si>
  <si>
    <t>TERMINAL COMPRESSAO BURNDY YAL16/6/T32 4AWG 16mm2</t>
  </si>
  <si>
    <t>TERMINAL COMPRESSAO BURNDY YAL35/8/T32 1AWG 35mm2</t>
  </si>
  <si>
    <t>TERMINAL CPVC AQUATHERM 15mm x 1/2" TIGRE</t>
  </si>
  <si>
    <t>TESOURA PARA GRAMA</t>
  </si>
  <si>
    <t>TESTE DE CONEXOES EM REDE DE OXIGENIO</t>
  </si>
  <si>
    <t>TEXITA COMUM + SELADOR GRANIPRIMER</t>
  </si>
  <si>
    <t>TEXITA ESPECIAL + SELADOR GRANIPRIMER</t>
  </si>
  <si>
    <t>TIJOLO BOCA DE SAPO 8 x 15cm (UNIDADE)</t>
  </si>
  <si>
    <t>TIJOLO CERAMICO MACICO (MILHEIRO)</t>
  </si>
  <si>
    <t>MILH</t>
  </si>
  <si>
    <t xml:space="preserve">TIJOLO CERAMICO MACICO RECOSIDO 4,5x 9 x 19cm (UNIDADE)  </t>
  </si>
  <si>
    <t>TIJOLO FURADO DE BARRO (LAJOTA) 9 x 19 x 19cm</t>
  </si>
  <si>
    <t>TIJOLO FURADO DE BARRO (LAJOTA) 9 x 19 x 29cm</t>
  </si>
  <si>
    <t>TIJOLO VIDRO 9 x 19 x 19cm VIDROMATONE INCOLOR</t>
  </si>
  <si>
    <t>TIJOLO VIDRO GLASS BLOCK BOREAL 19 x 19 x 9cm</t>
  </si>
  <si>
    <t>TIJOLO VIDRO GLASS BLOCK CANELADO 9 x 19 x 19cm</t>
  </si>
  <si>
    <t>TIJOLO VIDRO GLASS BLOCK XADREZ 9 x 19 x 19cm</t>
  </si>
  <si>
    <t>TIJOLO VIDRO VENTILATO VIDROMATONE 19 x 19 x 9cm</t>
  </si>
  <si>
    <t>TINTA ACRILICA ACETINADA (LATA 18 LITROS)</t>
  </si>
  <si>
    <t>TINTA ACRILICA FOSCA-LATA 18 LITROS</t>
  </si>
  <si>
    <t>TINTA ACRILICA SEMI-BRILHO (LATA 18 LITROS)</t>
  </si>
  <si>
    <t>TINTA ACRILICA TEXTURIZADA  ACABAMENTO LISO (LATA 16 LITROS)</t>
  </si>
  <si>
    <t>TINTA ACRILICA TEXTURIZADA ACABAMENTO DESIGN (LATA 15L)</t>
  </si>
  <si>
    <t>TINTA ACRILICA TEXTURIZADA ACABAMENTO RUSTICO (LT 18L)</t>
  </si>
  <si>
    <t>TINTA DEMARCACAO DE FAIXAS DE TRAFEGO BEMAVIA</t>
  </si>
  <si>
    <t>TINTA EPOXI  COMPONENTE "A" - 2,7L</t>
  </si>
  <si>
    <t xml:space="preserve">TINTA ESMALTE ACETINADO </t>
  </si>
  <si>
    <t>TINTA ESMALTE BRILHO</t>
  </si>
  <si>
    <t>TINTA ESMALTE FOSCO</t>
  </si>
  <si>
    <t>TINTA ESMALTE MADEIRA E METAIS</t>
  </si>
  <si>
    <t>TINTA ESMALTE SINTETICO ALTO BRILHO BRANCA CORALIT</t>
  </si>
  <si>
    <t>TINTA ESMALTE SINTETICO LAGOLINE BRANCO INTERNATIONAL</t>
  </si>
  <si>
    <t>TINTA LACCA ACETINADA BRANCA (LATA 1/4 GALAO</t>
  </si>
  <si>
    <t xml:space="preserve">TINTA LIQUIBRILHO </t>
  </si>
  <si>
    <t>TINTA PARA AZULEJO BRANCO ACETINADO</t>
  </si>
  <si>
    <t>TINTA PARA PISO (LATA 18 LITROS)</t>
  </si>
  <si>
    <t>TINTA PVA (LATA 18 LITROS)</t>
  </si>
  <si>
    <t>TINTA REFLEXIVA PARA DEMARCACAO DE PISO (BRANCO OU AMARELO)</t>
  </si>
  <si>
    <t>TINTA TRAFEGO</t>
  </si>
  <si>
    <t>TIRANTE ACO 3/8" x 1,00m</t>
  </si>
  <si>
    <t>TIRANTE ACO CONTENCAO CARGA 50/70tf</t>
  </si>
  <si>
    <t>TIRANTE ACO ROSQUEADO 3/8" x 20cm REF. MG2575-5</t>
  </si>
  <si>
    <t>TIRANTE EM CABO ACO 3/16"</t>
  </si>
  <si>
    <t>TOALHA FELPUDA MEDIA PARA ROSTO</t>
  </si>
  <si>
    <t>TOALHA FELPUDA PEQUENA CORTEZIA</t>
  </si>
  <si>
    <t>TOALHEIRO HOTEL JACWALL REF.508</t>
  </si>
  <si>
    <t>TOALHEIRO TIPO JAKWALL REF.506</t>
  </si>
  <si>
    <t>TOLDO POLIVINIL COM ARMACAO METALICA MOVEL</t>
  </si>
  <si>
    <t>TOLDO VINIL ENCERADO BRILHANTE</t>
  </si>
  <si>
    <t>TOMADA EMBUTIR 2P+T 15A-250V PARA COMPUTADOR COM PLACA</t>
  </si>
  <si>
    <t>TOMADA FALSA TELEFONE COM PLACA</t>
  </si>
  <si>
    <t>TOMADA MONOBLOCO 2P+T/UNIVERSAL 15A LINHA TRI E PLACA</t>
  </si>
  <si>
    <t>TOMADA PARA COMPUTADOR 2P+T 16A 250V COM PLACA</t>
  </si>
  <si>
    <t>TOMADA PISO 4P TELEFONE COM PLACA</t>
  </si>
  <si>
    <t>TOMADA PISO TAMPA ROSQUEADA SISA SRS 863 MP</t>
  </si>
  <si>
    <t>TOMADA REFORCADA EMBUTIR 2P+T LINHA TRI 15A-250V</t>
  </si>
  <si>
    <t>TOMADA TBX 60A/250V 3/4" COM PLACA</t>
  </si>
  <si>
    <t>TOMADA UNIVERSAL EMBUTIR 10A-250V COM PLACA</t>
  </si>
  <si>
    <t>TOPOGRAFO JUNIOR</t>
  </si>
  <si>
    <t>TORNEIRA BOIA LATAO 1.1/2" COM BALAO PLASTICO</t>
  </si>
  <si>
    <t>TORNEIRA BOIA LATAO 2" COM BALAO PLASTICO</t>
  </si>
  <si>
    <t>TORNEIRA BOIA PVC 3/4" COM BALAO PLASTICO</t>
  </si>
  <si>
    <t>TORNEIRA CROMADA DECA 1143-C</t>
  </si>
  <si>
    <t>TORNEIRA CROMADA PARA LAVATORIO FABRIMAR OGGI</t>
  </si>
  <si>
    <t>TORNEIRA CROMADA USO GERAL 3/4"</t>
  </si>
  <si>
    <t>TORNEIRA DE MESA LINHA 1167C 40CR TAMPO DECA</t>
  </si>
  <si>
    <t>TORNEIRA DE MESA REF. 1178 DECA C-LNK CROMADA</t>
  </si>
  <si>
    <t>TORNEIRA DE MESA REF.L-37 CROMADA</t>
  </si>
  <si>
    <t>TORNEIRA DE PAREDE COM COMANDO HOSPITALAR DE ANTEBRACO</t>
  </si>
  <si>
    <t>TORNEIRA DE PAREDE PARA PIA CROMADA PRATIKA FABRIMAR</t>
  </si>
  <si>
    <t>TORNEIRA DOCOL CROMADA PRESSMATIC ANTIVANDALISMO</t>
  </si>
  <si>
    <t>TORNEIRA DUPLA PARA BANCADA DE COZINHA</t>
  </si>
  <si>
    <t>TORNEIRA FAME ELETRICA AUTOMATICA 127/220V TERMOPLAST.</t>
  </si>
  <si>
    <t>TORNEIRA PARA BANCA (PAREDE) LINHA 1199</t>
  </si>
  <si>
    <t>TORNEIRA PARA LAVATORIO CLICK FORUSI CROMADA 1/2"</t>
  </si>
  <si>
    <t>TORNEIRA PARA LAVATORIO CROMADA</t>
  </si>
  <si>
    <t>TORNEIRA PARA LAVATORIO DOCOL MESA PRESMATIC</t>
  </si>
  <si>
    <t>TORNEIRA PARA LAVATORIO LINHA 1190 CROMADA</t>
  </si>
  <si>
    <t>TORNEIRA PARA LAVATORIO SQUADRA DECORADO FABRIMAR</t>
  </si>
  <si>
    <t>TORNEIRA PARA PIA COM FILTRO CROMADA FORUSI 2172</t>
  </si>
  <si>
    <t>TORNEIRA PARA PIA COZINHA ASPEN 1168/C35 DECA</t>
  </si>
  <si>
    <t>TORNEIRA PARA TANQUE REF.1133 CROMADA 1/2"</t>
  </si>
  <si>
    <t>TORRE TRIPE METALICO P/CRAVACAO DE ESTACA EM CAIS</t>
  </si>
  <si>
    <t>TORRISTA SERVICO PERFURACAO AD.70+25% SABADO/NOITE</t>
  </si>
  <si>
    <t>TORRISTA SERVICO PERFURACAO ADICIONAL 25%</t>
  </si>
  <si>
    <t>TRANQUETA DISCO LIVRE-OCUPADO PARA PORTAS DE W.C.</t>
  </si>
  <si>
    <t xml:space="preserve">TRANSFORMADOR PARA 4 REFLETORES SUBAQUATICOS EM PISCINA  </t>
  </si>
  <si>
    <t>TRANSFORMADOR TRIF.SECO 150KVA 13,8KV 380/220V</t>
  </si>
  <si>
    <t>TRANSFORMADOR TRIFASICO 15KV - 15KVA</t>
  </si>
  <si>
    <t>TRANSFORMADOR TRIFASICO 15KV - 225KVA</t>
  </si>
  <si>
    <t>TRANSFORMADOR TRIFASICO 15KV - 30KVA</t>
  </si>
  <si>
    <t>TRANSFORMADOR TRIFASICO 15KV - 600KVA</t>
  </si>
  <si>
    <t>TRANSFORMADOR TRIFASICO EM OLEO 15KV 112,5kVA</t>
  </si>
  <si>
    <t>TRANSFORMADOR TRIFASICO EM OLEO 15KV 300kVA</t>
  </si>
  <si>
    <t>TRANSFORMADOR TRIFASICO EM OLEO 15KV 45kVA</t>
  </si>
  <si>
    <t>TRANSFORMADOR TRIFASICO EM OLEO 15KV 500kVA</t>
  </si>
  <si>
    <t>TRANSFORMADOR TRIFASICO EM OLEO 15KV 750kVA</t>
  </si>
  <si>
    <t>TRANSFORMADOR TRIFASICO EM OLEO 15KV 75kVA</t>
  </si>
  <si>
    <t>TRANSPORTE CARGA AEREA POR HELICOPTERO ESQUILO 500Kgf</t>
  </si>
  <si>
    <t>TRANSPORTE REBOQUE P/BARCACA 15 TON PERCURSO 10M/N</t>
  </si>
  <si>
    <t>TRANSPORTE/REMOCAO DE TORRE ELEVACAO DE OBRAS</t>
  </si>
  <si>
    <t>TRANSPORTE/REMOCAO/ESPALHAMENTO TERRA 1a/CAT.ATE 200m</t>
  </si>
  <si>
    <t>TRATOR PNEUS VALTRA BM 120 4x4 128CV (19145)</t>
  </si>
  <si>
    <t>TRATOR PNEUS VALTRA BM-120 4x4 128CV (19145)</t>
  </si>
  <si>
    <t>TRENA METALICA LUFKIN 3,0 METROS</t>
  </si>
  <si>
    <t>TRENA METALICA MEDICAO 20,0 METROS</t>
  </si>
  <si>
    <t>TRILHO ACO VIGNOLE PARA FERROVIA 36,2kg/m</t>
  </si>
  <si>
    <t>TRILHO ALUMINIO ANODIZADO CORRER 5/8"x1mm</t>
  </si>
  <si>
    <t>TRINCHA DUPLA PINTURA 4"</t>
  </si>
  <si>
    <t>TUBO (CAPA/CALHA)ESPONJOSO POLIPLAST 5/8"</t>
  </si>
  <si>
    <t>TUBO ACO GALVANIZ. DIN 2440 NBR 5580 2.1/2"(6,692kg/m)</t>
  </si>
  <si>
    <t>TUBO ACO GALVANIZADO BS 1387 LEVE 12" (51,0kg/m)</t>
  </si>
  <si>
    <t>TUBO ACO GALVANIZADO BS 1387 Leve 1.1/2" (3,230kg/m)</t>
  </si>
  <si>
    <t>TUBO ACO GALVANIZADO BS 1387 Leve 1.1/4"(2,540kg/m)</t>
  </si>
  <si>
    <t>TUBO ACO GALVANIZADO BS 1387 Leve 3/4" (1,380kg/m)</t>
  </si>
  <si>
    <t>TUBO ACO GALVANIZADO BS 1387 Leve 4" (9,750kg/m)</t>
  </si>
  <si>
    <t>TUBO ACO GALVANIZADO DIN 2440 NBR 5580 1" (2,517kg/m)</t>
  </si>
  <si>
    <t xml:space="preserve">TUBO ACO GALVANIZADO DIN 2440 NBR 5580 1.1/2"(3,723kg/m  </t>
  </si>
  <si>
    <t xml:space="preserve">TUBO ACO GALVANIZADO DIN 2440 NBR 5580 1.1/4"(3,238kg/m  </t>
  </si>
  <si>
    <t>TUBO ACO GALVANIZADO DIN 2440 NBR 5580 12" (37,40kg/m)</t>
  </si>
  <si>
    <t xml:space="preserve">TUBO ACO GALVANIZADO DIN 2440 NBR 5580 14" (43,633kg/m)  </t>
  </si>
  <si>
    <t>TUBO ACO GALVANIZADO DIN 2440 NBR 5580 2" (5,242kg/m)</t>
  </si>
  <si>
    <t>TUBO ACO GALVANIZADO DIN 2440 NBR 5580 3" (8,683kg/m)</t>
  </si>
  <si>
    <t xml:space="preserve">TUBO ACO GALVANIZADO DIN 2440 NBR 5580 3/4" (1,641kg/m)  </t>
  </si>
  <si>
    <t>TUBO ACO GALVANIZADO DIN 2440 NBR 5580 5" (18,138kg/m)</t>
  </si>
  <si>
    <t>TUBO ACO GALVANIZADO DIN 2440 NBR 5580 6" (19,603kg/m)</t>
  </si>
  <si>
    <t>TUBO ACO PRETO ASTM A53 SCHEDULE 40 1" (2,675kg/m)</t>
  </si>
  <si>
    <t>TUBO ACO PRETO ASTM A53 SCHEDULE 40 1.1/4" (3,393kg/m)</t>
  </si>
  <si>
    <t>TUBO ACO PRETO ASTM A53 SCHEDULE 40 16"(87,36kg/m)</t>
  </si>
  <si>
    <t>BASE: JULHO/2009</t>
  </si>
  <si>
    <t>OPERADOR DE FURADEIRA MECANICA</t>
  </si>
  <si>
    <t>OPERADOR DE GRUA ELEVADA</t>
  </si>
  <si>
    <t>OPERADOR DE LABORATORIO DE SOLOS</t>
  </si>
  <si>
    <t>OPERADOR DE MARTELETE</t>
  </si>
  <si>
    <t xml:space="preserve">OPERADOR DE MARTELETE ADIC.30% PERIC.+20% INSALUBRIDADE  </t>
  </si>
  <si>
    <t>OPERADOR DE PERFURATRIZ</t>
  </si>
  <si>
    <t>OPERADOR DE REGUA VIBROALISADORA</t>
  </si>
  <si>
    <t>OPERADOR DE RETROESCAVADEIRA SOBRE PNEUS</t>
  </si>
  <si>
    <t>OPERADOR DE ROMPEDOR PNEUMATICO+30% PERICULOSIDADE</t>
  </si>
  <si>
    <t>OPERADOR DE SISTEMA DE TRATAMENTO AGUA REFRIGERACAO</t>
  </si>
  <si>
    <t>OPERADOR DE USINA DE ASFALTO</t>
  </si>
  <si>
    <t>OPERADOR DE VIBRADOR DE IMERSAO</t>
  </si>
  <si>
    <t>OPERADOR DE VIBRADOR PARA CONCRETO</t>
  </si>
  <si>
    <t>OPERADOR LIXADEIRA ELETRICA ROTATIVA</t>
  </si>
  <si>
    <t>OPERADOR PARA TESTE HIDRAULICO</t>
  </si>
  <si>
    <t xml:space="preserve">ORCAMENTO PARA OBRAS-SBC (r$=1/1500 SOBRE valor ORCADO)  </t>
  </si>
  <si>
    <t>PAINEL ALUMINIO ESCOVADO E FURACAO PADRAO INCA-GASES</t>
  </si>
  <si>
    <t xml:space="preserve">PAINEL C/2 FIXOS CRIST.TEMP.10mm 2.700x1,755mm COLOCADO  </t>
  </si>
  <si>
    <t xml:space="preserve">PAINEL C/4 PORTOES TUBO 60x40/TRILHO ACO 6"/B.CH.1"x1/4  </t>
  </si>
  <si>
    <t>PAINEL CRISTAL TEMP.10mm 3 FIX.2.700x4,080mm COLOCADO</t>
  </si>
  <si>
    <t>PAINEL MONITOR AUDIO C/AMPLIFICADOR E ALTO FALANTE</t>
  </si>
  <si>
    <t>PAINEL MOVEL ACO INOXIDAVEL DUPLO 0,668x1,76m(1,175m2)</t>
  </si>
  <si>
    <t>PAINEL P/DIVISORIA 36mm 1,48x2,07 LAMINADO+COLOCACAO.</t>
  </si>
  <si>
    <t>PAINEL SUPER TERMICO 50mm 20kg/m3</t>
  </si>
  <si>
    <t>PAL NUTS TRAVA 5/8"</t>
  </si>
  <si>
    <t>PALHA DE ACO</t>
  </si>
  <si>
    <t>PALHA SANTA FE (SAPE EM MOLHE) PARA COBERTURA</t>
  </si>
  <si>
    <t>PAO COM MANTEIGA PREPARADO</t>
  </si>
  <si>
    <t>PAPEL DE PAREDE GRUPO 2</t>
  </si>
  <si>
    <t>PAPEL PAREDE GRUPO 1</t>
  </si>
  <si>
    <t>PAPELEIRA DE LOUCA 6"x6" (15x15cm)</t>
  </si>
  <si>
    <t>PARA RAIOS 27KV AV3F27</t>
  </si>
  <si>
    <t xml:space="preserve">PARA RAIOS COMPLETO FRANKLIN INSTALADO PREDIO ATE 15PV.  </t>
  </si>
  <si>
    <t>PARA RAIOS FRANKLIN INSTALADO PREDIO ATE 5 PAV.</t>
  </si>
  <si>
    <t>PARA RAIOS OXIDO ZINCO POLIMERICO S/CENT.12KV 10KA</t>
  </si>
  <si>
    <t>PARA RAIOS SISTEMA ATERRADO 13,8KV</t>
  </si>
  <si>
    <t>PARAFUSO ACO AUTOATARRACHANTE 13 x 1/4" x 3/4"</t>
  </si>
  <si>
    <t>PARAFUSO ACO SEXTAVADO A325 1/2" x 50mm</t>
  </si>
  <si>
    <t>PARAFUSO ACO SEXTAVADO ASTM A325 1/4" x 9cm</t>
  </si>
  <si>
    <t>PARAFUSO ACO SEXTAVADO ASTM A325 20 x 90mm COM PORCA</t>
  </si>
  <si>
    <t>PARAFUSO ACO SEXTAVADO ASTM A325 3/4" x 2.1/4"</t>
  </si>
  <si>
    <t>PARAFUSO ACO SEXTAVADO ASTM A325 5/8" x 4"</t>
  </si>
  <si>
    <t>PARAFUSO DE FIXACAO PARA APARELHO SANITARIO BC SUPER</t>
  </si>
  <si>
    <t>PARAFUSO GN 25 PARA FORRO KNAUF</t>
  </si>
  <si>
    <t>PARAFUSO LENTILHA 5/16" x 3/4"</t>
  </si>
  <si>
    <t xml:space="preserve">PARAFUSO TELHA FIBROCIMENTO ROSCA SOBERBA 5/16" x 110mm  </t>
  </si>
  <si>
    <t>PARALELEPIPEDO COMUM DE GRANITO (22 A 26 UN/M2)</t>
  </si>
  <si>
    <t>PARQUET MADEIRA DE LEI MACHO/FEMEA 2 x 10cm</t>
  </si>
  <si>
    <t>PASTA ECOLOGICA PARA SOLDA EM COBRE (100 gramas)</t>
  </si>
  <si>
    <t>G</t>
  </si>
  <si>
    <t>PASTA LUBRIFICANTE PARA PVC 160 GRAMAS</t>
  </si>
  <si>
    <t>PASTA PARA SOLDA (FLUXO)97 x 3 (Sn Cu)</t>
  </si>
  <si>
    <t>PASTILHA  2,0 x 2,0cm JATOBA VERDE FOLHA</t>
  </si>
  <si>
    <t>PASTILHA  2,5 x 2,5cm BRANCO EVEREST JATOBA</t>
  </si>
  <si>
    <t>PASTILHA  2,5 x 2,5cm BRANCO GELO JATOBA</t>
  </si>
  <si>
    <t>PASTILHA 4,0 x 4,0cm JATOBA AMARELA</t>
  </si>
  <si>
    <t>PASTILHA DE VIDRO 2x2 VIDROTIL TRANSPARENTE COR 3290</t>
  </si>
  <si>
    <t>PASTILHA DE VIDRO 5x5cm JATOBA PORTO SEGURO</t>
  </si>
  <si>
    <t>PASTILHA FOSCA 2,5 x 2,5cm AZUL  SAFIRA JATOBA</t>
  </si>
  <si>
    <t>PASTILHEIRO ANDAIME EXTERNO+30% PERICULOSIDADE</t>
  </si>
  <si>
    <t>PAVE VIDRO QUADRADO 17 x 5cm</t>
  </si>
  <si>
    <t>PAVE VIDRO REDONDO 12 x 8cm</t>
  </si>
  <si>
    <t>PAVIMENTO EM LAMINADO MADEIRA TIRAS 16x8,4 8mm</t>
  </si>
  <si>
    <t>PE DE CABRA EM ACO COM 60cm</t>
  </si>
  <si>
    <t>PEDRA ARDOSIA  42 x 42cm</t>
  </si>
  <si>
    <t>PEDRA ARDOSIA (LADRILHOS) EM PECAS 40x40cm</t>
  </si>
  <si>
    <t>PEDRA ARDOSIA VERDE 25 x 25cm</t>
  </si>
  <si>
    <t>PEDRA BRITADA #1</t>
  </si>
  <si>
    <t>PEDRA BRITADA #1 E 2</t>
  </si>
  <si>
    <t>PEDRA BRITADA #2</t>
  </si>
  <si>
    <t>PEDRA BRITADA #3</t>
  </si>
  <si>
    <t>PEDRA CARRANCA 37 x 37cm</t>
  </si>
  <si>
    <t>PEDRA DE MAO</t>
  </si>
  <si>
    <t>PEDRA LAGOA SANTA SERRADA 20 x 40cm</t>
  </si>
  <si>
    <t>PEDRA MADEIRA EM BLOCOS IREGULARES EM PAREDE</t>
  </si>
  <si>
    <t>PEDRA MAGNEZIANA EM BLOCOS IRREGULARES EM PAREDE</t>
  </si>
  <si>
    <t>PEDRA MIRACEMA 11,5 x 23,0 x 1,5cm</t>
  </si>
  <si>
    <t>PEDRA MIRACEMA ROSA 23 x 47cm</t>
  </si>
  <si>
    <t>PEDRA PORTUGUESA COR BRANCA</t>
  </si>
  <si>
    <t>PEDRA PORTUGUESA COR PRETA</t>
  </si>
  <si>
    <t>PEDRA SAO THOME 17 x 37cm TIPO EXPORTACAO</t>
  </si>
  <si>
    <t>PEDRA SAO THOME 22 x 47cm</t>
  </si>
  <si>
    <t>PEDRA SEIXO VERMELHO ROLADO TAMANHO IRREGULAR EM PAREDE</t>
  </si>
  <si>
    <t>PEDRA ZERO/PEDRISCO/CASCALHO</t>
  </si>
  <si>
    <t>PEDREIRO ADICIONAL 25% HORA NOTURNA+30% PERICULOSIDADE</t>
  </si>
  <si>
    <t>PEDREIRO ADICIONAL PERICULOSIDADE 30%</t>
  </si>
  <si>
    <t>PEITORIL CERAMICO 15 x 2cm</t>
  </si>
  <si>
    <t>PEITORIL EM GRANITO PRETO 0,26m</t>
  </si>
  <si>
    <t>PEITORIL GRANITO BRANCO SAO FRANCISCO</t>
  </si>
  <si>
    <t>PEITORIL GRANITO CINZA ANDORINHA 25x3cm</t>
  </si>
  <si>
    <t>PEITORIL MARMORE 2 x 25cm</t>
  </si>
  <si>
    <t>PEITORIL MARMORITE/GRANILITE</t>
  </si>
  <si>
    <t>PERFIL "L" ABAS DESIGUAIS 3.1/2"x2.1/2"x1/4"7,29kg/m</t>
  </si>
  <si>
    <t>PERFIL "L" ABAS DESIGUAIS 3.1/2"x2.1/2"x3/8"(10,8kg/m)</t>
  </si>
  <si>
    <t>PERFIL "L" ABAS DESIGUAIS 5"x3.1/2"x5/16"(13,00kg/m)</t>
  </si>
  <si>
    <t>PERFIL "L" ABAS DESIGUAIS ATE 8"x4x3/4"(42,70kg/m)</t>
  </si>
  <si>
    <t>PERFIL "L" ABAS IGUAIS 1.1/2"x1/4" (3,48kg/m)</t>
  </si>
  <si>
    <t>PERFIL "L" ABAS IGUAIS 1.1/2"x1/8" (1,83kg/m)</t>
  </si>
  <si>
    <t>PERFIL "L" ABAS IGUAIS 1.1/2"x5/16" (4,26kg/m)</t>
  </si>
  <si>
    <t>PERFIL "L" ABAS IGUAIS 2"x1/8" (2,46kg/m)</t>
  </si>
  <si>
    <t>PERFIL "L" ABAS IGUAIS 2"x3/8" (6,99kg/m)</t>
  </si>
  <si>
    <t>PERFIL "L" ABAS IGUAIS 2.1/2"x3/8" (8,78kg/m)</t>
  </si>
  <si>
    <t>PERFIL "L" ABAS IGUAIS 2.1/2"x5/16" (7,44kg/m)</t>
  </si>
  <si>
    <t>PERFIL "L" ABAS IGUAIS 4"x5/16" (12,37kg/m)</t>
  </si>
  <si>
    <t>PERFIL "L" ABAS IGUAIS 4"x5/8" (23,40kg/m)</t>
  </si>
  <si>
    <t>PERFIL "L" ABAS IGUAIS 5"x1/2" (24,10kg/m)</t>
  </si>
  <si>
    <t>PERFIL ACO "C" ENRIGECIDO SAC41 8"x2,1/4"x7,70mm(20,5)</t>
  </si>
  <si>
    <t>PERFIL ACO "H" ASTM A572 W120x22,5mm (22,5kg/m)</t>
  </si>
  <si>
    <t>PERFIL ACO "I" 360x72,0mm (72,0kg/m) ACOMINAS</t>
  </si>
  <si>
    <t>PERFIL ACO "I" 4" 360x79,0mm (14,10kg/m)</t>
  </si>
  <si>
    <t>PERFIL ACO "I" 4" W410x38,8mm (38,8kg/m) ACOMINAS</t>
  </si>
  <si>
    <t>PERFIL ACO "I" ASTM A572 W310x23,8mm (23,8kg/m)</t>
  </si>
  <si>
    <t>PERFIL ACO "I" W410x53,0mm (53,0kg/m) ACOMINAS</t>
  </si>
  <si>
    <t>PERFIL ACO "I" W460x78,0mm (78,0kg/m)</t>
  </si>
  <si>
    <t>PERFIL ACO "U" 12"x3"x16,10mm (52,10kg/m)</t>
  </si>
  <si>
    <t>PERFIL ALUMINIO ANODIZADO "U" 2"x2.1/2"</t>
  </si>
  <si>
    <t>PERFIL ALUMINIO ANODIZADO 40627/3</t>
  </si>
  <si>
    <t>PERFIL ALUMINIO ANODIZADO BELMETAL 48 x 12mm REF. 233</t>
  </si>
  <si>
    <t>PERFIL CH.DOBRADA"U"ENRIGECIDA 300x52x3,04mm(11,84kg/m</t>
  </si>
  <si>
    <t>PERFIL CHAPA"U"DOBR.ENRIGECIDA 75x40x3,04mm(3,85kg/m)</t>
  </si>
  <si>
    <t xml:space="preserve">PERFIL CLICADO 10,3m PARA FORRO PVC ARTICULADO CONFIBRA  </t>
  </si>
  <si>
    <t xml:space="preserve">PERFIL CLICADO 3,70m PARA FORRO PVC ARTICULADO CONFIBRA  </t>
  </si>
  <si>
    <t>PERFIL U EM PVC PARA ARREMATES</t>
  </si>
  <si>
    <t>PERFIL/FIXACOES/SOLDA</t>
  </si>
  <si>
    <t>PERFURACAO A TRADO 4"</t>
  </si>
  <si>
    <t xml:space="preserve">PERFURACAO EM ROCHA/BASALTO C/CIRCULACAO LAMA D=17.1/2"  </t>
  </si>
  <si>
    <t>PERFURACAO POR PERCUSSAO 2.1/2" COM MEDIDA SPT</t>
  </si>
  <si>
    <t>PERMALIT NOBRE MALHA 20 TEXT. CHAMONIX CHEIO(2,5kg/m2)</t>
  </si>
  <si>
    <t>PEROLAS DE ISOPOR (PARA CONCRETO LEVE)</t>
  </si>
  <si>
    <t>PICADOR DE CARNES 0,5CV 220V</t>
  </si>
  <si>
    <t>PICARETA ESTREITA ACO CARBONO FORJADO</t>
  </si>
  <si>
    <t>PIER DE MARINA EM FIBRA DE VIDRO 7,50 x 2,00m P1-8</t>
  </si>
  <si>
    <t>PIGTAIL WM LINDE GLP</t>
  </si>
  <si>
    <t>PINCEL 175 # 0 TIGRE</t>
  </si>
  <si>
    <t>PINCEL 175 # 10 TIGRE</t>
  </si>
  <si>
    <t>PINCEL 175 # 14 TIGRE</t>
  </si>
  <si>
    <t>PINCEL 175 # 18 TIGRE</t>
  </si>
  <si>
    <t>PINCEL 175 # 2 TIGRE</t>
  </si>
  <si>
    <t>PINCEL 175 # 6 TIGRE</t>
  </si>
  <si>
    <t>PINCEL 175 # 8 TIGRE</t>
  </si>
  <si>
    <t>PINO ACO CARBONO 25 x 370mm</t>
  </si>
  <si>
    <t>PINO ACO CARBONO PARA ISOLADOR 15KV</t>
  </si>
  <si>
    <t>PINO COM FURO PARA FIXACAO DE PAINEL/PAREDE GESSO</t>
  </si>
  <si>
    <t>PINO DE FIXACAO PAINEIS DE GESSO COM ROSCA</t>
  </si>
  <si>
    <t>PINO MACHO WALMA</t>
  </si>
  <si>
    <t>PINTOR AUTOMOTIVO</t>
  </si>
  <si>
    <t>PINTOR COM ADICIONAL PERICULOSIDADE + 30%</t>
  </si>
  <si>
    <t>PINTOR PERIODO NOTURNO 22/5 H COM ADICIONAL 25%</t>
  </si>
  <si>
    <t>PINTURA DE LETRAS SOBRE BASE</t>
  </si>
  <si>
    <t>PISCINA FIBRA DE VIDRO 2,1x1,5x0,7m(2.520 LITROS)</t>
  </si>
  <si>
    <t>PISO ALTA RESISTENCIA 10mm 18Kg/m2</t>
  </si>
  <si>
    <t>PISO ALTA RESISTENCIA 12mm 21Kg/m2</t>
  </si>
  <si>
    <t>PISO ALTA RESISTENCIA 15mm 26Kg/m2</t>
  </si>
  <si>
    <t>PISO ALTA RESISTENCIA 8mm 14Kg/m2</t>
  </si>
  <si>
    <t>PISO ALTA RESISTENCIA MINADUR OU SIMILAR</t>
  </si>
  <si>
    <t>PISO BOX FIBRA DE VIDRO EM COR</t>
  </si>
  <si>
    <t>PISO BOX FIBRA DE VIDRO MULTIMAX 80x80cm BRANCO</t>
  </si>
  <si>
    <t>PISO ELEVADO 40mm COM AGLOMERADO</t>
  </si>
  <si>
    <t>PISO ELEVADO BASE TELESCOPICA H=18cm ESTR.AGLOMERADO</t>
  </si>
  <si>
    <t xml:space="preserve">PISO ELEVADO ESTRUT.BASE TELESCOPICA PL.30mm ACO/C.CEL.  </t>
  </si>
  <si>
    <t>PISO ELEVADO SISTEPISO MF10 LONG/PED.ACO h=7,5cm</t>
  </si>
  <si>
    <t>PISO LISOLAT AZUL LISONDA+MAO DE OBRA LISONDA</t>
  </si>
  <si>
    <t>PISO PARA GINASIO ESPORTIVO (COBERTO) TIPO LISONIT</t>
  </si>
  <si>
    <t>PISO QUADRA BASQUETE/FUTEBOL SALAO/VOLEI 18 x 30m</t>
  </si>
  <si>
    <t>PISO VINILICO 30x30cm ESPESSURA 2mm</t>
  </si>
  <si>
    <t>PISO VINILICO PAVIFLEX ESPESSURA 2mm</t>
  </si>
  <si>
    <t>PISO VINILICO VINAMIPISO ESPESSURA 2mm</t>
  </si>
  <si>
    <t>PISTOLA FINCA-PINO WALSYWA-CARTUCHO C.L22</t>
  </si>
  <si>
    <t xml:space="preserve">PISTOLA WALSYWA PRS-10 FIX./POLVORA PISTAO PINOS/FINCAP  </t>
  </si>
  <si>
    <t>PLACA "IMPEDIDO, NAO LIGUE" EM ASBESTO</t>
  </si>
  <si>
    <t>PLACA 4" x 4" COM CAIXILHO</t>
  </si>
  <si>
    <t>PLACA ACO SEPARACAO TALA 1"</t>
  </si>
  <si>
    <t>PLACA CEGA FERRO FUNDIDO PC SSB 75mm</t>
  </si>
  <si>
    <t>PLACA CEGA PARA CAIXA 4"x2" RETANGULAR</t>
  </si>
  <si>
    <t>PLACA CEGA PARA CAIXA 4"x4" QUADRADA</t>
  </si>
  <si>
    <t>PLACA CERAMICA(AZULEJO) 15x15cm LINHA PEI-III CLARO</t>
  </si>
  <si>
    <t xml:space="preserve">PLACA CHAPA ACO No.26-ESTRUT.REQUADRO DE MADEIRA DE LEI  </t>
  </si>
  <si>
    <t>PLACA CONCLUSAO DE OBRA EM BRONZE 0.30x0.40m</t>
  </si>
  <si>
    <t>PLACA CONCRETO PARA PISO 50 x 50 x 5cm</t>
  </si>
  <si>
    <t>PLACA CONCRETO QUADRADA 40 x 40 x 5cm PARA PISO</t>
  </si>
  <si>
    <t>PLACA CONCRETO REDONDA 30 x 5cm PARA PISO</t>
  </si>
  <si>
    <t>PLACA DE ACO E APOIO GEWI D=150mm</t>
  </si>
  <si>
    <t>PLACA DE NEOPRENE ESPESSURA 1,0m x 1,0m x 3cm</t>
  </si>
  <si>
    <t>PLACA DE OBRAS ESTR.CANTONEIRA CHAPA #20</t>
  </si>
  <si>
    <t>PLACA IDENTIFICACAO CONCRETO O,40 x 0,60m</t>
  </si>
  <si>
    <t>PLACA INDICATIVA DE SAIDA EM EMERGENCIA</t>
  </si>
  <si>
    <t>PLACA LAMINADO 60x7cm GRAVURA SILK SCREEN PARA PAREDE</t>
  </si>
  <si>
    <t>PLACA PIAL 10 x 5cm 1 FURO</t>
  </si>
  <si>
    <t>PLACA REDONDA PARA TOMADA DE TELEFONE 3"</t>
  </si>
  <si>
    <t>PLACA SONEX 35 x 35cm PARA ISOLAMENTO DE SOM</t>
  </si>
  <si>
    <t>PLANTIO-ADUBO ORGANICO CURTIDO</t>
  </si>
  <si>
    <t>PLANTIO-ADUBO QUIMICO NPK FORMULA BASE(10-10-10</t>
  </si>
  <si>
    <t xml:space="preserve">PLANTIO-BAEIJO PINTADO-COBERT.RASTEIRA-IMPATIEN SHAWAKE  </t>
  </si>
  <si>
    <t>PLANTIO-CANA DA INDIA-COBERTURA RASTEIRA-CANUS INDICA</t>
  </si>
  <si>
    <t>PLANTIO-CLOROFITO-COB.RASTEIRA-CHLOROPHYTUN COMOSUM</t>
  </si>
  <si>
    <t xml:space="preserve">PLANTIO-JASMIM ESTRELA-TREPAD.TRACHELOSPERUN JASMINOIDE  </t>
  </si>
  <si>
    <t>PLANTIO-PRATEADINHA-COB.RAST.-CHAMAREANTHENUN VENOSUM</t>
  </si>
  <si>
    <t>PLANTIO-PREPARADO QUIMICO-FOSFATO DE ROCHAS</t>
  </si>
  <si>
    <t>PLANTIO-RASPAGEM DE TERRENO - ARVORES D=15cm</t>
  </si>
  <si>
    <t>PLANTIO-TERRA VEGETAL TRATADA PARA PLANTIO</t>
  </si>
  <si>
    <t>PLANTIO-VERMICULITA PARA PLANTIO</t>
  </si>
  <si>
    <t>PLASTIFICANTE PARA ARGAMASSA CALGEO (FILITO)</t>
  </si>
  <si>
    <t>PLASTIMENT BV40 PLASTIFICANTE P/CONCRETO (TB 200Kg)</t>
  </si>
  <si>
    <t>PLATAFORMA DE ELEVACAO VERTICAL PL-237(QUIOSQUE)6,4m/m</t>
  </si>
  <si>
    <t>PLATAFORMA ELEV.P/DEFICIENTE FISICO ACO GARAVENTA GLS2</t>
  </si>
  <si>
    <t>PLATAFORMISTA EM SERVICO DE PERFURACAO HORARIO NORMAL</t>
  </si>
  <si>
    <t>PLATAFORMISTA SERV.PERFURACAO AD.100+25% DOMINGO/NOITE</t>
  </si>
  <si>
    <t>PLUG PVC ROSCAVEL 1.1/2"</t>
  </si>
  <si>
    <t>PLUG PVC ROSCAVEL 1/2"</t>
  </si>
  <si>
    <t>PNEU 165x70 ARO 13 8L (/1000)</t>
  </si>
  <si>
    <t>PNEU 175x70 SR 13 (/1000)</t>
  </si>
  <si>
    <t>PNEU 185x70 SR 13 (/1000)</t>
  </si>
  <si>
    <t>PO DE PEDRA (PEDRA ZERO)</t>
  </si>
  <si>
    <t>POCO ARTESIANO ATE 60m COM DESENVOLVIMENTO E APLICACAO</t>
  </si>
  <si>
    <t>POCO ARTESIANO ATE 60m+FILTRO HIDROSOLO GALVANIZADO</t>
  </si>
  <si>
    <t>POCO ARTESIANO ENSAIO DE VAZAO</t>
  </si>
  <si>
    <t>POCO ARTESIANO FILTRO NOLD 8"</t>
  </si>
  <si>
    <t>POCO ARTESIANO GERAL COM INSTALACAO DE EQUIPAMENTOS</t>
  </si>
  <si>
    <t>POCO ARTESIANO PERFURACAO DE 8"</t>
  </si>
  <si>
    <t>POCO ARTESIANO PERFURACAO EM ALUVIAO 10"</t>
  </si>
  <si>
    <t>POCO ARTESIANO PERFURACAO EM ALUVIAO 12"</t>
  </si>
  <si>
    <t>POCO ARTESIANO PERFURACAO EM ALUVIAO 8"</t>
  </si>
  <si>
    <t>POCO ARTESIANO PERFURACAO EM ROCHA ALTERADA 10"</t>
  </si>
  <si>
    <t>POCO ARTESIANO PERFURACAO EM ROCHA ALTERADA 8"</t>
  </si>
  <si>
    <t>POCO ARTESIANO PERFURACAO EM ROCHA SAN 6"</t>
  </si>
  <si>
    <t>POCO ARTESIANO PERFURACAO EM ROCHA SAN 8"</t>
  </si>
  <si>
    <t>POCO ARTESIANO REVESTIMENTO TUBO GALV. DIN 2440 6"</t>
  </si>
  <si>
    <t>POLIMERIZANTE ACRILICO PLASTOFIX (BALDE 20kg)</t>
  </si>
  <si>
    <t>UNIFORME DE TRABALHO COMP.CUSTO=(r$un/660h=3 MESES)</t>
  </si>
  <si>
    <t>UNIFORME DE TRABALHO PARA LIMPEZA CAIXAS DE INSPECAO</t>
  </si>
  <si>
    <t>UTILITARIO BESTA GS 2.0 12 PASS/1000</t>
  </si>
  <si>
    <t xml:space="preserve">VALE TRANSPORTE (IDA E VOLTA 30 DIAS) LEIS 7418/7678-87  </t>
  </si>
  <si>
    <t>VALVULA AUTOVEDANTE TIPO BI PARA VACUO</t>
  </si>
  <si>
    <t>VALVULA BORBOLETA FLANGE FERRO NODULAR 150 LB 12"600mm</t>
  </si>
  <si>
    <t>VALVULA CONTROLE 3 VIAS PROPORCIONAL JOHNSON</t>
  </si>
  <si>
    <t>VALVULA CRIVO 150 LIBRAS FLANGE ACO 6"</t>
  </si>
  <si>
    <t>VALVULA DESCARGA 1.1/2"/1.1/4" HIDRA CLEA CROMADO</t>
  </si>
  <si>
    <t>VALVULA ESFERA CORPO EM LATAO DN 1/2"</t>
  </si>
  <si>
    <t>VALVULA ESFERA ROSCA BRONZE 2"</t>
  </si>
  <si>
    <t>VALVULA ESFERA ROSCA BRONZE 3/4"</t>
  </si>
  <si>
    <t>VALVULA FECHO RAPIDO ROSCA BRONZE 1"</t>
  </si>
  <si>
    <t>VALVULA GAVETA #150 FLANGE ACO 6"</t>
  </si>
  <si>
    <t>VALVULA GAVETA 150 LIBRAS ROSCA BRONZE 3/4"</t>
  </si>
  <si>
    <t>VALVULA GLOBO 150 LIBRAS ROSCA BRONZE 1.1/2"</t>
  </si>
  <si>
    <t>VALVULA GLOBO BRONZE,FECHO CONICO,#150LB,C/ROSCA 2"</t>
  </si>
  <si>
    <t xml:space="preserve">VALVULA GLOBO BRONZE,FECHO CONICO,#150LB,C/ROSCA 2.1/2"  </t>
  </si>
  <si>
    <t>VALVULA METAL CROMADO DOCOL PRESSMATIC 3/4" P/MICTORIO</t>
  </si>
  <si>
    <t>VALVULA METAL CROMADO PARA LAVATORIO 2.3/8" x 1"</t>
  </si>
  <si>
    <t>VALVULA METAL CROMADO PARA PIA AMERICANA</t>
  </si>
  <si>
    <t>VALVULA MOTORIZADA 32mm</t>
  </si>
  <si>
    <t>VALVULA PASSAGEM 1.1/2"</t>
  </si>
  <si>
    <t>VALVULA PISO 150 x 120 x 53mm</t>
  </si>
  <si>
    <t>VALVULA PRESSMATC COMPACTA PARA MICTORIO</t>
  </si>
  <si>
    <t>VALVULA PVC 1.1/4" PARA TANQUE/PIA/LAVATORIO</t>
  </si>
  <si>
    <t>VALVULA RETENCAO 150 LIBRAS ROSCA BRONZE 3"</t>
  </si>
  <si>
    <t>VALVULA RETENCAO 600 LIBRAS SOLDA ACO 1/2"</t>
  </si>
  <si>
    <t>VALVULA RETENCAO FUNDO DE POCO ROSCA BRONZE 1.1/2"</t>
  </si>
  <si>
    <t>VALVULA RETENCAO FUNDO DE POCO ROSCA BRONZE 2.1/2"</t>
  </si>
  <si>
    <t>VALVULA RETENCAO FUNDO DE POCO ROSCA BRONZE 4"</t>
  </si>
  <si>
    <t>VALVULA RETENCAO ROSCA BRONZE 150 LIBRAS HORIZ. 1.1/4"</t>
  </si>
  <si>
    <t>VALVULA RETENCAO ROSCA BRONZE DUPLA FUNCAO 1.1/2"</t>
  </si>
  <si>
    <t>VALVULA SEGURANCA/ALIVIO 150 LIBRAS ROSCA BRONZE 1/2"</t>
  </si>
  <si>
    <t>VARIADOR DE LUMINOSIDADE ROTATIVO 110/220V</t>
  </si>
  <si>
    <t>VASELINA PASTOSA LUBRIFICANTE EMBALAGEM 1.000g</t>
  </si>
  <si>
    <t>VASO SANIT.CAIXA ACOPLADA SAIDA HORIZONTAL RAVENA DECA</t>
  </si>
  <si>
    <t>VASO SANITARIO BRANCO/COR COM CAIXA ACOPLADA CP-12</t>
  </si>
  <si>
    <t>VASO SANITARIO CAIXA ACOPLADA BRANCO</t>
  </si>
  <si>
    <t>VASO SANITARIO CAIXA ACOPLADA DECA VOGUE PLUS</t>
  </si>
  <si>
    <t>VASO SANITARIO CAIXA ACOPLADA INCEPA CALYPSO</t>
  </si>
  <si>
    <t>VASO SANITARIO CAIXA ACOPLADA INCEPA THEMA</t>
  </si>
  <si>
    <t>VASO SANITARIO CAIXA ACOPLADA MOD.IZY GELO DECA</t>
  </si>
  <si>
    <t>VASO SANITARIO CONVENCIONAL BRANCO</t>
  </si>
  <si>
    <t>VASO SANITARIO CONVENCIONAL BRANCO HERVY</t>
  </si>
  <si>
    <t>VASO SANITARIO CONVENCIONAL BRANCO INCEPA IBIZA</t>
  </si>
  <si>
    <t>VASO SANITARIO CONVENCIONAL CELITE PAPOULA</t>
  </si>
  <si>
    <t>VASO SANITARIO CONVENCIONAL DECA</t>
  </si>
  <si>
    <t>VASO SANITARIO CONVENCIONAL DECA P-8 IPANEMA BRANCO</t>
  </si>
  <si>
    <t>VASO SANITARIO CONVENCIONAL DOMUS PLUS BRANCO DECA</t>
  </si>
  <si>
    <t>VASO SANITARIO CONVENCIONAL HERVY BRANCO</t>
  </si>
  <si>
    <t>VASO SANITARIO CONVENCIONAL ICASA OCRE</t>
  </si>
  <si>
    <t>VASO SANITARIO DEF.FISICO CAIXA ACOPLADA DECA CP-13</t>
  </si>
  <si>
    <t>VASO SANITARIO ICASA SABATINI BRANCO (DEF.FISICO)</t>
  </si>
  <si>
    <t>VASO SANITARIO SAIDA HORIZONTAL P90 RAVENA DECA</t>
  </si>
  <si>
    <t>VASO SANITARIO VOGUE PLUS CONFORT P5117 DECA BRANCO</t>
  </si>
  <si>
    <t>VASSOURA PIACAVA PARA APLICACAO DE ASFALTO</t>
  </si>
  <si>
    <t>VEDAFLEX MASTIQUE ELASTICO (BISNAGA 310ml)</t>
  </si>
  <si>
    <t>VEDAJA REVEST.IMPERMEAVEL SEMI FLEXIVEL OTTO BAUMGART</t>
  </si>
  <si>
    <t>VEDAJA REVESTIMENTO IMPERMEABILIZANTE BASE/POLIMEROS</t>
  </si>
  <si>
    <t>VEDANTE PVC PARA OBTURADOR CAIXA DESCARGA</t>
  </si>
  <si>
    <t>VEDAPREN BRANCO EMULSAO ACRILICA P/IMPERMEABILIZACAO</t>
  </si>
  <si>
    <t>VENEZIANA ALUMINIO 2 MOLDURAS VSH2M 40x40cm</t>
  </si>
  <si>
    <t>VENEZIANA ALUMINIO TAE E FILTRO G3 600x600mm</t>
  </si>
  <si>
    <t>VENEZIANA AWG TROX 75 x 50m P/TOMADA DE AR EXTERIOR</t>
  </si>
  <si>
    <t>VENTILADOR CENTRIFUGO 1800cfm 110/220V 1,3CV</t>
  </si>
  <si>
    <t>VENTILADOR CENTRIFUGO 540cfm</t>
  </si>
  <si>
    <t>VENTILADOR ELETRICO ROTATIVO DE TETO SPIRIT 2 PAS</t>
  </si>
  <si>
    <t>VENTILADOR MODELO SUSPENSO 3 PAS DE MADEIRA 110/220V</t>
  </si>
  <si>
    <t>VERGALHAO 1/4" x 2,0m</t>
  </si>
  <si>
    <t>VERGALHAO ACO SAE 1045 1/4"</t>
  </si>
  <si>
    <t>VERGALHAO GALVANIZADO ROSCA TOTAL 3/4" x 1,00m</t>
  </si>
  <si>
    <t>EMASSAMENTO de parede interna com massa corrida à base de PVA com duas demãos, para pintura PVA</t>
  </si>
  <si>
    <t>EMASSAMENTO de FORRO DE GESSO com massa corrida à base de PVA com duas demãos, para pintura PVA</t>
  </si>
  <si>
    <t>PINTURA COM TINTA LÁTEX PVA em FORRO DE GESSO, com duas demãos, sem massa corrida.</t>
  </si>
  <si>
    <t xml:space="preserve">PINTURA COM TINTA LÁTEX PVA em parede interna, com duas demãos, sem massa corrida. </t>
  </si>
  <si>
    <t>JANELA de alumínio sob encomenda, colocação e acabamento , maxim-ar, com contramarcos</t>
  </si>
  <si>
    <t>1,5</t>
  </si>
  <si>
    <t>0,0049</t>
  </si>
  <si>
    <t>Caixilho de alumínio sob encomenda maxim-ar (tipo de acabamento: NATURAL)</t>
  </si>
  <si>
    <t>Preço Total + BDI (R$)</t>
  </si>
  <si>
    <t>RETIRADA  de Painel de VIDRO TEMPERADO COM PORTA</t>
  </si>
  <si>
    <t>05.01</t>
  </si>
  <si>
    <t>Poliuretano</t>
  </si>
  <si>
    <t>Vidraceiro</t>
  </si>
  <si>
    <t>MANUTENÇÃO PREVENTIVA DAS ESQUADRIAS EXISTENTES</t>
  </si>
  <si>
    <t>Lubrificante</t>
  </si>
  <si>
    <t>06.01</t>
  </si>
  <si>
    <t>Técnico de som</t>
  </si>
  <si>
    <t>Ajudante</t>
  </si>
  <si>
    <t>Caixa acústica - arandela tipo 6 Potência 25 W RMS Impedância 8R</t>
  </si>
  <si>
    <t>*</t>
  </si>
  <si>
    <t>Casador de impedância primário 125 R Secundário 0-4-8R</t>
  </si>
  <si>
    <t>Knob com parafuso</t>
  </si>
  <si>
    <t>Fio para instalação eletrônica - som - bicolor</t>
  </si>
  <si>
    <t>06.02</t>
  </si>
  <si>
    <t>Plug P10 diversos</t>
  </si>
  <si>
    <t>Fio cooaxial 0,30mm</t>
  </si>
  <si>
    <t>Mesa de som 8 canais</t>
  </si>
  <si>
    <t>Amplificador para mesa de 8 canais</t>
  </si>
  <si>
    <t>Equalizador para mesa de 8 canais</t>
  </si>
  <si>
    <t>RETIRADA DE DUTOS DO SISTEMA DE AR CONDICIONADO</t>
  </si>
  <si>
    <t>INTERRUPTOR , uma tecla simples 10 A - 250 V</t>
  </si>
  <si>
    <t>Ajudante de eletricista</t>
  </si>
  <si>
    <t>Eletricista</t>
  </si>
  <si>
    <t>Caixa PVC 4 x 2 para eletroduto</t>
  </si>
  <si>
    <t>Interruptor de embutir 1 tecla simples, com placa (corrente elétrica: 10 A / tensão: 250 V)</t>
  </si>
  <si>
    <t>TOMADA universal três pólos 10 A - 250 V</t>
  </si>
  <si>
    <t>TOMADA EMBUTIR 2P + T 15A/250V C/PLACA</t>
  </si>
  <si>
    <t>TAMPA CEGA PARA TOMADA 4X2 OU 4X4</t>
  </si>
  <si>
    <t>Fio isolado em PVC  (encordoamento: classe 1  / seção transversal: 1,50 mm² / tensão: 750,00 V)</t>
  </si>
  <si>
    <t>Curva 90° de PVC rígido roscável para eletroduto  (diâmetro da seção: 3/4 ")</t>
  </si>
  <si>
    <t>Eletroduto de PVC rígido roscável  (diâmetro da seção: 3/4 ")</t>
  </si>
  <si>
    <t>Luva de PVC rígido roscável para eletroduto  (diâmetro da seção: 3/4 ")</t>
  </si>
  <si>
    <t>PONTO de tomada com eletroduto de PVC rígido, com placa, Ø 3/4"</t>
  </si>
  <si>
    <t>06.03</t>
  </si>
  <si>
    <t>PONTO de INTERRUPTOR com eletroduto de PVC rígido, com placa, Ø 3/4"</t>
  </si>
  <si>
    <t>Interruptor de embutir 1 ou 2 teclas, com placa (corrente elétrica: 10 A / tensão: 250 V)</t>
  </si>
  <si>
    <t>ELETRODUTO de PVC rígido roscável, com conexões Ø 60 mm (2") </t>
  </si>
  <si>
    <t>Eletroduto de PVC rígido roscável  (diâmetro da seção: 2 ")</t>
  </si>
  <si>
    <t>Curva de PVC para eletroduto roscável de 2"</t>
  </si>
  <si>
    <t>LUMINÁRIA FLUORESCENTE completa comercial com 2 lâmpada de 40 W, tipo calha de sobrepor</t>
  </si>
  <si>
    <t>06.04</t>
  </si>
  <si>
    <t>REMANEJAMENTO DE PONTO DE REDE</t>
  </si>
  <si>
    <t>Técnico especializado</t>
  </si>
  <si>
    <t>ELETROTÉCNICO</t>
  </si>
  <si>
    <t>CABO UTP CAT 5e</t>
  </si>
  <si>
    <t>CONECTOR FÊMEA CASTONE CAT 5e - FURUKAWA</t>
  </si>
  <si>
    <t>ESPELHO 4X2 2 SAIDAS - FURUKAWA</t>
  </si>
  <si>
    <t>CAIXA PVC 4X2</t>
  </si>
  <si>
    <t>PONTO DE REDE NOVO - 02 saidas</t>
  </si>
  <si>
    <t>Eletroduto de PVC rígido roscável  (diâmetro da seção: 1 ")</t>
  </si>
  <si>
    <t>ELETRODUTO de PVC rígido roscável, com conexões Ø 25 mm (1") </t>
  </si>
  <si>
    <t>Curva de PVC para eletroduto roscável de 1"</t>
  </si>
  <si>
    <t>Abraçadeira tipo D 1" com parafuso</t>
  </si>
  <si>
    <t>CONDULETE TIPO "T"</t>
  </si>
  <si>
    <t>CONDULETE TIPO "T" EM ALUMINIO PARA ELETRODUTO 1"</t>
  </si>
  <si>
    <t>CONDULETE TIPO "X"</t>
  </si>
  <si>
    <t>CONDULETE TIPO "X" EM ALUMINIO PARA ELETRODUTO 1"</t>
  </si>
  <si>
    <t>ABRIL</t>
  </si>
  <si>
    <t>PONTO DE REDE NOVO - 04 saidas</t>
  </si>
  <si>
    <t>CAIXA PVC 4X4</t>
  </si>
  <si>
    <t>ESPELHO 4X4 4 SAIDAS - FURUKAWA</t>
  </si>
  <si>
    <t>Tirante</t>
  </si>
  <si>
    <t>REMANEJAMENTO DE PONTO DE REDE EXISTENTE</t>
  </si>
  <si>
    <t>Atenuador de fio impedância de 30R</t>
  </si>
  <si>
    <t>Eletrotécnico</t>
  </si>
  <si>
    <t>07.01</t>
  </si>
  <si>
    <t>07.02</t>
  </si>
  <si>
    <t>07.03</t>
  </si>
  <si>
    <t>07.04</t>
  </si>
  <si>
    <t>07.05</t>
  </si>
  <si>
    <t>07.06</t>
  </si>
  <si>
    <t>07.07</t>
  </si>
  <si>
    <t>RETIRADA de dutos de refrigeração</t>
  </si>
  <si>
    <t>RETIRADA de maquinário de refrigeração</t>
  </si>
  <si>
    <t>REDE ESTRUTURADA</t>
  </si>
  <si>
    <t>7.1</t>
  </si>
  <si>
    <t>7.2</t>
  </si>
  <si>
    <t>7.3</t>
  </si>
  <si>
    <t>7.4</t>
  </si>
  <si>
    <t>7.5</t>
  </si>
  <si>
    <t>7.6</t>
  </si>
  <si>
    <t>7.7</t>
  </si>
  <si>
    <t>PONTO DE REDE NOVO - 02 SAIDAS</t>
  </si>
  <si>
    <t>PONTO DE REDE NOVO - 04 SAIDAS</t>
  </si>
  <si>
    <t>ELETRODUTO PVC RIGIDO 1"</t>
  </si>
  <si>
    <t>TOTAL GERAL</t>
  </si>
  <si>
    <t>PREÇO TOTAL</t>
  </si>
  <si>
    <t>PREÇO TOTAL + BDI</t>
  </si>
  <si>
    <t>PROTENSAO-BAINHA CIRCULAR METALICA DI 115mm</t>
  </si>
  <si>
    <t>PROTENSAO-BAINHA CIRCULAR METALICA DI 55mm (7x12,7mm)</t>
  </si>
  <si>
    <t>PROTENSAO-BAINHA CIRCULAR METALICA DI 65mm (12x12,7mm)</t>
  </si>
  <si>
    <t>PROTENSAO-PARAFUSO FIXACAO CONE/FORMA 27x1/2"</t>
  </si>
  <si>
    <t>PROTENSAO-PURGADOR PLASTICO PARA INJECAO</t>
  </si>
  <si>
    <t>PULSADOR CAMPAINHA C/SINO GRAVADO REF.1102</t>
  </si>
  <si>
    <t>PULSADOR MINUTERIA</t>
  </si>
  <si>
    <t>PURGADOR DE AR 3/4"</t>
  </si>
  <si>
    <t>PURGADOR TERMODINAMICO TD-52 1/2"</t>
  </si>
  <si>
    <t>PURGADOR TERMODINAMICO TD-S-5L 3/4"</t>
  </si>
  <si>
    <t>PURGADOR TERMODINAMICO VAPOR/AR 1.1/2"</t>
  </si>
  <si>
    <t>PURGADOR TERMODINAMICO VAPOR/AR 6"</t>
  </si>
  <si>
    <t>PUXDOR 662 BARRA CHATA DE ACO</t>
  </si>
  <si>
    <t>QUADR0 CQ COM PORTA 1 A 6 DISJUNTORES</t>
  </si>
  <si>
    <t>QUADRA DE TENIS OFICIAL 18,00 x 36,00m PISO DAVIS</t>
  </si>
  <si>
    <t>QUADRO BRANCO EM LAMINADO COLADO COMPENSADO MADEIRA</t>
  </si>
  <si>
    <t>QUADRO CQ COM  PORTA 6/12 DISJUNTORES</t>
  </si>
  <si>
    <t>QUADRO DE AVISOS COM FORRO EM CORTICA</t>
  </si>
  <si>
    <t>QUADRO DISTRIBUICAO 12 DISJUNTORES 100A+CHAVE GERAL</t>
  </si>
  <si>
    <t>QUADRO DISTRIBUICAO 13 DISJUNTORES 150A+CHAVE GERAL</t>
  </si>
  <si>
    <t>QUADRO DISTRIBUICAO 18 DISJUNTORES +CH.GERAL DIN 150A</t>
  </si>
  <si>
    <t>QUADRO DISTRIBUICAO 28 DISJUNTORES 100A+CHAVE GERAL</t>
  </si>
  <si>
    <t xml:space="preserve">QUADRO DISTRIBUICAO BTE 51 DISJUNTORES 225A+CHAVE GERAL  </t>
  </si>
  <si>
    <t xml:space="preserve">QUADRO DISTRIBUICAO DE COMANDO PARA GERADOR ATE 450 KVA  </t>
  </si>
  <si>
    <t>QUADRO DISTRIBUICAO PARA 49 DISJUNTORES 100A</t>
  </si>
  <si>
    <t>QUADRO DISTRIBUICAO PVC ENERGIA 12/16 DISJUNTORES</t>
  </si>
  <si>
    <t>QUADRO DISTRIBUICAO PVC ENERGIA 36 DISJUNTORES</t>
  </si>
  <si>
    <t>QUADRO DISTRIBUICAO SOBREPOR 800x400x200 BAR.TRIF.400A</t>
  </si>
  <si>
    <t>QUADRO ELETRICO PARA CAIXA DE VENTILACAO</t>
  </si>
  <si>
    <t>RABICHO FLEXIVEL 40cm PVC 1/2" COM CANOPLAS</t>
  </si>
  <si>
    <t>RABICHO PVC FLEXIVEL 30cm x 1/2"</t>
  </si>
  <si>
    <t>RADIADOR PARA CALOR-VAPOR</t>
  </si>
  <si>
    <t>RADIO TRANSMISSOR SSB/VHF</t>
  </si>
  <si>
    <t>RALADOR DE ALUMINIO 4 FACES-ROCHEDO</t>
  </si>
  <si>
    <t>RALO ABACAXI FERRO FUNDIDO 100mm</t>
  </si>
  <si>
    <t>RALO ABACAXI FERRO FUNDIDO 50mm</t>
  </si>
  <si>
    <t>RALO ABACAXI FERRO FUNDIDO 75mm</t>
  </si>
  <si>
    <t>RALO CROMADO PARA BOX/CHUVEIRO</t>
  </si>
  <si>
    <t>RALO FERRO FUNDIDO SECO HORIZONTAL RSH SBB 100mm</t>
  </si>
  <si>
    <t>RALO FERRO FUNDIDO SIFONADO 150mm</t>
  </si>
  <si>
    <t>RALO PREMOLDADO VIABOC AERADOR 75 x 100mm</t>
  </si>
  <si>
    <t>RALO QUADRADO 15 x 15cm INOXIDAVEL COMPLETO, COM CAIXA</t>
  </si>
  <si>
    <t>RALO/GRELHA FUNDIDO SIMPLES 100 x 100mm</t>
  </si>
  <si>
    <t>RASPADOR DE TRINCAS/FISSURAS EM ESTRUTURA CONCRETO</t>
  </si>
  <si>
    <t>REATOR DUPLO LAMPADA FLUORESCENTE 2x36W-220V P.RAPIDA</t>
  </si>
  <si>
    <t>REATOR LAMPADA VAPOR MERCURIO 700W-220V BFP</t>
  </si>
  <si>
    <t>REATOR SIMPLES LAMPADA FLUORESCENTE 110W-220V P.RAPIDA</t>
  </si>
  <si>
    <t>REATOR SIMPLES LAMPADA FLUORESCENTE 16W-220V P.RAPIDA</t>
  </si>
  <si>
    <t>REATOR SIMPLES LAMPADA FLUORESCENTE 18W</t>
  </si>
  <si>
    <t>REATOR SIMPLES LAMPADA FLUORESCENTE 20W-127V P.RAPIDA</t>
  </si>
  <si>
    <t>REATOR SIMPLES LAMPADA FLUORESCENTE 40W-127V P.RAPIDA</t>
  </si>
  <si>
    <t>REBOCO TEXTUR.IBRATIN SALSBURGO CLAR.642AOL(10kg/m2)</t>
  </si>
  <si>
    <t>REBOCO TEXTURIZADO IBRATIN BRUXELAS MINIMO 650AOR</t>
  </si>
  <si>
    <t>RECEPTOR AUDIO EM FM (FREQUENCIA MODULADA)</t>
  </si>
  <si>
    <t>REDUCAO CONCENTRICA GALVANIZADA 2.1/2" x 2"</t>
  </si>
  <si>
    <t>REDUCAO CONCENTRICA STD ACO S/COSTURA P/SOLDA  10"x6"</t>
  </si>
  <si>
    <t>REDUCAO EXCENTRICA ESGOTO PVC SERIE NORMAL 100 x 50mm</t>
  </si>
  <si>
    <t>REDUCAO EXCENTRICA PVC ESGOTO SERIE NORMAL 75 x 50mm</t>
  </si>
  <si>
    <t>REDUCAO FERRO FUNDIDO 100 x 75mm</t>
  </si>
  <si>
    <t>REDUTOR 900 ML</t>
  </si>
  <si>
    <t>REFEICAO PRONTA PARA OPERARIO/ALMOCO</t>
  </si>
  <si>
    <t>REFEICAO RESTAURANTE HOTEL 4 ESTRELAS</t>
  </si>
  <si>
    <t>REGISTRO 45 DE PASSEIO COMPLETO 2.1/2"</t>
  </si>
  <si>
    <t>REGISTRO ESFERA FECHO RAPIDO 1/2"</t>
  </si>
  <si>
    <t>REGISTRO GAVETA 1/2" LINHA TARGA</t>
  </si>
  <si>
    <t>REGISTRO GAVETA BRONZE BRUTO 1"</t>
  </si>
  <si>
    <t>REGISTRO GAVETA BRONZE BRUTO 1/2"</t>
  </si>
  <si>
    <t>REGISTRO GAVETA BRONZE BRUTO 1502 1.1/4"</t>
  </si>
  <si>
    <t>REGISTRO GAVETA BRONZE BRUTO 1502 2.1/2"</t>
  </si>
  <si>
    <t>REGISTRO GAVETA BRONZE BRUTO 3/4"</t>
  </si>
  <si>
    <t>REGISTRO GAVETA BRONZE BRUTO 4"</t>
  </si>
  <si>
    <t>REGISTRO GAVETA BRONZE BRUTO DECA 1502 1.1/2"</t>
  </si>
  <si>
    <t>REGISTRO GAVETA BRONZE BRUTO DECA 1502 2"</t>
  </si>
  <si>
    <t>REGISTRO GAVETA BRONZE BRUTO DIAMETRO 3"</t>
  </si>
  <si>
    <t>REGISTRO GAVETA BRONZE C/ACABAMENTO CROMADO 1.1/2"</t>
  </si>
  <si>
    <t>REGISTRO GAVETA BRONZE C/ACABAMENTO CROMADO 1/2"</t>
  </si>
  <si>
    <t>RETIRADA de revestimento de Poliestireno</t>
  </si>
  <si>
    <t>RETIRADA  de piso Vinílico</t>
  </si>
  <si>
    <t>RETIRADA Cuidadosa de Piso em granito Cinza Andorinha</t>
  </si>
  <si>
    <t>RETIRADA  de rodapé de madeira com reaproveitamento</t>
  </si>
  <si>
    <t>RETIRADA  de esquadria metálica com reaproveitamento</t>
  </si>
  <si>
    <t>RETIRADA  de porta de madeira, inclusive forra, com reaproveitamento</t>
  </si>
  <si>
    <t>UND</t>
  </si>
  <si>
    <t>RETIRADA  de TABLADO de madeira, com reaproveitamento</t>
  </si>
  <si>
    <t>RETIRADA  de interruptores, tomadas e afins, com reaproveitamento</t>
  </si>
  <si>
    <t>AJUDANTE ELETRICISTA</t>
  </si>
  <si>
    <t>RETIRADA  de luminárias, com reaproveitamento</t>
  </si>
  <si>
    <t>0,343</t>
  </si>
  <si>
    <t>Areia lavada tipo média</t>
  </si>
  <si>
    <t>MAT.</t>
  </si>
  <si>
    <t>0,358</t>
  </si>
  <si>
    <t>Cimento Portland CP II-E-32 (resistência: 32,00 MPa)</t>
  </si>
  <si>
    <t>Poliestireno expandido (isopor) em perolas</t>
  </si>
  <si>
    <t>10,5</t>
  </si>
  <si>
    <t>Energia elétrica</t>
  </si>
  <si>
    <t>kW</t>
  </si>
  <si>
    <t>0,5145</t>
  </si>
  <si>
    <t>Betoneira, motor elétrico monofásico, potência 2 HP, capacidade 400 l - aquisição</t>
  </si>
  <si>
    <t>un</t>
  </si>
  <si>
    <t>EQ.AQ.</t>
  </si>
  <si>
    <t>0,0000552916</t>
  </si>
  <si>
    <t>Total s/ Taxas(Mat.):</t>
  </si>
  <si>
    <t>LASTRO DE CONCRETO leve, com agregado de poliestireno expandido , densidade 1.000 kg/m³, fck 3,8 MPa</t>
  </si>
  <si>
    <t>PINI</t>
  </si>
  <si>
    <t>03340.3.1.1</t>
  </si>
  <si>
    <t>REGULARIZAÇÃO SARRAFEADA de base para revestimento de piso com argamassa de cimento e areia sem peneirar traço 1:3, e=3 cm</t>
  </si>
  <si>
    <t>COLA DE CONTATO PARA PISO TAPETE 4,8kg/m2</t>
  </si>
  <si>
    <t>PISO VINÍLICO 2mm Paviflex sem camada regularizadora</t>
  </si>
  <si>
    <t>PORCA ACO SEXTAVADA A325 1/4"</t>
  </si>
  <si>
    <t>CARGA DETONADORA CARTUCHO CALIBRE L.22</t>
  </si>
  <si>
    <t>PAINEL DE GESSO ACARTONADO KNAUF GKE 12,5mm</t>
  </si>
  <si>
    <t>GUIA U 70mm KNAUF</t>
  </si>
  <si>
    <t>MONTANTE 70mm KNAUF PARA PAREDE GESSO ACARTONADO</t>
  </si>
  <si>
    <t>FITA PARA JUNTA KNAUF</t>
  </si>
  <si>
    <t>MASSA PARA PREPARO DE ACABAMENTO GESSO KNAUF</t>
  </si>
  <si>
    <t>PAREDE 95mm PAINEL GESSO ACART. KNAUF GKE 12,5mm C/PERFIL MET.</t>
  </si>
  <si>
    <t>MAT</t>
  </si>
  <si>
    <t>03.01</t>
  </si>
  <si>
    <t>REPOSICAO PECAS GRUPO GERADOR KOLKACH 30kVA 36CV</t>
  </si>
  <si>
    <t>RETIFICADOR DE SOLDA ESAB 400A MODELO 402C(19664)</t>
  </si>
  <si>
    <t>RETIRADA DE ENTULHO ENSACADO</t>
  </si>
  <si>
    <t>RETROESCAVADEIRA ESTEIRAS FIAT ALIS 4x2 85CV (19051)</t>
  </si>
  <si>
    <t>RETROESCAVADEIRA ESTEIRAS MAXION 4WD 4x4 78CV (19052)</t>
  </si>
  <si>
    <t>REVESTIMENTO TERMOACUSTICO 1/2" JATEADO EM PAREDES</t>
  </si>
  <si>
    <t>RIO TELEFONICO 2 CONDUTORES 0,28mm</t>
  </si>
  <si>
    <t>RODAPE ARDOSIA</t>
  </si>
  <si>
    <t>RODAPE BORRACHA PLURIGOMA</t>
  </si>
  <si>
    <t>RODAPE CERAMICO 20cm LINHA PEI-III</t>
  </si>
  <si>
    <t>RODAPE DUOPLAST VINILICO</t>
  </si>
  <si>
    <t>RODAPE FORMIPISO</t>
  </si>
  <si>
    <t>RODAPE GRANITO CINZA ANDORINHA 10cm</t>
  </si>
  <si>
    <t>RODAPE MADEIRA CANELA 10 x 2cm</t>
  </si>
  <si>
    <t>RODAPE MADEIRA IPE 7 x 2cm</t>
  </si>
  <si>
    <t>RODIZIO DE LATAO COM ROLAMENTO NACIONAL DE 6mm</t>
  </si>
  <si>
    <t>RODIZIO DE MADEIRA 10 x 25cm</t>
  </si>
  <si>
    <t>RODO 8 RODAS PLASTICO STANDARD P/ASPIRADOR DE PISCINAS</t>
  </si>
  <si>
    <t>ROLDANA ACO 4" x 1/2"</t>
  </si>
  <si>
    <t>ROLDANA E RODIZIO SKF</t>
  </si>
  <si>
    <t>ROLDANA PARA ARMACAO PRESSBOW</t>
  </si>
  <si>
    <t>ROLDANA REF. 304 No.16</t>
  </si>
  <si>
    <t>ROLHA DE MADEIRA PARA ACABAMENTO DE SUPERFICIE</t>
  </si>
  <si>
    <t>ROLO DE LAN PARA PINTURA 1318 23cm</t>
  </si>
  <si>
    <t>ROLO ESPUMA PARA PINTURA 1341 5cm</t>
  </si>
  <si>
    <t>ROLO ESPUMA PARA PINTURA 1343 15cm</t>
  </si>
  <si>
    <t>ROLO ESPUMA PARA PINTURA 1343 9cm</t>
  </si>
  <si>
    <t>ROLO MULTIUSO PARA PINTURA ROLOFLEX 15cm</t>
  </si>
  <si>
    <t>ROLO PARA PINTURA TEXTURA 9cm</t>
  </si>
  <si>
    <t>ROUPEIRO ACO 1,98 x 1,23 x 0,42m COM 8 VAOS GRANDES</t>
  </si>
  <si>
    <t>ROUPEIRO DE ACO 28 VAOS PEQUENOS</t>
  </si>
  <si>
    <t>ROUPEIRO DE ACO 40 VAOS PEQUENOS</t>
  </si>
  <si>
    <t>ROUPEIRO PEQUENO ACO 16 VAOS 1,98 x 1023 x 0,42m</t>
  </si>
  <si>
    <t>RUFO CHAPA ALUMINIO 0,8mm PREPINTADO ELETROSTATICO</t>
  </si>
  <si>
    <t>RUFO CHAPA FIBRA DE VIDRO L=0,45m</t>
  </si>
  <si>
    <t>RUFO VENTILACAO FIBROCIMENTO</t>
  </si>
  <si>
    <t>SABONETEIRA 6"x3" LOUCA BRANCA (7,5x15cm)</t>
  </si>
  <si>
    <t>SABONETEIRA 6"x3" LOUCA COR</t>
  </si>
  <si>
    <t>SABONETEIRA DE PAREDE LOUCA BRANCA 6"x3"</t>
  </si>
  <si>
    <t>SABONETEIRA GIRATORIA SABAO LIQUIDO VIDRO AURIMAR</t>
  </si>
  <si>
    <t>SABONETEIRA SABAO LIQUIDO SPRAY KIMBERLY CLARCK</t>
  </si>
  <si>
    <t>SACO DE ANIAGEM CAPACIDADE 0,125m3</t>
  </si>
  <si>
    <t xml:space="preserve">SACO RECICLADO 50x70cm/0,18 P/ENTULHO (CAP.ate 30,0Kgf)  </t>
  </si>
  <si>
    <t>SACO RECICLADO PRETO 31x55cm CASA SHOW-15L ENTULHO</t>
  </si>
  <si>
    <t>SACO RECICLADO PRETO PARA LIXO CAPACIDADE 30 LITROS</t>
  </si>
  <si>
    <t>SAIBRO/BARRO/TERRA DE EMBOCO/ARENOSO/AREOLA</t>
  </si>
  <si>
    <t>SALARIO MINIMO NACIONAL</t>
  </si>
  <si>
    <t>SANCA DE GESSO PARA LUZ INDIRETA</t>
  </si>
  <si>
    <t>SANCA/MOLDURA GESSO 12 a 16cm</t>
  </si>
  <si>
    <t>SARRAFO DE MADEIRA PINUS 5 x 2,5cm</t>
  </si>
  <si>
    <t>SARRAFO DE MADEIRA PINUS/TAIPA/ANGELIN 10 x 2,5cm</t>
  </si>
  <si>
    <t>SARRAFO MADEIRA PINUS 20 x 2,5cm</t>
  </si>
  <si>
    <t>SAUNA/FORNO ELETRICO ACO INOXIDAVEL 10kW ATE 16m3</t>
  </si>
  <si>
    <t>SAUNA/FORNO ELETRICO ACO INOXIDAVEL 6kW ATE 10 m3</t>
  </si>
  <si>
    <t>SAUNA/FORNO ELETRICO ACO INOXIDAVEL 8kW ATE 14m3</t>
  </si>
  <si>
    <t>SEGURO FORD FOCUS HATCH 1.6 GASOLINA (/1000)</t>
  </si>
  <si>
    <t>SEGURO FORD KA 1.0 65CV GASOLINA (/1000)</t>
  </si>
  <si>
    <t>SEGURO GM CORSA 1.0 SEDAN CLASSIC GASOLINA (/1000)</t>
  </si>
  <si>
    <t>SEGURO GOL CITY 2P 1.6 AR-GASOLINA (/1000)</t>
  </si>
  <si>
    <t>SEGURO KOMBI STANDARD 1.6 GASOLINA 58CV(/1000)</t>
  </si>
  <si>
    <t>SEGURO PEUGEOT 206 1.4 GASOLINA (/1000)</t>
  </si>
  <si>
    <t>SEGURO TOYOTA COROLLA XLi 1.6 GASOLINA (/1000)</t>
  </si>
  <si>
    <t>SEGURO UTILIARIO BESTA GS 2.0 12 PASS/1000</t>
  </si>
  <si>
    <t>SEGURO VW POLO 1.60 101CV-GASOLINA (/1000)</t>
  </si>
  <si>
    <t>SEGUROS GERAIS/RESPONS.CIVIL/TERCEIROS DA OBRA</t>
  </si>
  <si>
    <t>SEIXO ROLADO VERMELHO 2,5cm DE RIO PARA CONCRETAGEM</t>
  </si>
  <si>
    <t>SELADOR PARA MADEIRA</t>
  </si>
  <si>
    <t>SELADOR PARA TINTA ACRILICA (18L)</t>
  </si>
  <si>
    <t>SELETOR MIXER LP/MP14</t>
  </si>
  <si>
    <t>SELIM CERAMICO 200 x 210mm PASSAGEM RETA</t>
  </si>
  <si>
    <t>SELO PARA CINTA ALUMINIO</t>
  </si>
  <si>
    <t>SEMAFORO PISCA PISCA ELETRICO/DESGASTE 110 HORAS</t>
  </si>
  <si>
    <t>SENSOR DOMUS BICA DV42 C/AREJADOR ANDIVANDALISMO</t>
  </si>
  <si>
    <t>SENSOR MAGNETICO PARA PORTA</t>
  </si>
  <si>
    <t>SERPENTINA AGUA QUENTE 1900x1270mm</t>
  </si>
  <si>
    <t>SERVENTE ESTIVA/CARGA</t>
  </si>
  <si>
    <t>SERVENTE ESTIVA/CARGA E DESCARGA</t>
  </si>
  <si>
    <t>SERVENTE-ADICIONAL 30% DE PERICULOSIDADE</t>
  </si>
  <si>
    <t>SERVENTE-ESTIVA DE DESCARGA-30% PERICULOSIDADE</t>
  </si>
  <si>
    <t>SERVICO DE EMENDA EM ESTACA PRE-MOLDADA</t>
  </si>
  <si>
    <t>SERVICO DE FILMAGEM VT/LOCACAO EVENTO/DIA</t>
  </si>
  <si>
    <t>SIFAO PARA PIA AMERICANA 1.1/2"x1.1/2" 30cm CROMADO</t>
  </si>
  <si>
    <t>SIKAFIX SUPER COLA PARA CHAPISCO/ARGAMASSA</t>
  </si>
  <si>
    <t>SIKAFLEX T 68 POLIURETANO/ALCATRAO (LT-5kg)</t>
  </si>
  <si>
    <t>SILICA ATIVA - SILMIX</t>
  </si>
  <si>
    <t>SILICONE PARA MANUTENCAO INCOLOR 380g</t>
  </si>
  <si>
    <t>SINALIZACAO PARA LOCALIZACAO DE EXTINTORES</t>
  </si>
  <si>
    <t>SINTEKO LATA DE 5kg FOSCO</t>
  </si>
  <si>
    <t>SINTONIZADOR AM/FM DIGITAL PANASONIC (SONY)</t>
  </si>
  <si>
    <t>SINTONIZADOR MOD 7 GRD</t>
  </si>
  <si>
    <t>SIRENE PARA ALARMES DE INCENDIO</t>
  </si>
  <si>
    <t>SISAL PARA CRAVAMENTO DE PECAS DE GESSO</t>
  </si>
  <si>
    <t>SISTEMA DE CHAVEAMENTO AUTOMATICO PARA SINAL DE ANTENA</t>
  </si>
  <si>
    <t>SKIMER+COADEIRA FIBERGLASSW PARA PICINAS</t>
  </si>
  <si>
    <t>SOLDA ELETRICA-ELETRODO 7018 AWS 1/4"</t>
  </si>
  <si>
    <t>SOLDA FOSCOPE PARA FIXACAO DE CONEXOES EM COBRE</t>
  </si>
  <si>
    <t>SOLDA TRIFLUXO ESTANHO/CHUMBO 60x40% 1,5mm</t>
  </si>
  <si>
    <t>SOLDA-ELETRODO OK 2245 AWS 7018 3,25mm 1/8"(lata 20kg)</t>
  </si>
  <si>
    <t>SOLDA-ELETRODO OK 4600 AWS 6010 3,25mm 1/8"(lata 20kg)</t>
  </si>
  <si>
    <t xml:space="preserve">SOLDA-ELETRODO OK 4600 AWS 6010 5,0mm 3/16" (lata 20kg)  </t>
  </si>
  <si>
    <t>SOLDA-ELETRODO OK 4804 AWS 6010 4,0mm 5/32"</t>
  </si>
  <si>
    <t>SOLDA-ELETRODO OK 4804 AWS 7018 4,0mm 5/32"(lata 25kg)</t>
  </si>
  <si>
    <t>SOLDA-ELETRODO OK 4804 AWS 7018 5,0mm 3/16"(lata 25kg)</t>
  </si>
  <si>
    <t>SOLEIRA CONCRETO PREMOLDADO 15cm</t>
  </si>
  <si>
    <t>SOLEIRA EM GRANITO BRANCO COPACABANA</t>
  </si>
  <si>
    <t>SOLEIRA MARMORE BRANCO 15cm</t>
  </si>
  <si>
    <t>SOLEIRA MARMORE BRANCO 20cm</t>
  </si>
  <si>
    <t>SOLEIRA MARMORE BRANCO 25cm</t>
  </si>
  <si>
    <t>SOLUCAO ELASTOMERICA VIABIT PRIMER P/IMPRIMACAO)</t>
  </si>
  <si>
    <t>SOLUCAO LIMPADORA PARA PVC EMBALAGEM 200cc</t>
  </si>
  <si>
    <t>SOLUCAO LIMPADORA PARA TUBOS PVC FRASCO 1 LITRO</t>
  </si>
  <si>
    <t>SOLVENTE RAZ METALATEX (LATA 1L)</t>
  </si>
  <si>
    <t>SOLVENTE THINER 1001 (5 LITROS)</t>
  </si>
  <si>
    <t>SONDA PARA REBAIXAMENTO PROFUNDIDADE 5,0m</t>
  </si>
  <si>
    <t>SONDADOR SERVICO PERFURACAO ADIC.70% SABADO</t>
  </si>
  <si>
    <t>SONDADOR SERVICO PERFURACAO ADICIONAL 25% HORA NOTURNA</t>
  </si>
  <si>
    <t>SONDAGEM ROTATIVA EM ROCHA DURA-DIAMETRO NW</t>
  </si>
  <si>
    <t>SONDAGEM ROTATIVA EM SOLO-MEDIDA S.P.T.</t>
  </si>
  <si>
    <t>SONDAGEM ROTATIVA ROCHA MEDIA D=NW</t>
  </si>
  <si>
    <t>SOQUETE ANTIVIBRATORIO PARA LAMPADA FLUORESCENTE</t>
  </si>
  <si>
    <t>STEREO GRAPHIC EQUALIZER</t>
  </si>
  <si>
    <t>STYROBLOCK DE ISOPOR (PARA PAREDES)</t>
  </si>
  <si>
    <t>SUB ENCARREGADO DE SERVICO DEMOLICAO+ADIC.30% PERICUL.</t>
  </si>
  <si>
    <t>SUB-ENCARREGADO DE OBRAS</t>
  </si>
  <si>
    <t>SUMIDOURO PREFABRICADO CONCRETO 150 x 175cm</t>
  </si>
  <si>
    <t>SUMIDOURO PREFABRICADO CONCRETO 150 x 200cm</t>
  </si>
  <si>
    <t>SUPER REJUNTAMENTO FLEXIVEL QUARTZOLIT (0,52kg/m2)</t>
  </si>
  <si>
    <t>SUPER SINTEKO BRILHANTE-BOMBONA 11kg+CATALIZADOR</t>
  </si>
  <si>
    <t>SUPERVISOR DE MONTAGEM DE ESTRUTURAS</t>
  </si>
  <si>
    <t>SUPERVISOR DE SEGURANCA EM OBRAS CONTRUCAO CIVIL</t>
  </si>
  <si>
    <t>SUPERVISOR DE SEGURANCA OBRAS MONTAGEM INDUSTRIAL</t>
  </si>
  <si>
    <t>SUPERVISOR DE TESTE DE SOLDA</t>
  </si>
  <si>
    <t>SUPORTE ISOLADOR PARA MASTRO COM 1 DESCIDA SIMPLES</t>
  </si>
  <si>
    <t>SUPORTE PARA MASTRO DE PARA-RAIOS 2"</t>
  </si>
  <si>
    <t>SUPORTE PARA TUBO DE COBRE 203 15mm</t>
  </si>
  <si>
    <t>SUPORTE TUBULAR EM SANITARIO PARA DEFICIENTE FISICO</t>
  </si>
  <si>
    <t>SUPRESSOR DE SURTOS PARA REDE TELEFONICA</t>
  </si>
  <si>
    <t>SUSPENSAO LEVE WALSYWA 25cm BRACADEIRA</t>
  </si>
  <si>
    <t>SUSPENSAO LONGA PARA LUMINARIA SISA SRS511</t>
  </si>
  <si>
    <t>TABUA 1"x12" 3a/PINUS/TAIPA/ANGELIN</t>
  </si>
  <si>
    <t>TABUA MADEIRA PARA OBRAS 1"x8" (2,54x20cm)</t>
  </si>
  <si>
    <t>TACO DE FIXACAO EM MADEIRA</t>
  </si>
  <si>
    <t>TACO DE MADEIRA PARA FIXACAO DE ESQUADRIAS/CAIXILHOS</t>
  </si>
  <si>
    <t>TACO FIXACAO 5x10cm MADEIRA DE LEI</t>
  </si>
  <si>
    <t>TACO FIXACAO COM BUCHAS</t>
  </si>
  <si>
    <t>TACO MADEIRA DE LEI 9 x 36cm</t>
  </si>
  <si>
    <t>TACO MADEIRA DE LEI COMERCIAL IPE 10 x 40cm</t>
  </si>
  <si>
    <t>TACO MADEIRA DE LEI IPE 9 x 36cm</t>
  </si>
  <si>
    <t>TALHADEIRA DE ACO 24cm</t>
  </si>
  <si>
    <t>TAMPA CAIXA D'AGUA 60x60cm CHAPA ACO 3/16"C/MOLDURA</t>
  </si>
  <si>
    <t>TAMPA CONCRETO PREMOLDADO 1500x50mm COM VISITA</t>
  </si>
  <si>
    <t>TAMPA CONCRETO PREMOLDADO 20x20cm</t>
  </si>
  <si>
    <t>TAMPA CONCRETO PREMOLDADO 700mm</t>
  </si>
  <si>
    <t>TAMPA CONCRETO PREMOLDADO COM ABERTURA 420mm</t>
  </si>
  <si>
    <t>TAMPA CONDULETE TIPO 1 MODULO INTERRUPTOR SIMPLES</t>
  </si>
  <si>
    <t>TAMPA METALICA TIPO TELESP/TELEMAR</t>
  </si>
  <si>
    <t>TAMPAO 28 x 28mm HIDRANTE</t>
  </si>
  <si>
    <t>TAMPAO 60 x 60cm CHAPA DE ACO</t>
  </si>
  <si>
    <t>TAMPAO CAIXA DE GORDURA 32cm</t>
  </si>
  <si>
    <t>TAMPAO CAIXA DE GORDURA 41cm</t>
  </si>
  <si>
    <t>TAMPAO COBRE 617 54mm</t>
  </si>
  <si>
    <t>TAMPAO COM SEXTAVADO FERRO GALVANIZADO TUPY 1.1/2"</t>
  </si>
  <si>
    <t>TAMPAO DE EXPANSAO FERRO FUNDIDO TPE SMU 50mm</t>
  </si>
  <si>
    <t xml:space="preserve">TAMPAO FERRO DUCTIL AKSSES-AR 40x40cm C/CAIXILHO 44,0kg  </t>
  </si>
  <si>
    <t>TAMPAO FERRO DUCTIL CALCADA CIRCULAR D=610mm 38,50kg</t>
  </si>
  <si>
    <t xml:space="preserve">TAMPAO FERRO FUNDIDO 60x60cm CAIXA/CISTERNA COM VEDACAO  </t>
  </si>
  <si>
    <t>TAMPAO FERRO FUNDIDO DIAMETRO 60cm</t>
  </si>
  <si>
    <t>TAMPAO FERRO FUNDIDO MOD.T100 DIAM.60cm</t>
  </si>
  <si>
    <t>TAMPAO FERRO FUNDIDO PARA CAIXA ENTRADA TELEFONE</t>
  </si>
  <si>
    <t>TAMPAO FERRO FUNDIDO PARA CAIXA INCENDIO 43x47cm</t>
  </si>
  <si>
    <t>TAMPAO/CAP ACO GALVANIZADO SCHEDULE 40 3"</t>
  </si>
  <si>
    <t>TAMPO MACARANDUBA 100 x 18cm</t>
  </si>
  <si>
    <t>TANQUE ACO INOXIDAVEL 500 LITROS PARA LAVAGEM PANELAS</t>
  </si>
  <si>
    <t>TANQUE DE AREIA-FIBRA DE VIDRO 2,50mx2,50m h=0,30m</t>
  </si>
  <si>
    <t>TANQUE DE LAVAR ROUPA 60x50cm 30 LITROS COLUNA BRANCO</t>
  </si>
  <si>
    <t>TANQUE DE LAVAR ROUPA C/COLUNA 18 LITROS 53x49cm HERVY</t>
  </si>
  <si>
    <t>TANQUE DUPLO LAVAR ROUPA ACO INOXIDAVEL STRAKE</t>
  </si>
  <si>
    <t>TANQUE EXPANSAO DE 500 LITROS</t>
  </si>
  <si>
    <t>TANQUE LAVAR ROUPA 30 LITROS 52x44cm COM COLUNA</t>
  </si>
  <si>
    <t>TANQUE LAVAR ROUPA BRANCO HERVI 22 LITROS SEM COLUNA</t>
  </si>
  <si>
    <t>TANQUE LAVAR ROUPA EM CONCRETO PREMOLDADO No.2</t>
  </si>
  <si>
    <t>TANQUE LAVAR ROUPA EM LOUCA BRANCA 18 LITROS IDEAL ST.</t>
  </si>
  <si>
    <t xml:space="preserve">TANQUE LAVAR ROUPA EM LOUCA BRANCA 59x52 22 LITROS DECA  </t>
  </si>
  <si>
    <t>TANQUE LAVAR ROUPA EM PVC - CASALAR</t>
  </si>
  <si>
    <t>TANQUE LAVAR ROUPA FIBRA-DE-VIDRO 25 LITROS</t>
  </si>
  <si>
    <t>TANQUE PRESSURIZACAO TVG 1500</t>
  </si>
  <si>
    <t>TAPA-TRINCA MASSA ACRILICA BRICOLAR</t>
  </si>
  <si>
    <t>TAPETE/CARPETE/ALCATIFA 4mm FLORTEX GRAFITE</t>
  </si>
  <si>
    <t>TAPETE/CARPETE/ALCATIFA FELPUDO 0,60x1,20m</t>
  </si>
  <si>
    <t>TAPETE/CARPETE/ALCATIFA NYLON 25mm</t>
  </si>
  <si>
    <t>TAPETE/CARPETE/ALCATIFA NYLON 8mm</t>
  </si>
  <si>
    <t>TAPETE/CARPETE/ALCATIFA SAO CARLOS MASTER 12mm</t>
  </si>
  <si>
    <t>TAPETE/CARPETE/BOUCLE BELGOTEX APLICADO</t>
  </si>
  <si>
    <t>TAQUEIRO</t>
  </si>
  <si>
    <t xml:space="preserve">TARTARUGA FERRO FUNDIDO 30cm PARA REDUTOR DE VELOCIDADE  </t>
  </si>
  <si>
    <t>TAXA BOMBA (a partir 15MPa) PARA CONCRETO USINADO</t>
  </si>
  <si>
    <t>TAXA DE A.R.T.(CREA) PARA OBRAS ACIMA R$ 104 MIL</t>
  </si>
  <si>
    <t>TAXA EDIFICACOES + DE 1000m2</t>
  </si>
  <si>
    <t>TAXA MUNICIPAL APROVACAO PROJETO INCENDIO</t>
  </si>
  <si>
    <t>TAXA MUNICIPAL DE LICENCA PARA OBRA/MES</t>
  </si>
  <si>
    <t>TAXA MUNICIPAL PARA APROVACAO DE LOTEAMENTO</t>
  </si>
  <si>
    <t>TE 45 FERRO GALVANIZADO 1.1/4"</t>
  </si>
  <si>
    <t>TE 45 FERRO GALVANIZADO TUPY 3"</t>
  </si>
  <si>
    <t>TE 45 FERRO GALVANIZADO TUPY 4"</t>
  </si>
  <si>
    <t>TE 90 CPVC AQUATHERM 15mm</t>
  </si>
  <si>
    <t>TE 90 FERRO GALVANIZADO 3/4"</t>
  </si>
  <si>
    <t>TE 90 FERRO GALVANIZADO TUPY 1"</t>
  </si>
  <si>
    <t>TE 90 FERRO GALVANIZADO TUPY 4"</t>
  </si>
  <si>
    <t>TE 90 PVC LEVE ESGOTO 400mm</t>
  </si>
  <si>
    <t>TE 90 PVC ROSCAVEL 1"</t>
  </si>
  <si>
    <t>TE 90 PVC ROSCAVEL 2.1/2"</t>
  </si>
  <si>
    <t>TE 90 PVC ROSCAVEL 3/4"</t>
  </si>
  <si>
    <t>TE 90 PVC ROSCAVEL 6"</t>
  </si>
  <si>
    <t>TE 90 PVC SOLDAVEL 25mm</t>
  </si>
  <si>
    <t>TE 90 PVC SOLDAVEL 60mm</t>
  </si>
  <si>
    <t>TE 90 PVC SOLDAVEL-BUCHA LATAO BOLSA 20x20mm x 1/2"</t>
  </si>
  <si>
    <t>TE 90 REDUCAO CURTO COM BOLSA PARA ANEL 150x75mm</t>
  </si>
  <si>
    <t>TE ACO SEM COSTURA STANDARD PARA SOLDA DIAM. 10"</t>
  </si>
  <si>
    <t>TE COBRE REDUCAO CENTRAL 611-RC 42x22x42mm</t>
  </si>
  <si>
    <t>TE COBRE REF. 611 22mm</t>
  </si>
  <si>
    <t>TE COBRE REF. 611 35mm</t>
  </si>
  <si>
    <t>TE COBRE REF. 611 79mm</t>
  </si>
  <si>
    <t>TE COBRE ROSCA RED.CENTRAL FEMEA 712-RC 22x1/2"x22mm</t>
  </si>
  <si>
    <t>TE ESGOTO SANITARIO PVC SERIE NORMAL 75 x 50mm</t>
  </si>
  <si>
    <t>TE INSPECAO ESGOTO PVC SERIE NORMAL 100 x 75mm</t>
  </si>
  <si>
    <t>TE INSPECAO FF TISBB 75x50mm</t>
  </si>
  <si>
    <t>TE REDUCAO 90 PVC 1.1/4" x 1"</t>
  </si>
  <si>
    <t>GABIAO COLCHAO ACO ZINCADO (KG)</t>
  </si>
  <si>
    <t>GABIAO COLCHAO ACO ZINCADO 0,50m</t>
  </si>
  <si>
    <t>GABIAO COLCHAO ACO ZINCADO 1,00m</t>
  </si>
  <si>
    <t>GABIAO COLCHAO PVC 0,23m</t>
  </si>
  <si>
    <t>GABIAO COLCHAO PVC 0,30m</t>
  </si>
  <si>
    <t>GABIAO COLCHAO PVC 0,5m</t>
  </si>
  <si>
    <t>GABIAO COLCHAO PVC 1,0m</t>
  </si>
  <si>
    <t>GABIAO COLCHAO PVC O,17m</t>
  </si>
  <si>
    <t>GABINETE VENTILACAO REFRICON 3520 m3/h</t>
  </si>
  <si>
    <t>GANCHO ARMADOR DE REDE EM ACO ZINCADO CURVO</t>
  </si>
  <si>
    <t>GANCHO COM ROSCA PARA TELHA FIBROCIMENTO</t>
  </si>
  <si>
    <t>GANCHO GALVANIZADO PARA FIXACAO 3/16"x20cm</t>
  </si>
  <si>
    <t>GANCHO TIPO "G" GALVANIZADO PARA FIXACAO</t>
  </si>
  <si>
    <t>GANCHO/ENGATE RAPIDO P/CESTA NYLON TRANSP. HELICOPTERO</t>
  </si>
  <si>
    <t>GARFO (FORCADO) 10 DENTES COM CABO</t>
  </si>
  <si>
    <t>GASES-BOTIJAO GAS GLP 13Kg (11.000 kcal/kg)</t>
  </si>
  <si>
    <t>GASES-GAS FREON (Ar condicionado) No 22</t>
  </si>
  <si>
    <t>GASES-GAS GLP(gas liquefeito de petroleo)11.000kcal/kg</t>
  </si>
  <si>
    <t>GASES-OXIGENIO INDUSTRIAL</t>
  </si>
  <si>
    <t>GASES-OXIGENIO MEDICINAL</t>
  </si>
  <si>
    <t>GASTALHO PARA VIGAS DE ANCORAGEM</t>
  </si>
  <si>
    <t>GAZE TIPO QUEIJO 13 FIOS/cm2 91 x 91cm</t>
  </si>
  <si>
    <t>GEOLOGO (SAL.+ENCARGOS 67%) PERIODO DIURNO</t>
  </si>
  <si>
    <t>GEOTEXTIL PROPEX 2004</t>
  </si>
  <si>
    <t>GEOTEXTIL PROPEX MT200 0,2Kg/m2</t>
  </si>
  <si>
    <t>GERADOR 40/37KVA 220/127V-60HZ COM. AUTOMATICO</t>
  </si>
  <si>
    <t>GERADOR DIESEL 40/37kVA 99CV 220V-60Hz COM. AUTOMATICO</t>
  </si>
  <si>
    <t>GERADOR VAPOR FIBERGLASS EXTERNO 12kW</t>
  </si>
  <si>
    <t>GERADOR VAPOR FIBERGLASS EXTERNO 9kW</t>
  </si>
  <si>
    <t>GERADOR VAPOR FIBERGLASS EXTERNO AUTOMATICO 6kW</t>
  </si>
  <si>
    <t>GESSEIRO DE MOLDE</t>
  </si>
  <si>
    <t>GESSEIRO ESTUCADOR</t>
  </si>
  <si>
    <t>GESSO ARANDELA LISA C/COLOCACAO</t>
  </si>
  <si>
    <t>GESSO EM PLACA 60x60cm PARA FORRO EM ABOBODAS</t>
  </si>
  <si>
    <t>GESSO ESTUQUE EM PO</t>
  </si>
  <si>
    <t>GESSO FLOURAO GRANDE C/COLOCACAO</t>
  </si>
  <si>
    <t>GESSO FRIZO PARA PAINEL EM TETO</t>
  </si>
  <si>
    <t>GESSO GYPTONE PLACA 60x60cm PARA REBAIXAMENTO TETO</t>
  </si>
  <si>
    <t>GESSO PARA REVESTIMENTO QUALIGESSO 60 LAFARGE GYPSUM</t>
  </si>
  <si>
    <t>GESSO PEGA RAPIDA (40kg)</t>
  </si>
  <si>
    <t>GESSO PLACA LISA 60x60cm</t>
  </si>
  <si>
    <t>GESSO PLACAS GYPSUN 60 x 60cm PARA FORRO</t>
  </si>
  <si>
    <t>GESSO REBAIXAMENTO TETO LISO COM MAO DE OBRA</t>
  </si>
  <si>
    <t>GM CORSA SEDAN CLASSIC 1.0 GASOLINA (/1000)</t>
  </si>
  <si>
    <t>GOIVA ALUMINIO (CENTO) 1/4"</t>
  </si>
  <si>
    <t>GRADE ACO ENROLAR-VAZADA</t>
  </si>
  <si>
    <t>GRADE ACO VAZADA ENROLAR COM CAIXA</t>
  </si>
  <si>
    <t>GRADE DE FERRO PARA APLICACAO EXTERNA</t>
  </si>
  <si>
    <t>GRADIL ALUMINIO C-28 ANODIZADO BRONZE</t>
  </si>
  <si>
    <t>GRADIL EXTERNO ALUMINIO C-28 PINT.ELETROSTATICA BRONZE</t>
  </si>
  <si>
    <t>GRADIL EXTERNO EM FERRO TRABALHADO</t>
  </si>
  <si>
    <t>GRAMA AMENDOIM-COBERTURA RASTEIRA-ARACHIS REPENS</t>
  </si>
  <si>
    <t>GRAMA BATATAIS-COBERTURA RASTEIRA-PASPALUM NOTATUM</t>
  </si>
  <si>
    <t>GRAMA BERMUDAS-COBERTURA RASTEIRA-CYNODUM DACRYLUM</t>
  </si>
  <si>
    <t>GRAMA ESMERALDA-COBERTURA RASTEIRA-WILD ZOYSIA</t>
  </si>
  <si>
    <t>GRAMA INGLESA-COB.RASTEIRA-STENOTRAPHUM SECUNDATUM</t>
  </si>
  <si>
    <t>GRAMA JAPONESA-COBERTURA RASTEIRA-ZOYSIA MATRELLA</t>
  </si>
  <si>
    <t>GRAMA PRETA-COBERTURA RASTEIRA-OPHIOCON JAPONICUS</t>
  </si>
  <si>
    <t>GRAMA S.CARLOS-COBERTURA RASTEIRA-AXANOPUS COMPRESSUS</t>
  </si>
  <si>
    <t>GRAMPO PARA FIXACAO CHAPA DE MADEIRA</t>
  </si>
  <si>
    <t>GRAMPO TERRA GKP 652W</t>
  </si>
  <si>
    <t>GRAMPO U 5/8"5 195mm</t>
  </si>
  <si>
    <t>GRAMPO U 5/8"9 298mm</t>
  </si>
  <si>
    <t>GRANILITE/GRANITINA/MARMORITE EM COR</t>
  </si>
  <si>
    <t>GRANITA + SELADOR GRANIPRIMER</t>
  </si>
  <si>
    <t>GRANITINA/MARMORITE PRETO</t>
  </si>
  <si>
    <t>GRANITO 40x40cm VERDE UBATUBA</t>
  </si>
  <si>
    <t xml:space="preserve">GRANITO 40x40x3cm BEJE </t>
  </si>
  <si>
    <t>GRANITO 40x40x3cm PRETO FLORIDO</t>
  </si>
  <si>
    <t>GRANITO AMARELO BRASIL 2cm  PAREDE</t>
  </si>
  <si>
    <t>GRANITO AMARELO ICARAI  PEITORIL</t>
  </si>
  <si>
    <t>GRANITO AMARELO ICARAI  SOLEIRA</t>
  </si>
  <si>
    <t>GRANITO AMARELO ICARAI 2cm</t>
  </si>
  <si>
    <t>GRANITO AMARELO ICARAI TAMPO 3cm</t>
  </si>
  <si>
    <t>GRANITO AMARELO ITAICI 3cm  PISO</t>
  </si>
  <si>
    <t>GRANITO AMARELO ITAICI RODAPE</t>
  </si>
  <si>
    <t>GRANITO BRANCO CEARA</t>
  </si>
  <si>
    <t>GRANITO BRANCO CEARA 2cm</t>
  </si>
  <si>
    <t>GRANITO BRANCO CEARA LUSTRADO 80 x 40 x 2cm</t>
  </si>
  <si>
    <t>GRANITO BRANCO CORUMBA TAMPO 3cm</t>
  </si>
  <si>
    <t>GRANITO BRANCO SAO FRANCISCO</t>
  </si>
  <si>
    <t>GRANITO BRANCO SAO FRANCISCO 3cm</t>
  </si>
  <si>
    <t>GRANITO CINZA ANDORINHA 2cm PISO</t>
  </si>
  <si>
    <t>GRANITO CINZA ANDORINHA EM RODAPE</t>
  </si>
  <si>
    <t>GRANITO CINZA ANDORINHA POLIDO 3cm</t>
  </si>
  <si>
    <t>GRANITO COPACABANA 2cm PAREDE</t>
  </si>
  <si>
    <t>GRANITO ITAICI 2cm PAREDE</t>
  </si>
  <si>
    <t>GRANITO JUPARANA ROSADO PEITORIL</t>
  </si>
  <si>
    <t>GRANITO JUPARANA ROSADO TAMPO 2cm</t>
  </si>
  <si>
    <t>GRANITO JUPARANA ROSADO TAMPO 3cm</t>
  </si>
  <si>
    <t>GRANITO MARRON CASTOR 3cm</t>
  </si>
  <si>
    <t>GRANITO NEGRO ABSOLUTO 3cm</t>
  </si>
  <si>
    <t xml:space="preserve">GRANITO PRETO PARA BORDA </t>
  </si>
  <si>
    <t>GRANITO VERMELHO BRAGANCA FANTASIA 2cm</t>
  </si>
  <si>
    <t>GRANITO VERMELHO FANTASIA SOLEIRA</t>
  </si>
  <si>
    <t>GRANZEPE DE MADEIRA DE LEI</t>
  </si>
  <si>
    <t>GRAVADOR/REPRODUTOR MINIDISCO MAGNETO/OPTICO 44,1 kHz</t>
  </si>
  <si>
    <t>GRAXA GRAFITADA PARA PROTECAO</t>
  </si>
  <si>
    <t>GRELHA 10 x 100cm</t>
  </si>
  <si>
    <t>GRELHA 15 x 30cm PARA PISCINA</t>
  </si>
  <si>
    <t>GRELHA 20 x 100cm</t>
  </si>
  <si>
    <t>GRELHA ACO INOX QUADRADA ROTATIVA 150mm</t>
  </si>
  <si>
    <t>GRELHA ACO INOXIDAVEL LARGURA 40cm</t>
  </si>
  <si>
    <t>GRELHA ALUMINIO ANODIZADO 50 x 35cm</t>
  </si>
  <si>
    <t>GRELHA BARRA CHATA 20cm</t>
  </si>
  <si>
    <t>GRELHA BOCA DE LOBO ARTICULADA</t>
  </si>
  <si>
    <t>GRELHA BOCA DE LOBO LEVE</t>
  </si>
  <si>
    <t>GRELHA BOCA DE LOBO PESADA</t>
  </si>
  <si>
    <t>GRELHA COM REGISTRO 300 x 500mm</t>
  </si>
  <si>
    <t>GRELHA FERRO FUNDIDO 20 x 100cm</t>
  </si>
  <si>
    <t>GRELHA INOXIDAVEL PARA RALO SIFONADO</t>
  </si>
  <si>
    <t>GRELHA PVC 15cm PARA AGUAS PLUVIAIS EM SANITARIOS</t>
  </si>
  <si>
    <t>GRELHA QUADRADA PVC 100mm</t>
  </si>
  <si>
    <t>GRELHA QUADRADA PVC 150mm P/CAIXA SIFONADA</t>
  </si>
  <si>
    <t>GRELHA SIMPLES DEFLEXAO TROPICAL 10" x 10" C/REGISTRO</t>
  </si>
  <si>
    <t>GRELHA TIPO COGUMELO EM FIBRA DE VIDRO 1,00 x 0,80m</t>
  </si>
  <si>
    <t>GRELHA VENTILACAO DUPLA FACE ALUMINIO 40x40cm-UN</t>
  </si>
  <si>
    <t>GROZA EM ACO MEIA CANA BASTARDA DE 10"</t>
  </si>
  <si>
    <t xml:space="preserve">GRUPO GERADOR DIESEL 110kVA 123CV </t>
  </si>
  <si>
    <t>GUARDA CORPO ALUMINIO PINTURA ELETROSTATICA BRONZE</t>
  </si>
  <si>
    <t>GUARDANAPO LINHO</t>
  </si>
  <si>
    <t>GUARITA FIBRA DE VIDRO 1,10x1,10x2,30m PARA VIGIA</t>
  </si>
  <si>
    <t>GUARITA FIBRA DE VIDRO 2,00x1,10x2,30m PARA VIGIA</t>
  </si>
  <si>
    <t>GUARNICAO MADEIRA LEI</t>
  </si>
  <si>
    <t>GUIA DE ACO PARA ELEVACAO DE BOMBAS SUBMERSAS</t>
  </si>
  <si>
    <t>GUIA METALICA GALVANIZADA 90</t>
  </si>
  <si>
    <t>GUIA PERFIL METALICO GALVANIZADO 75</t>
  </si>
  <si>
    <t>GUINDASTEIRO</t>
  </si>
  <si>
    <t>HASTE ALUMINIO 5/16" x 300mm C/ARRUELA VEDACAO P/TELH.</t>
  </si>
  <si>
    <t>HASTE ATERRAMENTO 25L25 1" x 2,5m</t>
  </si>
  <si>
    <t>HASTE ATERRAMENTO BURNDY GCWR16 L/24 5/8" x 2,4m</t>
  </si>
  <si>
    <t>HASTE ATERRAMENTO COBREADA 5/8" x 2,40m</t>
  </si>
  <si>
    <t>HASTE ROSCADA ACO ENRIGECIDO 3/8" C/2 PORCAS</t>
  </si>
  <si>
    <t>HEAD PHONES (PACIENTES)COM COMUTADOR FONE/VIDEO</t>
  </si>
  <si>
    <t>HELICOPTERO ESQUILO LOCACAO/HORA PARA CARGA 500Kgf</t>
  </si>
  <si>
    <t>HIDROMETRO 1" 10m3/h NBR 8009 INCLUSIVE VIROLAS</t>
  </si>
  <si>
    <t>HIDROMETRO 1" 20m3/h NBR 8009 INCLUSIVE VIROLAS</t>
  </si>
  <si>
    <t>HIDROMETRO 2" - 30m3/h NBR 8009 COM VIROLAS</t>
  </si>
  <si>
    <t>HIDROMETRO 7m3/h 3/4" NBR 8009 COM VIROLAS</t>
  </si>
  <si>
    <t>HIDROMETRO DIAMETRO 1/2" 3,0 m3/h NBR 8009 C/VIROLAS</t>
  </si>
  <si>
    <t>HIDROMETRO DIAMETRO 3/4" 5m3/h NBR 8009 C/VIROLAS</t>
  </si>
  <si>
    <t>HIPOCLORADOR</t>
  </si>
  <si>
    <t>HONDA CIVIC 1.8 16V 80V GASOLINA (/1000)</t>
  </si>
  <si>
    <t>HONEYCOMB LAMINADO EM FIBRA DE VIDRO</t>
  </si>
  <si>
    <t xml:space="preserve">HORA DE VOO HELICOPTERO EQUILO CAP.CARGA SUSPENSA 500kg  </t>
  </si>
  <si>
    <t>ILUMINACAO EMERGENCIA 2 FAROIS 10W INCANDESCENTE</t>
  </si>
  <si>
    <t>ILUMINACAO EMERGENCIA 2 FAROIS 15W FLUORESCENTE</t>
  </si>
  <si>
    <t>ILUMINACAO EMERGENCIA 2 FAROIS 55W INCANDESCENTE</t>
  </si>
  <si>
    <t>ILUMINACAO EMERGENCIA 2 FAROIS 6W FLUORESCENTE</t>
  </si>
  <si>
    <t>ILUMINACAO EMERGENCIA 2 FAROIS 8W INCANDESCENTE</t>
  </si>
  <si>
    <t>ILUMINACAO QUADRA DE TENIS 16 PROJ. VAPOR METALICO</t>
  </si>
  <si>
    <t>ILUMINACAO QUADRA POLIESPORTIVA 12 PROJ.VAPOR METALICO</t>
  </si>
  <si>
    <t>IMPERMEABILIZANTE BASE CIMENTO ESPECAL HEY'DY KZ (5kg)</t>
  </si>
  <si>
    <t>IMPERMEABILIZANTE BASE CIMENTO ESPECIAL HEY'DY K11 TA</t>
  </si>
  <si>
    <t>IMPERMEABILIZANTE BASE CIMENTOS ESP. HEY'DY K-11 SR</t>
  </si>
  <si>
    <t>IMPERMEABILIZANTE FLEXIVEL IGOLFLEX SIKA</t>
  </si>
  <si>
    <t>IMPERMEABILIZANTE HEY'DI K11-SR</t>
  </si>
  <si>
    <t>IMPERMEABILIZANTE HEY'DI K154</t>
  </si>
  <si>
    <t>IMPERMEABILIZANTE HEY'DI PO N.2</t>
  </si>
  <si>
    <t>IMPERMEABILIZANTE HEY'DI PO No. 01</t>
  </si>
  <si>
    <t>IMPERMEABILIZANTE HEY'DY LIQUIDO SELADOR</t>
  </si>
  <si>
    <t>IMPERMEABILIZANTE HEY`DI PRIMER MASSA ELASTICA</t>
  </si>
  <si>
    <t>IMPERMEABILIZANTE HEY`DI TINTACRYL</t>
  </si>
  <si>
    <t>IMPERMEABILIZANTE KOROPOX A+B</t>
  </si>
  <si>
    <t>IMPERMEABILIZANTE NORMAL SIKA 1 (1 L.p/25kg cimento)</t>
  </si>
  <si>
    <t>IMPERMEABILIZANTE P/RESERVADORIOS/UMIDADE VIAPLUS TOP</t>
  </si>
  <si>
    <t>IMPERMEABILIZANTE PEGA NORMAL SIKA 1</t>
  </si>
  <si>
    <t>IMPERMEABILIZANTE PEGA NORMAL VEDACIT (POTE 1L)</t>
  </si>
  <si>
    <t>IMPERMEABILIZANTE PEGA RAPIDA SIKA TOP 100 (1 kg/m2)</t>
  </si>
  <si>
    <t xml:space="preserve">IMPERMEABILIZANTE PEGA ULTRA RAPIDA SIKA 2(0,4kg/cim/L)  </t>
  </si>
  <si>
    <t>IMPERMEABILIZANTE SEMI FLEXIVEL IGOLFLEX</t>
  </si>
  <si>
    <t>IMPERMEABILIZANTE SEMI-FLEXIVEL SIKATOP 107 (LT-18kg)</t>
  </si>
  <si>
    <t>IMPERMEABILIZANTE THOROSEAL 2 CAMADAS</t>
  </si>
  <si>
    <t>IMPERMEABILIZANTE VIAPLUS TOP</t>
  </si>
  <si>
    <t>IMUNIZANTE INCOLOR PENETROL CONTRA CUPIM EM MADEIRAS</t>
  </si>
  <si>
    <t>IMUNIZANTE MADEIRA OSMOCOLOR (LATA 1/4)</t>
  </si>
  <si>
    <t>INCINERADOR PARA LIXO DUPLA CAMARA 15 kg/h</t>
  </si>
  <si>
    <t>INCINERADOR PARA LIXO DUPLA CAMARA 150 kg/h</t>
  </si>
  <si>
    <t>INCINERADOR PARA LIXO DUPLA CAMARA 50 kg/h</t>
  </si>
  <si>
    <t>INCINERADOR PARA LIXO DUPLA CAMARA HOSPITALAR 90 kg/h</t>
  </si>
  <si>
    <t>INDUTOR INCENDIO STORTZ 800 lpm</t>
  </si>
  <si>
    <t>INSTALACAO E REMOCAO DE GRUA</t>
  </si>
  <si>
    <t>INSULFILM APLICADO EM CAIXILHOS</t>
  </si>
  <si>
    <t>INTERFONE ATE 126 UNIDADES</t>
  </si>
  <si>
    <t>PT</t>
  </si>
  <si>
    <t>INTERFONE ATE 46 UNIDADES</t>
  </si>
  <si>
    <t>INTERRUPTOR 2 TECLAS SIMPLES + 1 PARALELO COM PLACA</t>
  </si>
  <si>
    <t>INTERRUPTOR 3P 3/4" 15A COM PLACA</t>
  </si>
  <si>
    <t>INTERRUPTOR 3W CLASSIC COM PLACA</t>
  </si>
  <si>
    <t>INTERRUPTOR DUPLO EMBUTIR COM PLACA</t>
  </si>
  <si>
    <t>INTERRUPTOR PARALELO 3W 10A-250V COM PLACA</t>
  </si>
  <si>
    <t>INTERRUPTOR PARALELO ELITE COM PLACA</t>
  </si>
  <si>
    <t>INTERRUPTOR SIMPLES 1 TECLA + TOM.2P UNIVERSAL C/PLACA</t>
  </si>
  <si>
    <t>INTERRUPTOR SIMPLES C/PLACA REF.1100</t>
  </si>
  <si>
    <t>INTERRUPTOR SIMPLES EMBUTIR 10A-250V COM PLACA PIAL</t>
  </si>
  <si>
    <t>IPVA CAMINHAO MERCEDES L-710 4,5 TON. (/1000)</t>
  </si>
  <si>
    <t>IPVA FIAT MAREA SX 1.6 16V 106CV GASOLINA (/1000)</t>
  </si>
  <si>
    <t>IPVA FORD FOCUS HATCH 1.6 GASOLINA (/1000)</t>
  </si>
  <si>
    <t>IPVA FORD RANGER X-LS 3.0 4x2-163CVB-DIESEL (/1000)</t>
  </si>
  <si>
    <t>IPVA GM CORSA 1.0 SEDAN CLASSIC GASOLINA (/1000)</t>
  </si>
  <si>
    <t>IPVA GM PICK-UP S-10 ST 2.8 DIESEL 4X2(/1000)</t>
  </si>
  <si>
    <t>IPVA GOL CITY 2P 1.6 AR-GASOLINA (/1000)</t>
  </si>
  <si>
    <t>IPVA HONDA CIVIC 16V GASOLINA (/1000)</t>
  </si>
  <si>
    <t>IPVA KA 1.0 65CV GASOLINA (/1000)</t>
  </si>
  <si>
    <t>IPVA KOMBI STANDARD 1.6 GASOLINA 58CV (/1000)</t>
  </si>
  <si>
    <t>IPVA UTILITARIO BESTA GS 2.0 12 PASS.DIESEL</t>
  </si>
  <si>
    <t>ISOFOAM (P/ISOLAMENTO DE IMPERMEABILIZACAO)- PLACA</t>
  </si>
  <si>
    <t>ISOLADOR 25KV COM PINO DE FIXACAO</t>
  </si>
  <si>
    <t>ISOLADOR CONCHA 7.1/2"</t>
  </si>
  <si>
    <t>ISOLADOR LEVE 25KV</t>
  </si>
  <si>
    <t>ISOLADOR LOUCA CERAMICA</t>
  </si>
  <si>
    <t>ISOLADOR PESADO 25KV</t>
  </si>
  <si>
    <t>ISOLADOR PINO 25KV</t>
  </si>
  <si>
    <t>ISOLADOR PORCELANA 3/4 x 1/2"</t>
  </si>
  <si>
    <t>ISOLADOR ROLDANA AR/SC</t>
  </si>
  <si>
    <t>ISOLADOR SUPORTE 25KV</t>
  </si>
  <si>
    <t>ISOLANTE TERMICO DURAFOIL PARA TELHADOS</t>
  </si>
  <si>
    <t>JANELA ACO IBRACO 4 FOLHAS CORRER GRADE E VENEZIANA</t>
  </si>
  <si>
    <t xml:space="preserve">JANELA ALUM.1,2x0,60m PINT.ELETROSTATICA BRANCA V.VERDE  </t>
  </si>
  <si>
    <t>JANELA ALUMINIO ANOD.NATURAL C25 1,7x1,2m+VIDRO COLOC.</t>
  </si>
  <si>
    <t>JANELA ALUMINIO ANODIZADO 2,0x1,20m+VIDRO 4mm</t>
  </si>
  <si>
    <t>JANELA ALUMINIO BASCULANTE 0,60x0,80m + VIDRO</t>
  </si>
  <si>
    <t>JANELA ALUMINIO BASCULANTE 1,0x1,20m + VIDRO</t>
  </si>
  <si>
    <t>JANELA BASCULANTE ALUMINIO C28 ANODIZADO BRONZE</t>
  </si>
  <si>
    <t>JANELA BASCULANTE COMUM EM FERRO PERFILADO</t>
  </si>
  <si>
    <t>JANELA BASCULANTE FERRO PINTADO + VIDRO</t>
  </si>
  <si>
    <t>JANELA CHAPA DE ACO DOBRADO TIPO MAXIM AIR METALON</t>
  </si>
  <si>
    <t>JANELA CHAPA DE ACO DOBRADO TIPO PIVOTANTE METALON</t>
  </si>
  <si>
    <t>JANELA CORRER ALUMINIO C25 3,0x1,40m(4,2m2)+VIDRO 4mm</t>
  </si>
  <si>
    <t>JANELA CORRER ALUMINIO PINT.ELETROSTATICA BRANCA C28</t>
  </si>
  <si>
    <t>JANELA CORRER ALUMINIO PINT.ELETROSTATICA BRONZE C28</t>
  </si>
  <si>
    <t>JANELA CORRER FERRO PINTADO + VIDRO</t>
  </si>
  <si>
    <t>JANELA FERRO CHAPA DOBRADA 1,00x1,20m +VIDRO</t>
  </si>
  <si>
    <t>JANELA FERRO COM TRABALHO ARTISTICO</t>
  </si>
  <si>
    <t>JANELA FERRO PINTADO+GRADE+VIDRO</t>
  </si>
  <si>
    <t>JANELA MADEIRA DE CORRER PARA VIDRO</t>
  </si>
  <si>
    <t>TUBO ACO PRETO ASTM A53 SCHEDULE 40 2" (5,477kg/m)</t>
  </si>
  <si>
    <t>TUBO ACO PRETO ASTM A53 SCHEDULE 40 2.1/2" (8,661kg/m)</t>
  </si>
  <si>
    <t>TUBO ACO PRETO ASTM A53 SCHEDULE 40 20"(208,0kg/m)</t>
  </si>
  <si>
    <t>TUBO ACO PRETO ASTM A53 SCHEDULE 40 3"(11,340kg/m)</t>
  </si>
  <si>
    <t>TUBO ACO PRETO ASTM A53 SCHEDULE 40 8"(48,00kg/m)</t>
  </si>
  <si>
    <t>TUBO ACO PRETO ASTM A53 SCHEDULE 80 1" (2,675kg/m)</t>
  </si>
  <si>
    <t>TUBO ALUMINIO ANODIZADO NATURAL 4" x 1/8" (2,62 kg/m)</t>
  </si>
  <si>
    <t>TUBO ARMCO MP100 0,60x2mm m.amb.nao agressivo GALVAN.</t>
  </si>
  <si>
    <t>TUBO ARMCO MP100 1,20mx2mm m.amb.agressivo c/EPOXY HR</t>
  </si>
  <si>
    <t>TUBO ARMCO MP100 1,50mx2mm m.amb.nao agressivo GALVAN.</t>
  </si>
  <si>
    <t>TUBO ARMCO MP100 2,2mx2,0mm m.amb.agressivo c/EPOXY HR</t>
  </si>
  <si>
    <t>TUBO ARMCO MP100 2,50mx2,7mm m.amb.nao agressivo GALV.</t>
  </si>
  <si>
    <t>TUBO BORRACHA LATEX ROLO 15m No.202</t>
  </si>
  <si>
    <t>TUBO CERAMICO (MANILHA) 100mm x1,00m</t>
  </si>
  <si>
    <t>TUBO CERAMICO (MANILHA) 150mm x1,50m</t>
  </si>
  <si>
    <t>TUBO CERAMICO (MANILHA) 200mm x1,50m</t>
  </si>
  <si>
    <t>TUBO CERAMICO (MANILHA) 250mm x1,50m</t>
  </si>
  <si>
    <t>TUBO CERAMICO (MANILHA) 300mm x1,50m</t>
  </si>
  <si>
    <t>TUBO CERAMICO (MANILHA)PERFURADA 4 FILEIRAS 100mm</t>
  </si>
  <si>
    <t>TUBO COBRE EM ROLO ELUMAGAS 9,52mm 3/8" 0,193kg/m</t>
  </si>
  <si>
    <t>TUBO COBRE RIGIDO CLASSE A 35mm 1,045kg/m - 1.1/4"</t>
  </si>
  <si>
    <t>TUBO COBRE RIGIDO CLASSE A 79mm 3,271kg/m NBR 13206</t>
  </si>
  <si>
    <t>TUBO COBRE RIGIDO CLASSE E 104mm 3,480kg/m NBR 13206</t>
  </si>
  <si>
    <t>TUBO COBRE RIGIDO CLASSE E 15mm 0,203kg/m NBR 13206</t>
  </si>
  <si>
    <t>TUBO COBRE RIGIDO CLASSE E 22mm 0,360kg/m NBR 13206</t>
  </si>
  <si>
    <t>TUBO COBRE RIGIDO CLASSE E 28mm 0,460kg/m NBR 13206</t>
  </si>
  <si>
    <t>TUBO COBRE RIGIDO CLASSE E 35mm 0,673kg/m NBR 13206</t>
  </si>
  <si>
    <t>TUBO COBRE RIGIDO CLASSE E 42mm 0,923kg/m NBR 13206</t>
  </si>
  <si>
    <t>TUBO COBRE RIGIDO CLASSE E 54mm 1,339kg/m NBR 13206</t>
  </si>
  <si>
    <t>TUBO COBRE RIGIDO CLASSE E 66mm 1,839kg/m NBR 13206</t>
  </si>
  <si>
    <t>TUBO COBRE RIGIDO CLASSE I 104mm 5,755kg/m NBR 13206</t>
  </si>
  <si>
    <t>TUBO COBRE RIGIDO CLASSE I 15mm 0,392kg/m NBR 13206</t>
  </si>
  <si>
    <t>TUBO COBRE RIGIDO CLASSE I 42mm 1,593kg/m NBR 13206</t>
  </si>
  <si>
    <t>TUBO CONCRETO ARMADO AGUAS PLUVIAIS ARTSUL PA1 1000mm</t>
  </si>
  <si>
    <t>TUBO CONCRETO ARMADO AGUAS PLUVIAIS ARTSUL PA1 1100mm</t>
  </si>
  <si>
    <t>TUBO CONCRETO ARMADO AGUAS PLUVIAIS ARTSUL PA1 1200mm</t>
  </si>
  <si>
    <t>TUBO CONCRETO ARMADO AGUAS PLUVIAIS ARTSUL PA1 1500mm</t>
  </si>
  <si>
    <t>TUBO CONCRETO ARMADO AGUAS PLUVIAIS ARTSUL PA1 2000mm</t>
  </si>
  <si>
    <t>TUBO CONCRETO ARMADO AGUAS PLUVIAIS ARTSUL PA1 300mm</t>
  </si>
  <si>
    <t>TUBO CONCRETO ARMADO AGUAS PLUVIAIS ARTSUL PA1 400mm</t>
  </si>
  <si>
    <t>TUBO CONCRETO ARMADO AGUAS PLUVIAIS ARTSUL PA1 500mm</t>
  </si>
  <si>
    <t>TUBO CONCRETO ARMADO AGUAS PLUVIAIS ARTSUL PA1 600mm</t>
  </si>
  <si>
    <t>TUBO CONCRETO ARMADO AGUAS PLUVIAIS ARTSUL PA1 700mm</t>
  </si>
  <si>
    <t>TUBO CONCRETO ARMADO AGUAS PLUVIAIS ARTSUL PA1 800mm</t>
  </si>
  <si>
    <t>TUBO CONCRETO ARMADO AGUAS PLUVIAIS ARTSUL PA1 900mm</t>
  </si>
  <si>
    <t>TUBO CONCRETO ARMADO AGUAS PLUVIAIS ARTSUL PA2 1000mm</t>
  </si>
  <si>
    <t>TUBO CONCRETO ARMADO AGUAS PLUVIAIS ARTSUL PA2 1200mm</t>
  </si>
  <si>
    <t>TUBO CONCRETO ARMADO AGUAS PLUVIAIS ARTSUL PA2 1500mm</t>
  </si>
  <si>
    <t>TUBO CONCRETO ARMADO AGUAS PLUVIAIS ARTSUL PA2 2000mm</t>
  </si>
  <si>
    <t>TUBO CONCRETO ARMADO AGUAS PLUVIAIS ARTSUL PA2 300mm</t>
  </si>
  <si>
    <t>TUBO CONCRETO ARMADO AGUAS PLUVIAIS ARTSUL PA2 400mm</t>
  </si>
  <si>
    <t>TUBO CONCRETO ARMADO AGUAS PLUVIAIS ARTSUL PA2 500mm</t>
  </si>
  <si>
    <t>TUBO CONCRETO ARMADO AGUAS PLUVIAIS ARTSUL PA2 600mm</t>
  </si>
  <si>
    <t>TUBO CONCRETO ARMADO AGUAS PLUVIAIS ARTSUL PA2 700mm</t>
  </si>
  <si>
    <t>TUBO CONCRETO ARMADO AGUAS PLUVIAIS ARTSUL PA2 800mm</t>
  </si>
  <si>
    <t>TUBO CONCRETO ARMADO AGUAS PLUVIAIS ARTSUL PA2 900mm</t>
  </si>
  <si>
    <t>TUBO CONCRETO ARMADO AGUAS PLUVIAIS ARTSUL PA3 1000mm</t>
  </si>
  <si>
    <t>TUBO CONCRETO ARMADO AGUAS PLUVIAIS ARTSUL PA3 2000mm</t>
  </si>
  <si>
    <t>TUBO CONCRETO ARMADO AGUAS PLUVIAIS ARTSUL PA3 600mm</t>
  </si>
  <si>
    <t>TUBO CONCRETO ARMADO CLASSE CA-I 1100mm</t>
  </si>
  <si>
    <t>TUBO CONCRETO SIMPLES AGUAS PLUVIAIS ARTSUL PS1 300mm</t>
  </si>
  <si>
    <t>TUBO CONCRETO SIMPLES AGUAS PLUVIAIS ARTSUL PS1 400mm</t>
  </si>
  <si>
    <t>TUBO CONCRETO SIMPLES AGUAS PLUVIAIS ARTSUL PS1 500mm</t>
  </si>
  <si>
    <t>TUBO CONCRETO SIMPLES AGUAS PLUVIAIS ARTSUL PS1 600mm</t>
  </si>
  <si>
    <t>TUBO CONCRETO SIMPLES ARTSUL PS1 (12") 300mm</t>
  </si>
  <si>
    <t>TUBO CPVC AQUATHERM 28mm (VARA C/3m)</t>
  </si>
  <si>
    <t>TUBO DE LIGACAO 1.1/2"x25cm ajustavel VASO SANITARIO</t>
  </si>
  <si>
    <t xml:space="preserve">TUBO F.FUNDIDO CLASSE K-12 PN-10-2 FLANGES(5,8m)D=200mm  </t>
  </si>
  <si>
    <t>TUBO FERRO FUNDIDO PONTA BOLSA SMU 400mm</t>
  </si>
  <si>
    <t>TUBO FERRO FUNDIDO PONTA BOLSA SMU 500mm</t>
  </si>
  <si>
    <t>TUBO FERRO FUNDIDO PONTA E PONTA SMU 50mm</t>
  </si>
  <si>
    <t>TUBO FERRO FUNDIDO PONTA E PONTA TP SMU 100mm</t>
  </si>
  <si>
    <t>TUBO FERRO FUNDIDO PONTA E PONTA TP SMU 150mm</t>
  </si>
  <si>
    <t>TUBO FERRO FUNDIDO PONTA E PONTA TP SMU 200mm</t>
  </si>
  <si>
    <t>TUBO FERRO FUNDIDO PONTA E PONTA TP SMU 250mm</t>
  </si>
  <si>
    <t>TUBO FERRO FUNDIDO PONTA E PONTA TP SMU 75mm</t>
  </si>
  <si>
    <t>TUBO GALVANIZADO NBR 5580/DIN 2440 1/2"</t>
  </si>
  <si>
    <t>TUBO GALVANIZADO NBR5580 DIN 2440 6"</t>
  </si>
  <si>
    <t>TUBO PRETO NBR 5580/DIN 2440 1.1/2"</t>
  </si>
  <si>
    <t>TUBO PRETO NBR 5580/DIN 2440 1/2"</t>
  </si>
  <si>
    <t>TUBO PRETO NBR 5580/DIN 2440 2"</t>
  </si>
  <si>
    <t>TUBO PRETO NBR 5580/DIN 2440 3"</t>
  </si>
  <si>
    <t>TUBO PROLONGAMENTO 147mm</t>
  </si>
  <si>
    <t>TUBO PVC AGUA ROSCA 1" (VARA 6,0m)</t>
  </si>
  <si>
    <t>TUBO PVC AGUA ROSCA 1.1/2" (METRO)</t>
  </si>
  <si>
    <t>TUBO PVC AGUA ROSCA 1.1/2" (VARA 6,0m)</t>
  </si>
  <si>
    <t>TUBO PVC AGUA ROSCA 1.1/4" (METRO)</t>
  </si>
  <si>
    <t>TUBO PVC AGUA ROSCA 1.1/4" (VARA 6,0m)</t>
  </si>
  <si>
    <t>TUBO PVC AGUA ROSCA 1/2" (VARA 6,0m)</t>
  </si>
  <si>
    <t>TUBO PVC AGUA ROSCA 2" (VARA 6,0m)</t>
  </si>
  <si>
    <t>TUBO PVC AGUA ROSCA 3/4" (METRO)</t>
  </si>
  <si>
    <t>TUBO PVC AGUA ROSCA 3/4" (VARA 6,0m)</t>
  </si>
  <si>
    <t>TUBO PVC AGUA ROSCA 5" (metro)</t>
  </si>
  <si>
    <t>TUBO PVC AGUA SOLDAVEL 110mm (VARA 6,0m)</t>
  </si>
  <si>
    <t>TUBO PVC AGUA SOLDAVEL 20mm (VARA 6,0m)</t>
  </si>
  <si>
    <t>TUBO PVC AGUA SOLDAVEL 25mm (METRO)</t>
  </si>
  <si>
    <t>TUBO PVC AGUA SOLDAVEL 25mm (VARA 6,0m)</t>
  </si>
  <si>
    <t>TUBO PVC AGUA SOLDAVEL 32mm (METRO)</t>
  </si>
  <si>
    <t>TUBO PVC AGUA SOLDAVEL 32mm (VARA 6,0m)</t>
  </si>
  <si>
    <t>TUBO PVC AGUA SOLDAVEL 40mm (VARA 6,0m)</t>
  </si>
  <si>
    <t>TUBO PVC AGUA SOLDAVEL 50mm (VARA 6,0m)</t>
  </si>
  <si>
    <t>TUBO PVC AGUA SOLDAVEL 60mm (VARA 6,0m)</t>
  </si>
  <si>
    <t>TUBO PVC AGUA SOLDAVEL 75mm (VARA 6,0m)</t>
  </si>
  <si>
    <t>TUBO PVC AGUA SOLDAVEL 85mm (METRO)</t>
  </si>
  <si>
    <t>TUBO PVC AGUA SOLDAVEL 85mm (VARA 6,0m)</t>
  </si>
  <si>
    <t>TUBO PVC CORRUGADO ELETRICIDADE 2"</t>
  </si>
  <si>
    <t>TUBO PVC ESGOTO LEVE 250mm x 3,0mm (VARA 6,0m)</t>
  </si>
  <si>
    <t>TUBO PVC ESGOTO LEVE 400mm x 4,5mm (VARA 6,0m)</t>
  </si>
  <si>
    <t>TUBO PVC ESGOTO LEVE 450mm x 5,0mm (METRO)</t>
  </si>
  <si>
    <t>TUBO PVC ESGOTO NORMAL 100mm (VARA 6,0m)</t>
  </si>
  <si>
    <t>TUBO PVC ESGOTO NORMAL 50mm (VARA) 3,0m</t>
  </si>
  <si>
    <t>TUBO PVC ESGOTO NORMAL 75mm (VARA 6,0m)</t>
  </si>
  <si>
    <t>TUBO PVC ESGOTO SERIE NORMAL 100mm (METRO)</t>
  </si>
  <si>
    <t>TUBO PVC ESGOTO SERIE NORMAL 150mm (METRO)</t>
  </si>
  <si>
    <t>TUBO PVC ESGOTO SERIE NORMAL 40mm (METRO)</t>
  </si>
  <si>
    <t>TUBO PVC ESGOTO SERIE NORMAL 40mm (VARA 6,0m)</t>
  </si>
  <si>
    <t>TUBO PVC ESGOTO SERIE NORMAL 50mm (METRO)</t>
  </si>
  <si>
    <t>TUBO PVC ESGOTO SERIE NORMAL 75mm (METRO)</t>
  </si>
  <si>
    <t>TUBO PVC LEVE 150mm (VARA)</t>
  </si>
  <si>
    <t>TUBO PVC PARA ATERRAMENTO NORTEC P-29 2"x3,0m</t>
  </si>
  <si>
    <t>TUBO PVC PARA CAIXA DE DESCARGA EXTERNA</t>
  </si>
  <si>
    <t>TUBO PVC RADIAL OPERCULADO COM INSPECAO 150mm</t>
  </si>
  <si>
    <t>TUBO PVC ROSCAVEL 5"</t>
  </si>
  <si>
    <t>TUBO PVC VINILFORT 150mm 6"</t>
  </si>
  <si>
    <t>UNIAO COBRE 733-3 104mm</t>
  </si>
  <si>
    <t>UNIAO COBRE 733-3 15mm x 1/2"</t>
  </si>
  <si>
    <t>UNIAO COBRE REF. 733 104mm</t>
  </si>
  <si>
    <t>UNIAO COBRE REF. 733 15mm</t>
  </si>
  <si>
    <t>UNIAO COBRE REF. 733 22mm</t>
  </si>
  <si>
    <t>UNIAO COBRE REF. 733 42mm</t>
  </si>
  <si>
    <t>UNIAO FERRO GALVANIZADO ASSENTO PLANO 2"</t>
  </si>
  <si>
    <t>UNIAO FERRO GALVANIZADO ASSENTO PLANO 3/4"</t>
  </si>
  <si>
    <t>UNIAO GALV FEMEA-FEMEA ASSENTO CONICO FERRO 1"</t>
  </si>
  <si>
    <t>UNIAO GALV FEMEA-FEMEA ASSENTO CONICO FERRO 2.1/2"</t>
  </si>
  <si>
    <t>UNIAO GALVANIZADA ASSENTO CONICO BRONZE 1.1/4"</t>
  </si>
  <si>
    <t>UNIAO GALVANIZADA ASSENTO CONICO BRONZE 3"</t>
  </si>
  <si>
    <t>UNIAO HORIZONTAL ELETRODUTO REF. MG2587 D=2"</t>
  </si>
  <si>
    <t>UNIAO MACHO-FEMEA ASSENTO PLANO GALVANIZADO J/N 1.1/2"</t>
  </si>
  <si>
    <t>UNIAO PVC ROSCAVEL 1.1/2"</t>
  </si>
  <si>
    <t>UNIAO PVC ROSCAVEL 1.1/4"</t>
  </si>
  <si>
    <t>UNIAO PVC ROSCAVEL 3"</t>
  </si>
  <si>
    <t>UNIAO PVC SOLDAVEL 20mm</t>
  </si>
  <si>
    <t>UNIAO PVC SOLDAVEL 50mm</t>
  </si>
  <si>
    <t>UNIAO PVC SOLDAVEL 85mm</t>
  </si>
  <si>
    <t>UNIFORME DE PROTECAO SERVICO CRITICO DE LIMPEZA</t>
  </si>
  <si>
    <t>UNIFORME DE TRABALHO AVENTAL COURO</t>
  </si>
  <si>
    <t>UNIFORME DE TRABALHO BERMUDA BRIM SOLASOL</t>
  </si>
  <si>
    <t>UNIFORME DE TRABALHO BLUSAO (POLO) TAPE</t>
  </si>
  <si>
    <t>LAVATORIO PEQUENO DE CANTO PARA DEF.FISICO L-101 DECA</t>
  </si>
  <si>
    <t>LAVATORIO PEQUENO LOUCA BRANCA MARAJO L15</t>
  </si>
  <si>
    <t xml:space="preserve">LEVANTADOR (CONCHA)ZAMAK CROMADO PARA FOLHA DE CAIXILHO  </t>
  </si>
  <si>
    <t>LEVANTAMENTO PLANIALTIMETRICO ACIMA DE 10 ARES</t>
  </si>
  <si>
    <t>LEVANTAMENTO PLANIMETRICO TERRENO</t>
  </si>
  <si>
    <t>LICENCA MUNICIPAL PARA CONSTRUCAO</t>
  </si>
  <si>
    <t>LIGACAO AGUA DIAM. 1" EM PASSEIO</t>
  </si>
  <si>
    <t>LIGACAO DEFINITIVA DE AGUA EM EDIFICACAO</t>
  </si>
  <si>
    <t>LIGACAO DEFINITIVA DE ESGOTO</t>
  </si>
  <si>
    <t>LIGACAO ESGOTO DIAM. 100mm EM ASFALTO</t>
  </si>
  <si>
    <t>LIMPEZA QUIMICA-INCRUSTACAO EM TUBOS POCO ARTESIANO</t>
  </si>
  <si>
    <t>LIQUIDO ANTIEMBACANTE FRASCO 130cm3</t>
  </si>
  <si>
    <t>LIXA FERRO K246 GRAO 120</t>
  </si>
  <si>
    <t>LIXA FERRO K246 NORTON 100</t>
  </si>
  <si>
    <t>LIXA FERRO K246 NORTON 150</t>
  </si>
  <si>
    <t>LIXA PARA MADEIRA S422 NORTON 100</t>
  </si>
  <si>
    <t>LIXA PARA MASSA A257 GRAO 60</t>
  </si>
  <si>
    <t>LIXA PARA MASSA A257 NORTON 150</t>
  </si>
  <si>
    <t>LIXA PARA MASSA A257 NORTON 80</t>
  </si>
  <si>
    <t>LIXA TIGRE ESPECIAL PARA TUBOS PVC</t>
  </si>
  <si>
    <t>LUBRIFICACAO ACABADORA DE ASFALTO 85CV 6600 h/v</t>
  </si>
  <si>
    <t>LUBRIFICACAO CAMIN.GUINDAUTO 127CV 11TN 1O000 HORAS</t>
  </si>
  <si>
    <t>LUBRIFICACAO CAMINHAO PIPA 127CV 9,0M3 11500 HORAS</t>
  </si>
  <si>
    <t>LUBRIFICACAO CAMINHAO TANQUE L32603 167CV 8m3 10.000h</t>
  </si>
  <si>
    <t>LUBRIFICACAO CARRO SONDA PERFURACAO SP3000T</t>
  </si>
  <si>
    <t>LUBRIFICANTE JUNTA ELASTICA-TUBO F.FUNDIDO-LATA 900g</t>
  </si>
  <si>
    <t>LUMINARIA 150W INCANDESCENTE SPOT EMBUTIR</t>
  </si>
  <si>
    <t>LUMINARIA 1x40W FLUORESCENTE 1,25cm CHANFRADA</t>
  </si>
  <si>
    <t>LUMINARIA 2x40W FLUORESCENTE 1,25cm CHANFRADA</t>
  </si>
  <si>
    <t>LUMINARIA 3x20W FLUORESCENTE 65cm CHANFRADA</t>
  </si>
  <si>
    <t>LUMINARIA 3x40W FLUORESCENTE 1,25cm CHANFRADA</t>
  </si>
  <si>
    <t>LUMINARIA 40W INCANDESCENTE SPOT EMBUTIR C-2003</t>
  </si>
  <si>
    <t>LUMINARIA 4x20W FLUORESCENTE 65cm CHANFRADA</t>
  </si>
  <si>
    <t>LUMINARIA 4x40W FLUORESCENTE 1,25cm CHANFRADA</t>
  </si>
  <si>
    <t>LUMINARIA ABERTA SOQUETE E40 P/LAMPADA VAP.MERC/MISTA</t>
  </si>
  <si>
    <t>LUMINARIA ARTICULADA 100W</t>
  </si>
  <si>
    <t>LUMINARIA AVISO/SAIDA 20W EMERGÊNCIA DUPLA FACE</t>
  </si>
  <si>
    <t>LUMINARIA BALIZADORA P/ESCADAS QUADRADA/ALUMINIO 6530</t>
  </si>
  <si>
    <t>LUMINARIA DE TETO FLUORESCENTE 1x32W</t>
  </si>
  <si>
    <t>LUMINARIA EMBUTIR LAMPADA HALOGENA TUBULAR 200W</t>
  </si>
  <si>
    <t>LUMINARIA FLUORESCENTE 1x40W PAREDE</t>
  </si>
  <si>
    <t>LUMINARIA FLUORESCENTE 1x40W TIPO CL</t>
  </si>
  <si>
    <t>LUMINARIA FLUORESCENTE 2x16W LUMINI BRANCA</t>
  </si>
  <si>
    <t>LUMINARIA FLUORESCENTE 2x20W 65cm CABECEIRA MOVEL</t>
  </si>
  <si>
    <t>LUMINARIA FLUORESCENTE 2x20W BRANCA/PRETA SOBREPOR</t>
  </si>
  <si>
    <t>LUMINARIA FLUORESCENTE 2x40W PENDENTE</t>
  </si>
  <si>
    <t>LUMINARIA FLUORESCENTE 3x20W TUALUX CABEC.FIXA CH.24</t>
  </si>
  <si>
    <t>LUMINARIA FLUORESCENTE 3x40W CABECEIRA FIXA CHAPA 24</t>
  </si>
  <si>
    <t>LUMINARIA FLUORESCENTE 4x16W CABECEIRA FIXA CHAPA 24</t>
  </si>
  <si>
    <t>LUMINARIA FLUORESCENTE 4x32W ITAIM 410A</t>
  </si>
  <si>
    <t>LUMINARIA FLUORESCENTE 6x20W</t>
  </si>
  <si>
    <t>LUMINARIA FLUORESCENTE 9W COMPACTA GLOBO LEITOSO</t>
  </si>
  <si>
    <t>LUMINARIA INCANDESCENTE 100W ARANDELA PAREDE</t>
  </si>
  <si>
    <t>LUMINARIA INCANDESCENTE 40W</t>
  </si>
  <si>
    <t>LUMINARIA INCANDESCENTE 60W PAREDE XP 620P XOULUX</t>
  </si>
  <si>
    <t>LUMINARIA PETALA VAPOR SODIO 400W</t>
  </si>
  <si>
    <t>LUMINARIA PHILLIPS 60W 901/400 ASSIMETRICA</t>
  </si>
  <si>
    <t>LUMINARIA PROJETOR Z15 VAPOR MERCURIO/SODIO/METALICO</t>
  </si>
  <si>
    <t>LUMINARIA REFLETOR RB 12V SUB-AQUATICO NICHO COBRE</t>
  </si>
  <si>
    <t>LUMINARIA SINALEIRO COM 2 CORES SOBRE PORTAS</t>
  </si>
  <si>
    <t>LUMINARIA SOBREPOR 4 LAMPADAS FLUORESCENTES 32W</t>
  </si>
  <si>
    <t>LUMINARIA TUBULAR FLUORESCENTE 2x20W TASCHIBA</t>
  </si>
  <si>
    <t>LUVA ALUMINIZADA COM FORRO DE LÃ</t>
  </si>
  <si>
    <t>LUVA BIPARTIDA FERRO FUNDIDO LBI SSB 100mm</t>
  </si>
  <si>
    <t>LUVA COBRE 700 ROSCA/ROSCA 3"</t>
  </si>
  <si>
    <t>LUVA COBRE PASSANTE SEM ANEL 601 104mm</t>
  </si>
  <si>
    <t>LUVA COBRE PASSANTE SEM ANEL 601 15mm</t>
  </si>
  <si>
    <t>LUVA COBRE PASSANTE SEM ANEL 601 42mm</t>
  </si>
  <si>
    <t>LUVA COBRE REF. 600 22mm</t>
  </si>
  <si>
    <t>LUVA COBRE REF. 600 35mm</t>
  </si>
  <si>
    <t>LUVA COBRE REF. 600 79mm</t>
  </si>
  <si>
    <t>LUVA COM BOLSAS DE FERRO FUNDIDO PBA 50mm</t>
  </si>
  <si>
    <t>LUVA CPVC AQUATHERM 22mm</t>
  </si>
  <si>
    <t>LUVA DE BORRACHA PARA ALTA TEMPERATURA E CORTES</t>
  </si>
  <si>
    <t>LUVA DE CORRER PVC ESGOTO SERIE NORMAL 50mm</t>
  </si>
  <si>
    <t>LUVA DE NAPA</t>
  </si>
  <si>
    <t>LUVA DE NEOPRENE CONTRA AGENTES QUIMICOS  41cm</t>
  </si>
  <si>
    <t>LUVA DE REDUCAO PVC SOLDAVEL 110mm x 75mm</t>
  </si>
  <si>
    <t>LUVA DE REDUCAO PVC SOLDAVEL 50mm x 25mm</t>
  </si>
  <si>
    <t>VERMICULITA EXPANDIDA TIPO 1234</t>
  </si>
  <si>
    <t>VERNIZ ACETINADO</t>
  </si>
  <si>
    <t>VERNIZ FIXADOR PARA FAIXA DE DEMARCACAO DE PISO</t>
  </si>
  <si>
    <t xml:space="preserve">VERNIZ SPARLACK MARITIMO </t>
  </si>
  <si>
    <t>VEU DE POLIPROPILENO GABIFLEX - BOBINA 20m2</t>
  </si>
  <si>
    <t>VEU DE VIDRO PARA DUTOS STYROFOAM</t>
  </si>
  <si>
    <t>VIDRO CRISTAL PLANO BRONZE 10mm</t>
  </si>
  <si>
    <t>VIDRO CRISTAL PLANO BRONZE 8mm</t>
  </si>
  <si>
    <t>VIDRO CRISTAL PLANO INCOLOR 3mm</t>
  </si>
  <si>
    <t>VIDRO CRISTAL PLANO INCOLOR 6mm</t>
  </si>
  <si>
    <t>VIDRO CRISTAL PLANO LAMINADO BRONZE 8mm</t>
  </si>
  <si>
    <t>VIDRO CRISTAL PLANO LAMINADO INCOLOR 6mm</t>
  </si>
  <si>
    <t>VIDRO CRISTAL PLANO VERDE 3,15mm</t>
  </si>
  <si>
    <t>VIDRO FANTAZIA CANELADO JACARE 4mm</t>
  </si>
  <si>
    <t>VIDRO FANTAZIA COMUM 4mm</t>
  </si>
  <si>
    <t>VIDRO FANTAZIA PONTILHADO 3 a 4mm</t>
  </si>
  <si>
    <t>VIDRO IMPRESSO ESPELHADO BOREAL 4mm</t>
  </si>
  <si>
    <t>VIDRO ISOLAMENTO ACUSTICO 4+4+1=9mm</t>
  </si>
  <si>
    <t>VIDRO JATEADO 6mm</t>
  </si>
  <si>
    <t>VIDRO LAMINADO BRONZE 3+3+1=7mm</t>
  </si>
  <si>
    <t>VIDRO LAMINADO TEMPERADO CINZA 10mm</t>
  </si>
  <si>
    <t>VIDRO LAMINADO TEMPERADO CINZA 6mm</t>
  </si>
  <si>
    <t>VIDRO LAMINADO TEMPERADO CINZA 8mm</t>
  </si>
  <si>
    <t>VIDRO LAMINADO TEMPERADO INCOLOR 19mm</t>
  </si>
  <si>
    <t>VIDRO LISO CRISTAL OPACO FOSCO 3mm</t>
  </si>
  <si>
    <t>VIDRO PLANO LISO CRISTAL TRANSLUCIDO 4mm</t>
  </si>
  <si>
    <t>VIDRO TEMPERADO VERDE 10mm</t>
  </si>
  <si>
    <t>VIGA MADEIRA DE LEI 7,5x12cm (3"x4,5"-0,009m3)</t>
  </si>
  <si>
    <t>VIGA MADEIRA DE LEI 7,5x16cm (3"x6"-0,012m3)</t>
  </si>
  <si>
    <t>VIGA MADEIRA DE LEI 7,5x23cm (3"x9"-0,009m3)</t>
  </si>
  <si>
    <t>VIGA MADEIRA DE LEI 7,5x30cm (3"x12"-0,0225m3)</t>
  </si>
  <si>
    <t>VIROLA/PORCA,TUBETE E ARRUELA 3/4"</t>
  </si>
  <si>
    <t>VISTORIA DE IMOVEL PARA EDIFICACAO</t>
  </si>
  <si>
    <t>VULCATEX EM PLACAS 30cm x 30cm</t>
  </si>
  <si>
    <t>VW GOL CITY 2P 1.6 AR/GASOLINA (/1000)</t>
  </si>
  <si>
    <t>VW KOMBI STANDARD 1.6 GASOLINA 58CV(/1000)</t>
  </si>
  <si>
    <t>WATIMETRO 144x144mm</t>
  </si>
  <si>
    <t>Total Listado: 3652 insumos</t>
  </si>
  <si>
    <t>0,4</t>
  </si>
  <si>
    <t>DEMOLIÇÃO de forro de gesso CARTONADO</t>
  </si>
  <si>
    <t>DEMOLIÇÃO de PAREDE de gesso CARTONADO</t>
  </si>
  <si>
    <t>Fonte</t>
  </si>
  <si>
    <t>01.01</t>
  </si>
  <si>
    <t>JFPB</t>
  </si>
  <si>
    <t>TCPO</t>
  </si>
  <si>
    <t>SBC</t>
  </si>
  <si>
    <t>RECUPERAÇÃO E REINSTALAÇÃO DE RODAPÉ DE MADEIRA</t>
  </si>
  <si>
    <t>ESCADA</t>
  </si>
  <si>
    <t>FORRO E REVESTIMENTOS</t>
  </si>
  <si>
    <t>01.02</t>
  </si>
  <si>
    <t>M.O</t>
  </si>
  <si>
    <t>LUZ PILOTO 1 LAMPADA LV COR 810/R</t>
  </si>
  <si>
    <t>MACACO PARA PROTENSAO K-350</t>
  </si>
  <si>
    <t>MACANETA RETA CROMADA</t>
  </si>
  <si>
    <t>MACARICO GAS GL C/MANGUEIRA-SERVICOS IMPERMEABILIZACAO</t>
  </si>
  <si>
    <t>MADEIRA DE LEI-ESPELHO PARA DEGRAUS 1,2x0,18m</t>
  </si>
  <si>
    <t>MADEIRA DE LEI-GRADE EM JATOBA 3x5cm x 1,0m</t>
  </si>
  <si>
    <t>MADEIRA DE LEI-PERNA/ESCORA 7,5x7,5cm (3"x3"-0,0056m3)</t>
  </si>
  <si>
    <t>MADEIRA DE LEI-PILAR 15x15cm (0,0225m3)</t>
  </si>
  <si>
    <t>MADEIRA DE LEI-PILAR 21x21cm (0,0441m3)</t>
  </si>
  <si>
    <t>MADEIRA DE LEI-PRANCHAO MASSARANDUBA 50x250mm</t>
  </si>
  <si>
    <t>MADEIRA DE LEI-RIPA 5x1,5cm</t>
  </si>
  <si>
    <t>MADEIRA DE LEI-VIGA MASSARANDUBA PARA BEIRAL 3"x6"</t>
  </si>
  <si>
    <t>MANGUEIRA ALTA PRESSAO PARA CONCRETO PROJETADO 20m</t>
  </si>
  <si>
    <t>MANGUEIRA CT/40 DIAMETRO 3"</t>
  </si>
  <si>
    <t>MANGUEIRA PREDIAL TP2 PARA INCENDIO 1.1/2"x 15,0mm</t>
  </si>
  <si>
    <t>MANGUEIRA PREDIAL TP2 PARA INCENDIO 2,1/2" 30m</t>
  </si>
  <si>
    <t>MANGUEIRA VAPOR GOODYEAR 50 1.1/2"</t>
  </si>
  <si>
    <t>MANIFOLD PARA 8 TORPEDOS DE OXIGENIO</t>
  </si>
  <si>
    <t>MANOMETRO 0/150Lb MOSTRADOR 4" SAIDA RETA 3/4"</t>
  </si>
  <si>
    <t>MANOMETRO 0/60 PSI</t>
  </si>
  <si>
    <t>MANOMETRO 160 PSI</t>
  </si>
  <si>
    <t>MANOMETRO 2"</t>
  </si>
  <si>
    <t>MANTA ASFALTICA COM POLIETILENO 3mm SBS CITIMANTA</t>
  </si>
  <si>
    <t>MANTA ASFALTICA MANTAFLEX LAFARGE 4mm</t>
  </si>
  <si>
    <t>MANTA ASFALTICA O.BAUMGART 3mm ALUMINIO 1x10m</t>
  </si>
  <si>
    <t>MANTA ASFALTICA POLIMERICA FLEXDRIM MANTABRAS 3mm</t>
  </si>
  <si>
    <t xml:space="preserve">MANTA ASFALTICA POLIMERICA MANTAFLEX XR 3mm-JARDINEIRAS  </t>
  </si>
  <si>
    <t>MANTA ASFALTICA POLIMERICA MORPLAVA 1,5mm</t>
  </si>
  <si>
    <t>MANTA ASFALTICA POLIMERICA POLY/CAPA ALUMINIO 3mm</t>
  </si>
  <si>
    <t>MANTA ASFALTICA POLIMERICA POLY/CAPA No.30 3mm</t>
  </si>
  <si>
    <t>MANTA ASFALTICA POLIMERICA POLY/CAPA No.40 4mm</t>
  </si>
  <si>
    <t>MANTA ASFALTICA POLIMERICA SBS MORDAL 1,5mm</t>
  </si>
  <si>
    <t>MANTA ASFALTICA POLIMERICA VIAPOL 2,5mm</t>
  </si>
  <si>
    <t>MANTA ASFALTICA TORODIN ANTIRAIZ PL 3mm APP</t>
  </si>
  <si>
    <t>MANTA ASFALTICA TORODIN APP 5mm</t>
  </si>
  <si>
    <t>MANTA ASFALTICA VEDAPREN OB PP 3mm x 10m</t>
  </si>
  <si>
    <t>MANTA ASFALTICA VIAPOL ALUM.FIBR.VIDRO 3mm</t>
  </si>
  <si>
    <t>MANTA ASFALTICA VIAPOL GLASS PL 2,5mm APP</t>
  </si>
  <si>
    <t>MANTA ASFALTICA VIAPOL POLIETILENO+ALUM. 1,0mx3mm</t>
  </si>
  <si>
    <t>MANTA BORRACHA-ESPESSURA 3/16"</t>
  </si>
  <si>
    <t>MANTA CLORETO DE POLIVINILA SIKAPLAN SIKA</t>
  </si>
  <si>
    <t>MANTA EM VEU DE POLIESTER 3mm PARA IMPERMEABILIZACAO</t>
  </si>
  <si>
    <t>MANTA FIBRA DE VIDRO 100mm 40 3,00 x 1,25m</t>
  </si>
  <si>
    <t>MANTA FIBRA DE VIDRO 100mm 60 3,00 x 1,25m</t>
  </si>
  <si>
    <t>MANTA FIBRA DE VIDRO 50mm 40 3,00 x 1,25m</t>
  </si>
  <si>
    <t>MANTA FIBRA DE VIDRO 50mm 60 3,00 x 1,25m</t>
  </si>
  <si>
    <t>MANTA LAN DE BORRACHA PARA ISOLAMENTO</t>
  </si>
  <si>
    <t>MANTA PVC GEOTEXTIL UMA FACE ESPESSURA 0,8mm</t>
  </si>
  <si>
    <t xml:space="preserve">MANTA VINILICA COSMIC ABSOLUTE 3mm APLICADA COM COLA-M2  </t>
  </si>
  <si>
    <t>MANUTENCAO CAMINHAO PIPA 127CV 9,0M3 11500 HORAS</t>
  </si>
  <si>
    <t xml:space="preserve">MANUTENCAO DISTRIBUIDOR ASFALTO ALMEIDA D72D 6.000L 69C  </t>
  </si>
  <si>
    <t>MANUTENCAO MOTOSCRAPER 621-S 330CV 15,3m3</t>
  </si>
  <si>
    <t>MANUTENCAO SISTEMA IGNICAO P.(/1000)</t>
  </si>
  <si>
    <t>MANUTENCAO SISTEMA IGNICAO.G (/1000)</t>
  </si>
  <si>
    <t>MANUTENCAO SISTEMA IGNICAO.M (/1000)</t>
  </si>
  <si>
    <t>MANUTENCAO TRATOR AGRICOLA PNEUS NEW HOLLAND 110CV</t>
  </si>
  <si>
    <t>MAO DE OBRA EMPREITADA P/TOMADA SPLIT AR CONDICIONADO</t>
  </si>
  <si>
    <t>MAQ.SOLDA ELETR.SMASHWELD 180 ESAB 6.1kVA (30447)</t>
  </si>
  <si>
    <t>MAQ.SOLDA ELETR.SMASHWELD BANTAN 27,5kVA (30449)</t>
  </si>
  <si>
    <t>MAQUINA CALCULAR VISOR 12 DIGITOS ELETR.DISMAC</t>
  </si>
  <si>
    <t>MARCACAO DE SOLO PARA CAIXA DE INCENDIO</t>
  </si>
  <si>
    <t>MARCENEIRO 1a. CLASSE</t>
  </si>
  <si>
    <t>MARMORE 40 x 40 x 3cm BEJE-BAHIA</t>
  </si>
  <si>
    <t>MARMORE BEJE BAHIA 2cm PAREDE</t>
  </si>
  <si>
    <t>MARMORE BEJE BAHIA LUSTRADO 40 x 40 x 2cm</t>
  </si>
  <si>
    <t>MARMORE BEJE BAHIA RODAPE</t>
  </si>
  <si>
    <t>MARMORE BRANCO CEARA PEITORIL</t>
  </si>
  <si>
    <t>MARMORE BRANCO CEARA PISO</t>
  </si>
  <si>
    <t>MARMORE BRANCO CEARA TAMPO 2cm</t>
  </si>
  <si>
    <t>MARMORE BRANCO COMUM 20 x 40 x 2cm</t>
  </si>
  <si>
    <t>MARMORE BRANCO COMUM 3cm</t>
  </si>
  <si>
    <t>MARMORE BRANCO COMUM FILETE 10 x 2cm</t>
  </si>
  <si>
    <t>MARMORE BRANCO COMUM RODAPE</t>
  </si>
  <si>
    <t>MARMORE BRANCO ITAUNA 3cm PISO</t>
  </si>
  <si>
    <t>MARMORE BRANCO ITAUNA TAMPO 2cm</t>
  </si>
  <si>
    <t>MARMORE BRANCO ITAUNA TAMPO 3cm</t>
  </si>
  <si>
    <t>MARMORE BRANCO NACIONAL LISO 3cm</t>
  </si>
  <si>
    <t>MARMORE MARRON JACAREPAGUA TAMPO 3cm</t>
  </si>
  <si>
    <t>MARMORE PEROLA 3cm PISO</t>
  </si>
  <si>
    <t>MARMORISTA</t>
  </si>
  <si>
    <t>MARMORITE/GRANILITE 30 x 30cm BRANCO</t>
  </si>
  <si>
    <t>MARMORITE/GRANILITE PARA CAPA E ESPELHO DE ESCADAS</t>
  </si>
  <si>
    <t>MARMORITE/GRANILITE PARA RODAPE</t>
  </si>
  <si>
    <t>MARTELETEIRO/ADICIONAL 30% DE PERICULOSIDADE</t>
  </si>
  <si>
    <t>MASCARA PARA PINTURA PFFI</t>
  </si>
  <si>
    <t>MASSA BETUMINOSA PARA ISOLAMENTOS ISOLIT (BALDE 29kg)</t>
  </si>
  <si>
    <t>MASSA COMUM DE VIDRACEIRO</t>
  </si>
  <si>
    <t>MASSA CORRIDA ACRILICA (LATA 18 LITROS)</t>
  </si>
  <si>
    <t>MASSA CORRIDA PVA  (LATA 18 LITROS)</t>
  </si>
  <si>
    <t>MASSA DE CALAFETAR</t>
  </si>
  <si>
    <t>MASSA DE VIDRACEIRO COM IGAS</t>
  </si>
  <si>
    <t>MASSA IGAS 3 CINZA PARA JUNTAS/FENDAS (LATA-1/4 GALAO)</t>
  </si>
  <si>
    <t>MASSA OLEO PARA CALAFETAR (LATA 1 KG)</t>
  </si>
  <si>
    <t>MASSA PARA MADEIRA</t>
  </si>
  <si>
    <t>MASSA PARA TINTA ESMALTE</t>
  </si>
  <si>
    <t>MASTIQUE ASFALTICO CARBOLASTICO 1, 2 E 3 bisnaga 300ml</t>
  </si>
  <si>
    <t>MECANICO DE MANUTENCAO</t>
  </si>
  <si>
    <t>MECANICO DE REFRIGERACAO</t>
  </si>
  <si>
    <t>MECANICO/ELETRICISTA</t>
  </si>
  <si>
    <t>MEDICO CLINICO+ADICIONAL PERICULOSIDADE 30%</t>
  </si>
  <si>
    <t>MEDIDOR ENERGIA TRIFASICO 2402V 15A COM NEUTRO</t>
  </si>
  <si>
    <t>MEDIDOR VOLUMETRICO DE FLUIDOS 2"</t>
  </si>
  <si>
    <t>MEDIDOR VOLUMETRICO DE FLUIDOS 4"</t>
  </si>
  <si>
    <t>MEIO BLOCO CONCRETO 14 x 19 x 19cm</t>
  </si>
  <si>
    <t>MEIO BLOCO CONCRETO 19 x 19 x 19cm</t>
  </si>
  <si>
    <t>MEIO BLOCO CONCRETO 9 x 19 x 19cm</t>
  </si>
  <si>
    <t>MEIO BLOCO VAZADO ESTRUTURAL DE CONCRETO 19x19x14cm</t>
  </si>
  <si>
    <t>MEIO FIO EM GRANITO RETO APICOADO 15 x 35cm</t>
  </si>
  <si>
    <t>MEIO TRONCO MADEIRA 0,18m</t>
  </si>
  <si>
    <t>MENSAGEIRO</t>
  </si>
  <si>
    <t>MESA ACO INOXIDAVEL 1,40x0,70m (0,98m2) COM 1 CUBA</t>
  </si>
  <si>
    <t>MESA ACO INOXIDAVEL 1,50x0,70m (1,05m2) COM 2 CUBAS</t>
  </si>
  <si>
    <t>MESA ACO INOXIDAVEL 1,50x0,70m(1,05m2)</t>
  </si>
  <si>
    <t>MESA ACO INOXIDAVEL 1,90x0,70m(1,33m2)</t>
  </si>
  <si>
    <t>MESA ACO INOXIDAVEL 2,40x0,70m (1,68m2) COM 2 CUBAS</t>
  </si>
  <si>
    <t>MESA E SERRA CIRCULAR DE BANCADA COM DISCO 8"</t>
  </si>
  <si>
    <t>MESTRE DE OBRAS FUNDACAO</t>
  </si>
  <si>
    <t>METAIS SANITARIOS BELLE EPOQUE TIFFANY DOURADO</t>
  </si>
  <si>
    <t>MICROESFERAS DE VIDRO</t>
  </si>
  <si>
    <t xml:space="preserve">MICROESTACA INJETADA CARGA 10/30t DIAM.150mm C/MATERIAL  </t>
  </si>
  <si>
    <t xml:space="preserve">MICROESTACA INJETADA CARGA 31/50t DIAM.200mm C/MATERIAL  </t>
  </si>
  <si>
    <t xml:space="preserve">MICROESTACA INJETADA CARGA 51/85t DIAM.250mm C/MATERIAL  </t>
  </si>
  <si>
    <t>MICROSILICA ADITIVO PARA CONCRETO</t>
  </si>
  <si>
    <t>MICTORIO ACO INOXIDAVEL 0,58 x 300mm</t>
  </si>
  <si>
    <t>MICTORIO ICASA LOUCA SIFONADA 50x30cm</t>
  </si>
  <si>
    <t>MICTORIO LOUCA BRANCA DECA M711</t>
  </si>
  <si>
    <t>MICTORIO SIFAO INTEGRADO-ENTR.AGUA EMB. REF.M712 DECA</t>
  </si>
  <si>
    <t>MINUTERIA ELETRONICA 49785 10A 110/220V</t>
  </si>
  <si>
    <t>MISTURADOR AGUA FRIA/QUENTE COM COMANDO DE ANTEBRACO</t>
  </si>
  <si>
    <t>MISTURADOR COZINHA SELECTA II AQUARIUS FABRIMAR</t>
  </si>
  <si>
    <t>MISTURADOR PARA BANCA COZINHA DUNA CL BBM CROMADO</t>
  </si>
  <si>
    <t>MISTURADOR PARA BANHEIRA EM METAL CROMADO</t>
  </si>
  <si>
    <t>MISTURADOR PARA COZINHA BANCA AQUARIUS FABRIMAR</t>
  </si>
  <si>
    <t>MISTURADOR PARA LAVATORIO BICA ALTA IZY 1877 DECA</t>
  </si>
  <si>
    <t>MISTURADOR PARA LAVATORIO LINHA TARGA 1875 CROMADO</t>
  </si>
  <si>
    <t>MISTURADOR PARA LAVATORIO TARGA 1877 DECA</t>
  </si>
  <si>
    <t>MISTURADOR PHONIC MM 1202-A R</t>
  </si>
  <si>
    <t>MISTURADOR PIA COZINHA AMARILIS DIOPI</t>
  </si>
  <si>
    <t>MISTURADOR Y 22mm DECA</t>
  </si>
  <si>
    <t>MOBILIARIO(HOTEL) PARA GUARDA PRATOS</t>
  </si>
  <si>
    <t xml:space="preserve">MOBILIZACAO EQUIPAMENTO PERFURACAO ESTACAS TIPO STRAUSS  </t>
  </si>
  <si>
    <t>MOBILIZACAO/INSTALACAO EQUIPAMENTO DE SONDAGEM DE SOLO</t>
  </si>
  <si>
    <t>MOLA DE PISO PARA PORTA DE VIDRO DORMA</t>
  </si>
  <si>
    <t>MOLA HIDRAULICA AEREA  EN3 DORMA</t>
  </si>
  <si>
    <t>MOLA HIDRAULICA AEREA EN4 DORMA (P/PORTAS PESADAS)</t>
  </si>
  <si>
    <t>MOLA HIDRAULICA AEREA Ref.MA200 DORMA</t>
  </si>
  <si>
    <t>MOLA HIDRAULICA COM BRACO REGULAVEL</t>
  </si>
  <si>
    <t>MOLA PARA AMORTECEDOR DE PORTA TIPO 452</t>
  </si>
  <si>
    <t>MOLDE SOLDA EXOTERMICA PARA CABOS PASSANTES</t>
  </si>
  <si>
    <t>MOLDURA MARMORE BRANCO 20x2cm COM TIRAS PARA CAIXILHOS</t>
  </si>
  <si>
    <t>MOLDURA MARMORE BRANCO PARA JANELA 25+3cm</t>
  </si>
  <si>
    <t>MONTA CARGA 200kgf 25mpm</t>
  </si>
  <si>
    <t>MONTA PRATOS 100kgf 30mpm</t>
  </si>
  <si>
    <t>MONTA-CARGA 100kgf 25mpm</t>
  </si>
  <si>
    <t>MONTADOR DE ANDAIME EXTERNO+ADIC.30% PERICULOSIDADE</t>
  </si>
  <si>
    <t>MONTADOR DE BOMBAS</t>
  </si>
  <si>
    <t>MONTADOR DE CHAPAS DE ACO</t>
  </si>
  <si>
    <t>MONTADOR DE ESTRUTURA EM ACO</t>
  </si>
  <si>
    <t>MONTADOR DE ESTRUTURA EM ALUMINIO</t>
  </si>
  <si>
    <t>MONTADOR DE ESTRUTURA EM MADEIRA</t>
  </si>
  <si>
    <t>MONTADOR DE GABIAO</t>
  </si>
  <si>
    <t>MONTADOR MECANICO ELETRICISTA</t>
  </si>
  <si>
    <t>MONTADOR MECANICO HIDRAULICO</t>
  </si>
  <si>
    <t>MONTAGEM DE GRUA BASICA FIXA 30 TONELADASxMETRO</t>
  </si>
  <si>
    <t>MONTANTE 70mm PLACO PARA PAREDE PAINEL GESSO</t>
  </si>
  <si>
    <t>MONTANTE PERFIL ALUMINIO</t>
  </si>
  <si>
    <t>MOSAICO DE VIDRO VIDROTIL AZUL CLARO 3X3CM</t>
  </si>
  <si>
    <t>MOSAICO DE VIDRO VIDROTIL BRANCO  3X3CM</t>
  </si>
  <si>
    <t>MOSAICO PAVIT 12x12cm</t>
  </si>
  <si>
    <t>MOSAICO VIDROTIL 3x3cm PARA USO GERAL</t>
  </si>
  <si>
    <t xml:space="preserve">MOTONIVELADORA ARTICUL.FIATALLIS FG299 205CV </t>
  </si>
  <si>
    <t>MOTONIVELADORA COM ESCARIFICADOR</t>
  </si>
  <si>
    <t>MOTOR ELETRICO TRIFASICO 0,16CV</t>
  </si>
  <si>
    <t>MOTOR ELETRICO TRIFASICO 0/25CV</t>
  </si>
  <si>
    <t>MOTOR ELETRICO TRIFASICO 0/33CV</t>
  </si>
  <si>
    <t>MOTOR ELETRICO TRIFASICO 0/50CV</t>
  </si>
  <si>
    <t>MOTOR ELETRICO TRIFASICO 0/75CV</t>
  </si>
  <si>
    <t>MOTOR ELETRICO TRIFASICO 1,0CV</t>
  </si>
  <si>
    <t>MOTOR ELETRICO TRIFASICO 1,5CV</t>
  </si>
  <si>
    <t>MOTOR ELETRICO TRIFASICO 2,0CV</t>
  </si>
  <si>
    <t>MOTOR ELETRICO TRIFASICO 3,0CV</t>
  </si>
  <si>
    <t>MOTOR ELETRICO TRIFASICO 4,0CV</t>
  </si>
  <si>
    <t>MOTOR ELETRICO TRIFASICO 5,0CV</t>
  </si>
  <si>
    <t>MOTORISTA</t>
  </si>
  <si>
    <t>MOTORISTA DE MAQUINA PESADA</t>
  </si>
  <si>
    <t>MOTORISTA DE SERVICOS EM OBRAS</t>
  </si>
  <si>
    <t>MOTORISTA SERVICO PERFURACAO ADIC. 25% HORA NOTURNA</t>
  </si>
  <si>
    <t>MOTORISTA SERVICO PERFURACAO ADIC.70% SABADO</t>
  </si>
  <si>
    <t>MOURAO CONCRETO DESFORMA IMEDIATA PONTA RETA 100cm</t>
  </si>
  <si>
    <t>MOURAO CONCRETO DESFORMA IMEDIATA PONTA VIRADA 270cm</t>
  </si>
  <si>
    <t>MOURAO CONCRETO DESFORMA POSTERIOR ESTICADOR R/200cm</t>
  </si>
  <si>
    <t>MOURAO CONCRETO DESFORMA POSTERIOR TIRANTE 200cm</t>
  </si>
  <si>
    <t>MULTISELADOR AQUOSO PIGMENTADO</t>
  </si>
  <si>
    <t>MURETA GUIA PARA CONTENCAO</t>
  </si>
  <si>
    <t>MURO EM PLACA CONCRETO PREMOLDADA h= 180cm</t>
  </si>
  <si>
    <t>NIPLE 3/4" x 3/8" PARA GAS GLP8</t>
  </si>
  <si>
    <t>NIPLE 3/4" x 3/8" PARA GAS GLP9</t>
  </si>
  <si>
    <t>NIPLE DUPLO FERRO GALVANIZADO 3"</t>
  </si>
  <si>
    <t>NIPLE DUPLO FERRO GALVANIZADO TUPY 1"</t>
  </si>
  <si>
    <t>NIPLE DUPLO FERRO GALVANIZADO TUPY 1.1/4"</t>
  </si>
  <si>
    <t>NIPLE DUPLO FERRO GALVANIZADO TUPY 2"</t>
  </si>
  <si>
    <t>NIPLE DUPLO FERRO GALVANIZADO TUPY 3/4"</t>
  </si>
  <si>
    <t>NIPLE DUPLO FERRO GALVANIZADO TUPY 5"</t>
  </si>
  <si>
    <t>NIPLE PVC ROSCA 1.1/4"</t>
  </si>
  <si>
    <t>NIPLE PVC ROSCA 3/4"</t>
  </si>
  <si>
    <t>NIPLE SIMPLES GALVANIZADO 3/4"</t>
  </si>
  <si>
    <t>NIVELADOR (TOPOGRAFO AUXILIAR) OPERADOR DE INSTRUMENTO</t>
  </si>
  <si>
    <t>NO BREAK 220V 60 Hz PARA 2.500 WATTS</t>
  </si>
  <si>
    <t>NO BREAK AT LC 500 VA</t>
  </si>
  <si>
    <t>NO BREAK XT 350 VA (12 MINUTOS)</t>
  </si>
  <si>
    <t>OCULOS DE PROTECAO COM LATERAL-SERVICO ESMERIL</t>
  </si>
  <si>
    <t>OCULOS DE PROTECAO CONTRA PO</t>
  </si>
  <si>
    <t>OCULOS DE SEGURANCA PROTECAO SERVICO DE SOLDA</t>
  </si>
  <si>
    <t>OCULOS SEGURANCA RODOGLASS</t>
  </si>
  <si>
    <t>OFURO-BANHEIRA COM HIDROMASSAGEM OURO FINO 1,50x1,0m</t>
  </si>
  <si>
    <t>OLEO DE LINHACA 900ML</t>
  </si>
  <si>
    <t>OLEO ISOLANTE BASE SILICONE PARA TRANSFORMADORES</t>
  </si>
  <si>
    <t>OLEO ISOLANTE MINERAL NAFTENICO TIPO A</t>
  </si>
  <si>
    <t>OLEO LUBRIFICANTE ROCK DRIL RD 300-POCO ARTESIANO</t>
  </si>
  <si>
    <t>OLEO LUBRIFICANTE SAE 40</t>
  </si>
  <si>
    <t>OLEO LUBRIFICANTE TRANSMISSAO (/1000)</t>
  </si>
  <si>
    <t>OPERACAO DE ORCAMENTO NO CPD/SBC</t>
  </si>
  <si>
    <t>OPERADOR DE BATE ESTACAS</t>
  </si>
  <si>
    <t>OPERADOR DE BETONEIRA MECANICA</t>
  </si>
  <si>
    <t>OPERADOR DE BOMBA</t>
  </si>
  <si>
    <t>OPERADOR DE BOMBA INJETORA DE CONCRETO</t>
  </si>
  <si>
    <t>OPERADOR DE BOMBA PARA CONCRETO BOMBEADO</t>
  </si>
  <si>
    <t>OPERADOR DE CAMINHAO FORA DE ESTRADA</t>
  </si>
  <si>
    <t>OPERADOR DE COMPACTADOR</t>
  </si>
  <si>
    <t>OPERADOR DE COMPRESSOR</t>
  </si>
  <si>
    <t>OPERADOR DE COMPRESSOR+ADICIONAL PERICULOSIDADE 30%</t>
  </si>
  <si>
    <t>OPERADOR DE DESENCUSTRADOR</t>
  </si>
  <si>
    <t>OPERADOR DE EQUIPAMENTO</t>
  </si>
  <si>
    <t>OPERADOR DE EQUIPAMENTO DE INJECAO</t>
  </si>
  <si>
    <t>OPERADOR DE EQUIPAMENTO MUNCK</t>
  </si>
  <si>
    <t>OPERADOR DE ESCAVADEIRA SOBRE ESTEIRAS</t>
  </si>
  <si>
    <t>COBOGO CONCRETO PREMOLDADO 30x30x8cm</t>
  </si>
  <si>
    <t>COLA 3M PARA LAMINADO 3,8kg/m2</t>
  </si>
  <si>
    <t>COLA BASE DE LATEX</t>
  </si>
  <si>
    <t>COLA GYPSUN</t>
  </si>
  <si>
    <t>COLA PARA TAPETE BOULIEU 4,7kg/m2</t>
  </si>
  <si>
    <t>COLA PLASTICA-FRASCO DE 1 LITRO REF.2140 ALBA</t>
  </si>
  <si>
    <t>COLA SONITEX P/REVEST.ACUSTICO-EMB.420 gr.REND. 2un/m2</t>
  </si>
  <si>
    <t>COLETA DE CORPOS DE PROVA PARA LABORATORIO</t>
  </si>
  <si>
    <t>COLETE FLUORESCENTE PARA PROTECAO</t>
  </si>
  <si>
    <t>COLETE MODELO "X"  REFLETIVO</t>
  </si>
  <si>
    <t>COLMEIA MADEIRA 80x80cm SELMASA</t>
  </si>
  <si>
    <t>COLOCADOR DE TAPETE</t>
  </si>
  <si>
    <t>COLUNA DE COMANDOS e DRILL PIPES 5" x 4.1/2"/4300</t>
  </si>
  <si>
    <t>COLUNA EM ACO CA50 5/16"x7x14cm x 6,0m</t>
  </si>
  <si>
    <t>COLUNA EM ACO CA50 5/16"x7x27cm x 6,0m</t>
  </si>
  <si>
    <t>COLUNA HIDRANTE FIXA 3"x2.1/2"</t>
  </si>
  <si>
    <t>COMANDOS PERFURACAO (25 UN)7.3/4"/7.1/2" CONEX.6.5/8"</t>
  </si>
  <si>
    <t>COMBUSTIVEIS-ALCOOL HIDRATADO AUTOMOTIVO</t>
  </si>
  <si>
    <t>COMBUSTIVEIS-GASOLINA COMUM</t>
  </si>
  <si>
    <t>COMBUSTIVEIS-OLEO COMBUSTIVEL BPF (9.600 kcal/kg)</t>
  </si>
  <si>
    <t>COMBUSTIVEIS-OLEO DIESEL</t>
  </si>
  <si>
    <t>COMPACTADOR LIXO HORIZONTAL MODELO K-503</t>
  </si>
  <si>
    <t>COMPACTADOR LIXO VERTICAL MODELO K-504</t>
  </si>
  <si>
    <t>COMPENSADO CEDRO NAVAL 2,20x1,60m 4mm (3,52m2)</t>
  </si>
  <si>
    <t>COMPENSADO DE CEDRO 15mm 2,20x1,60m(3,52m2)</t>
  </si>
  <si>
    <t>COMPENSADO PLASTIFICADO 20mm FILM 440 g/m2(2,98m2)</t>
  </si>
  <si>
    <t>COMPENSADO RESINADO FENOLICO 10mm 2.20x1.10m(2,42m2)</t>
  </si>
  <si>
    <t>COMPENSADO RESINADO FENOLICO 14mm 2,20x1,10m=2,42m2</t>
  </si>
  <si>
    <t>COMPENSADO RESINADO FENOLICO 18mm 2,20x1,10m(2,42m2)</t>
  </si>
  <si>
    <t>COMPENSADO VIROLA 10mm 2.20x1.60m (3,52m2)</t>
  </si>
  <si>
    <t>COMPENSADO VIROLA 15mm 2.20x1.60m (3,52m2)</t>
  </si>
  <si>
    <t>COMPENSADO VIROLA 2Omm 2.20x1.60m (3,52m2)</t>
  </si>
  <si>
    <t>COMPENSADO VIROLA 6mm 1,60x2,20m (3,52m2)</t>
  </si>
  <si>
    <t>COMPRADOR DE MATERIAIS</t>
  </si>
  <si>
    <t>CONCHA DE METAL CROMADO PARA JANELA DE CORRER</t>
  </si>
  <si>
    <t>CONCRETISTA</t>
  </si>
  <si>
    <t>CONCRETISTA PARA MAQUINA DE PROJETAR CONCRETO</t>
  </si>
  <si>
    <t>CONCRETO BETUMINOSO USINADO A QUENTE CBUQ (USINA)</t>
  </si>
  <si>
    <t xml:space="preserve">CONCRETO USINADO 13.5 MPa(BRITA 1+2)(6+-1) CONVENCIONAL  </t>
  </si>
  <si>
    <t>CONCRETO USINADO 15,0 MPa(BRITA 1)(9+1) BOMBEAVEL</t>
  </si>
  <si>
    <t xml:space="preserve">CONCRETO USINADO 15,0 MPa(BRITA 1+2)(6+-1) CONVENCIONAL  </t>
  </si>
  <si>
    <t xml:space="preserve">CONCRETO USINADO 18,0 MPa(BRITA 1+2)(6+-1) CONVENCIONAL  </t>
  </si>
  <si>
    <t>CONCRETO USINADO 24,0 MPa(BRITA 1)(9+1) BOMBEAVEL</t>
  </si>
  <si>
    <t>CONCRETO USINADO 28.0 MPa(BRITA 1)(9+1) BOMBEAVEL</t>
  </si>
  <si>
    <t>CONCRETO USINADO 30,0 MPa(BRITA 1+2)(6+1) CONVENCIONAL</t>
  </si>
  <si>
    <t>CONCRETO USINADO 30.0 MPa(BRITA 1)(9+1) BOMBEAVEL</t>
  </si>
  <si>
    <t>CONCRETO USINADO 7,5 MPa(BRITA 1+2)(6+1)CONVENCIONAL</t>
  </si>
  <si>
    <t>CONCRETO USINADO 9,0 MPa(BRITA 1+2)(6+1) CONVENCIONAL</t>
  </si>
  <si>
    <t>CONCRETO USINADO CONVENCIONAL 13.5 MPa(BRITA 1)(6+1)</t>
  </si>
  <si>
    <t>CONDULETZEL ALUMINIO C/TAMPA TIPO B/E 3/4"</t>
  </si>
  <si>
    <t>CONDULETZEL ALUMINIO C/TAMPA TIPO C/LB/LL/LR 1"</t>
  </si>
  <si>
    <t>CONDULETZEL ALUMINIO TIPO B/C/E 1/2"</t>
  </si>
  <si>
    <t>CONDULETZEL ALUMINIO TIPO B/C/E 2"</t>
  </si>
  <si>
    <t>CONDULETZEL ALUMINIO TIPO C 3/4" C/TAMPA</t>
  </si>
  <si>
    <t>CONDULETZEL ALUMINIO TIPO T/TB 1.1/2"</t>
  </si>
  <si>
    <t>CONDULETZEL ALUMINIO TIPO T/TB 3"</t>
  </si>
  <si>
    <t>CONDULETZEL ALUMINIO TIPO X 1.1/4"</t>
  </si>
  <si>
    <t>CONE DE SINALIZACAO PVC 50cm</t>
  </si>
  <si>
    <t>CONECTOR ALUMINIO PARA LUMINARIA EM TRILHO</t>
  </si>
  <si>
    <t>CONECTOR BRONZE 603 28mm</t>
  </si>
  <si>
    <t>CONECTOR BRONZE 603 66mm</t>
  </si>
  <si>
    <t>CONECTOR BRONZE BR2 23 38mm</t>
  </si>
  <si>
    <t>CONECTOR BRONZE BR2 GAR 1426</t>
  </si>
  <si>
    <t>CONECTOR BRONZE K2C 26mm</t>
  </si>
  <si>
    <t>CONECTOR COBRE 603 15mm</t>
  </si>
  <si>
    <t>CONECTOR COBRE R604 54mm x 2.1/2"</t>
  </si>
  <si>
    <t>CONECTOR COBRE R604/22 50mm</t>
  </si>
  <si>
    <t>CONECTOR COBRE R604/35mm x 1.1/4"</t>
  </si>
  <si>
    <t>CONECTOR ESTRIBO-IMPACTO CABO ALUMINIO 4/0 AWG CAA</t>
  </si>
  <si>
    <t>CONECTOR FORRO GESSO KNAUF</t>
  </si>
  <si>
    <t>CONECTOR ORELHA BOLETO</t>
  </si>
  <si>
    <t>CONECTOR PARA CABO DE COBRE 6mm2 NU COMPRESSAO</t>
  </si>
  <si>
    <t>CONECTOR PARA CAMARA DE TV CIRCUITO FECHADO</t>
  </si>
  <si>
    <t>CONECTOR PARALELO ALUMINIO CG-2626 PARA CABO 16mm2</t>
  </si>
  <si>
    <t>CONECTOR PARALELO L PREFORMADO</t>
  </si>
  <si>
    <t>CONEXAO ALUMINIO PARA FIXACAO ESTR.ALUMINIO ESPACIAL</t>
  </si>
  <si>
    <t>CONEXAO CALDWELD 162C PARA ATERRAMENTO</t>
  </si>
  <si>
    <t>CONEXAO CALDWELD 2CEE PARA ATERRAMENTO</t>
  </si>
  <si>
    <t xml:space="preserve">CONEXAO CALDWELD 2CLE PARA ATERRAMENTO-SOLDA EXOTERMICA  </t>
  </si>
  <si>
    <t>CONEXAO EM T COM MANOMETRO PARA CONCRETO PROJETADO</t>
  </si>
  <si>
    <t>CONEXAO SPUD 4" PARA VASO SANITARIO SAIDA HORIZONTAL</t>
  </si>
  <si>
    <t>CONJUNTO BROCA DE VIDIA 7 PECAS IRWIN CONCR.ALVEN.</t>
  </si>
  <si>
    <t>CONJUNTO DE FIXACAO PARA TUBULACAO ESGOTO</t>
  </si>
  <si>
    <t>CONSOLE FERRO FUNDIDO PARA APOIO DE LAVATORIO</t>
  </si>
  <si>
    <t>CONSULTORIA TABELA ABCE ARQUITETO SENIOR</t>
  </si>
  <si>
    <t>CONSULTORIA TABELA ABCE ENGENHEIRO PLENO</t>
  </si>
  <si>
    <t>CONSUMO ESGOTO EM OBRA</t>
  </si>
  <si>
    <t>CONTADOR SENIOR</t>
  </si>
  <si>
    <t>CONTAINER 4000 SOLDATOPO 4,0x2,3m ALMOXARIF.(VENDA)</t>
  </si>
  <si>
    <t xml:space="preserve">CONTAINER 4101 ESCRITORIO 4,0x2,4m WC/ELET.9,20m2(LOC.)  </t>
  </si>
  <si>
    <t xml:space="preserve">CONTAINER 4101 SOLDATOPO 6,0x2,4m ESCRITORIO/WC (VENDA)  </t>
  </si>
  <si>
    <t>CONTAINER 6000 AMBULATORIO-FORRO TERM.+AR COND.(VENDA)</t>
  </si>
  <si>
    <t>CONTAINER 6000 SOLDATOPO 6,0x2,4m ALMOXARIFADO (VENDA)</t>
  </si>
  <si>
    <t xml:space="preserve">CONTAINER 6101 SOLDATOPO 6,0x2,4m C/WC ESCRIT.(LOCACAO)  </t>
  </si>
  <si>
    <t>CONTAINER 6101 SOLDATOPO 6,0x2,4m ESCRIT/WC (VENDA)</t>
  </si>
  <si>
    <t>CONTAINER EXTERNO PARA LIXO CAPACIDADE 750 LITROS</t>
  </si>
  <si>
    <t>CONTROLE ACESSO (TECLADO) PARA CENTRAL DE ALARME</t>
  </si>
  <si>
    <t>CONTROLE CONCRETO-AMOSTRAGEM APOS 20h P/PERIODO 4h</t>
  </si>
  <si>
    <t>CONTROLE CONCRETO-AMOSTRAGEM DAS 12:00 AS 16:00 HORAS</t>
  </si>
  <si>
    <t>CONTROLE CONCRETO-AMOSTRAGEM DAS 16:00 AS 20:00 HORAS</t>
  </si>
  <si>
    <t>CONTROLE CONCRETO-AMOSTRAGEM DAS 7:00 AS 11:00 HORAS</t>
  </si>
  <si>
    <t>CONTROLE CONCRETO/AMOSTRAGEM SABADO P/CADA PERIODO 4h</t>
  </si>
  <si>
    <t>CONTROLE CONCRETO/ASSESSORIA TECNICA COM RELATORIO</t>
  </si>
  <si>
    <t>CONTROLE CONCRETO/RELATORIO ESTATISTICO NBR 12655</t>
  </si>
  <si>
    <t>CONTROLE CONCRETO/ROMPIMENTO CORPOS PROVA ATE 2 CPS</t>
  </si>
  <si>
    <t>CONTROLE CONCRETO/ROMPIMENTO CORPOS PROVA ATE 6 CPS</t>
  </si>
  <si>
    <t>CONTROLE CONCRETO/TAXA IMPLANTACAO DE SERVICOS NA OBRA</t>
  </si>
  <si>
    <t>COPO CAFE COM LEITE 300ml</t>
  </si>
  <si>
    <t>CORDAO MADEIRA MEIA CANA EM CEDRO 2,0 x 1,0cm</t>
  </si>
  <si>
    <t>CORDAO MADEIRA MEIA CANA EM PINHO 1,5 x 1,5cm</t>
  </si>
  <si>
    <t>CORDAO MADEIRA YPE 1,5 x 1,5cm</t>
  </si>
  <si>
    <t>CORDOALHA CHATA DE COBRE ESTANHADO 35mm</t>
  </si>
  <si>
    <t>CORPO RALO SIFONADO QUADRADO PVC 100x100x40mm</t>
  </si>
  <si>
    <t>CORRIMAO ALUMINIO ANODIZADO BRANCO JR28 D=3"</t>
  </si>
  <si>
    <t>CORTICA PLACA CORTICATE 20 x40 x 22cm</t>
  </si>
  <si>
    <t>CORTICA PLACA CORTICATE 90 x 60 x 6cm</t>
  </si>
  <si>
    <t>COTOVELO 45 FERRO GALVANIZADO TUPY 1/2"</t>
  </si>
  <si>
    <t>COTOVELO 45 FERRO GALVANIZADO TUPY 2"</t>
  </si>
  <si>
    <t>COTOVELO 45 FERRO GALVANIZADO TUPY 5"</t>
  </si>
  <si>
    <t>COTOVELO 90 FERRO GALVANIZADO TUPY 1"</t>
  </si>
  <si>
    <t>COTOVELO 90 FERRO GALVANIZADO TUPY 1.1/2"</t>
  </si>
  <si>
    <t>COTOVELO 90 FERRO GALVANIZADO TUPY 1.1/4"</t>
  </si>
  <si>
    <t>COTOVELO 90 FERRO GALVANIZADO TUPY 1/2"</t>
  </si>
  <si>
    <t>COTOVELO 90 FERRO GALVANIZADO TUPY 3/4"</t>
  </si>
  <si>
    <t>COTOVELO 90 FERRO GALVANIZADO TUPY 4"</t>
  </si>
  <si>
    <t>COTOVELO COBRE 45/90 42mm</t>
  </si>
  <si>
    <t>COTOVELO COBRE 707/4 35mm x 1.1/4"</t>
  </si>
  <si>
    <t>COTOVELO COBRE 90 104mm</t>
  </si>
  <si>
    <t>COTOVELO COBRE 90 15mm</t>
  </si>
  <si>
    <t>COTOVELO COBRE 90 22mm</t>
  </si>
  <si>
    <t>COTOVELO REDUCAO FERRO GALV. DIAM. 1.1/2" x 1"</t>
  </si>
  <si>
    <t>COZINHA-AMACIADOR DE BIFES 1/2CV 220V</t>
  </si>
  <si>
    <t xml:space="preserve">COZINHA-COIFA ACO INOXIDAVEL COM FILTRO 3,00x1,20x0,50m  </t>
  </si>
  <si>
    <t>COZINHA-FOGAO 2 BOCAS COM FORNO GAS RUA/GLP/NAFTA</t>
  </si>
  <si>
    <t>COZINHA-FOGAO 6 BOCAS GAZ DE RUA/GLP/NAFTA</t>
  </si>
  <si>
    <t>COZINHA-FORNO ELETRICO 2 CAMARAS 1,0 x 0,82m</t>
  </si>
  <si>
    <t>COZINHA-FORNO ELETRICO 3 CAMARAS 1,0 x 0,82m</t>
  </si>
  <si>
    <t>COZINHA-MAQUINA FABRICAR GELO EM CUBO</t>
  </si>
  <si>
    <t>COZINHA-MESA ACO INOXIDAVEL-APOIO A COCCAO 0,50x1,00m</t>
  </si>
  <si>
    <t>CRUZETA FERRO GALVANIZADO TUPY 1.1/2"</t>
  </si>
  <si>
    <t>CRUZETA FERRO GALVANIZADO TUPY 2"</t>
  </si>
  <si>
    <t>CRUZETA FERRO GALVANIZADO TUPY 2.1/2"</t>
  </si>
  <si>
    <t>CRUZETA FERRO GALVANIZADO TUPY 3"</t>
  </si>
  <si>
    <t>CRUZETA MADEIRA 2,0m COM GARRA PARA POSTE</t>
  </si>
  <si>
    <t>CRUZETA PVC ROSCA 1"</t>
  </si>
  <si>
    <t>CRUZETA PVC ROSCA 2"</t>
  </si>
  <si>
    <t>CRUZETA PVC ROSCA 3"</t>
  </si>
  <si>
    <t>CUBA ACO INOXIDAVEL 35x35x15cm REF.CS40</t>
  </si>
  <si>
    <t>CUBA ACO INOXIDAVEL REDONDA</t>
  </si>
  <si>
    <t xml:space="preserve">CUBA ACO INOXIDAVEL REDONDA DESPEJO DETRITO LABORATORIO  </t>
  </si>
  <si>
    <t>CUBA ACO INOXIDAVEL RETANGULAR No.0 47x30x15cm</t>
  </si>
  <si>
    <t>CUBA ACO INOXIDAVEL RETANGULAR STROKE 56x34x15cm</t>
  </si>
  <si>
    <t>CUBA APOIO LOUCA 54x40cm RETANGULAR CELITE</t>
  </si>
  <si>
    <t>CUBA APOIO POLIESTEDR JASMIM SICMOL</t>
  </si>
  <si>
    <t>CUBA ARPOADOR ACO INOXIDAVEL 25x13x13 FRANK</t>
  </si>
  <si>
    <t>CUBA DE EMBUTIR REDONDA DECA REF.L-41 BRANCA</t>
  </si>
  <si>
    <t>CUBA DUPLA ACO INOX. STRAKE RETANGULAR MOD. 382</t>
  </si>
  <si>
    <t>CUBA OVAL APOIO LOUCA 50x37cm BRANCA DECA L6817</t>
  </si>
  <si>
    <t>CUBA OVAL APOIO POLIESTER AZALEIA SCIMOL</t>
  </si>
  <si>
    <t>CUBA REDONDA APOIO LOUCA 38cm ICASA</t>
  </si>
  <si>
    <t>CUBA REDONDA DE RESINA MARFIM</t>
  </si>
  <si>
    <t>CUBICULO BAIXA TENSAO 208/120V</t>
  </si>
  <si>
    <t>CUMEEIRA CERAMICA PARA TELHA COLONIAL</t>
  </si>
  <si>
    <t>CUMEEIRA CERAMICA PARA TELHAS PLAN/ROMANA/MARSELHA</t>
  </si>
  <si>
    <t>CUMEEIRA CIMENTICIA CENTRAL PARA KALHETA DELTA</t>
  </si>
  <si>
    <t>CUMEEIRA CIMENTICIA PARA TELHAS CANALETE 49</t>
  </si>
  <si>
    <t>CUMEEIRA CIMENTICIA PARA TELHAS MAXIPLAC</t>
  </si>
  <si>
    <t>CUMEEIRA EM SHED PARA TELHAS CIMENTICIAS</t>
  </si>
  <si>
    <t>CUMEEIRA NORMAL FIBROCIMENTO</t>
  </si>
  <si>
    <t>CUMEEIRA PARA TELHADO EM CHAPA METALICA</t>
  </si>
  <si>
    <t>CUMEEIRA TELHA DE ALUMINIO</t>
  </si>
  <si>
    <t>CUNHAS C/ALCAS P/"DRILL PIPES" A PARTIR 4.3/4"</t>
  </si>
  <si>
    <t>CURATIVO ADESIVO (BAND AID) CAIXA COM 30 UNIDADES</t>
  </si>
  <si>
    <t>CURVA 135 LONGA REFORCADA SERIE R 100mm</t>
  </si>
  <si>
    <t>CURVA 45 COBRE 35mm</t>
  </si>
  <si>
    <t>CURVA 45 COBRE 54mm</t>
  </si>
  <si>
    <t>CURVA 45 GRAUS MACHO-FEMEA FERRO GALV. TUPY 2"</t>
  </si>
  <si>
    <t>CURVA 45 GRAUS MACHO-FEMEA FERRO GALV. TUPY 3/4"</t>
  </si>
  <si>
    <t>CURVA 45 PVC ROSCA 1.1/4"</t>
  </si>
  <si>
    <t>CURVA 45 PVC ROSCA 3"</t>
  </si>
  <si>
    <t>CURVA 45 PVC SERIE LEVE 200mm</t>
  </si>
  <si>
    <t>CURVA 45 PVC SOLDAVEL 110mm</t>
  </si>
  <si>
    <t>CURVA 45 PVC SOLDAVEL 25mm</t>
  </si>
  <si>
    <t>CURVA 45 PVC SOLDAVEL 60mm</t>
  </si>
  <si>
    <t>CURVA 90 ELETRODUTO CONDULETE TOP 3/4"</t>
  </si>
  <si>
    <t>CURVA 90 ELETRODUTO ROSCAVEL PVC 1"</t>
  </si>
  <si>
    <t>CURVA 90 ELETRODUTO ROSCAVEL PVC 1.1/4"</t>
  </si>
  <si>
    <t>CURVA 90 ELETRODUTO ROSCAVEL PVC 3"</t>
  </si>
  <si>
    <t>CURVA 90 ELETRODUTO ROSCAVEL PVC 3/4"</t>
  </si>
  <si>
    <t>CURVA 90 PVC CURTA ESGOTO SERIE NORMAL 50mm</t>
  </si>
  <si>
    <t>CURVA 90 PVC LONGA ESGOTO SERIE NORMAL 50mm</t>
  </si>
  <si>
    <t>CURVA 90 PVC ROSCAVEL 1.1/2"</t>
  </si>
  <si>
    <t>CURVA 90 PVC ROSCAVEL 1.1/4"</t>
  </si>
  <si>
    <t>CURVA 90 PVC SOLDAVEL 25mm</t>
  </si>
  <si>
    <t>CURVA 90 PVC SOLDAVEL 75mm</t>
  </si>
  <si>
    <t>CURVA COBRE RECOSIDO 90 7/8"</t>
  </si>
  <si>
    <t>CURVA DE TRANSPOSICAO PVC SOLDAVEL 32mm</t>
  </si>
  <si>
    <t>CURVA ELETRODUTO GALVANIZADO 2"</t>
  </si>
  <si>
    <t>CURVA ELETRODUTO GALVANIZADO 3/4"</t>
  </si>
  <si>
    <t>CURVA FERRO GALVANIZADO 12"</t>
  </si>
  <si>
    <t>CURVA MACHO 90 FERRO GALVANIZADO 2.1/2"</t>
  </si>
  <si>
    <t>CURVA MACHO 90 FERRO GALVANIZADO TUPY 1"</t>
  </si>
  <si>
    <t>CURVA MACHO 90 FERRO GALVANIZADO TUPY 3"</t>
  </si>
  <si>
    <t>CURVA PVC CURTA 45 GRAUS 100mm</t>
  </si>
  <si>
    <t>CURVA PVC ESGOTO 87# 30' REFORCADO SERIE R 100mm</t>
  </si>
  <si>
    <t>CURVA PVC ESGOTO 87# 30' REFORCADO SERIE R 150mm</t>
  </si>
  <si>
    <t>CURVA PVC ESGOTO 87# 30' REFORCADO SERIE R 75mm</t>
  </si>
  <si>
    <t>CURVA PVC RIGIDO 2"</t>
  </si>
  <si>
    <t>CURVA TRANSPOSICAO COBRE 736 22mm</t>
  </si>
  <si>
    <t>CUSTO HORA BOMBA CENTRIFUGA 7,5 CV 2.1/2"x2"</t>
  </si>
  <si>
    <t>CUSTO POR METRO LINEAR PARA MONTAGEM TORRE METALICA</t>
  </si>
  <si>
    <t>CUSTO QUILOMETRO GOL GL 1.8 GASOLINA (14185)</t>
  </si>
  <si>
    <t>KM</t>
  </si>
  <si>
    <t>DAMPER CORTA-FOGO BORBOLETA ACO GALVAN.350x350mm</t>
  </si>
  <si>
    <t>DEGRAU ESCADA EM LEQUE CHAPA DE ACO 3/16"</t>
  </si>
  <si>
    <t>DEGRAUS DE CONCRETO PREMOLDADO PARA ESCADA CARACOL</t>
  </si>
  <si>
    <t>DEMOLICAO POR IMPLOSAO-EDIFICIOS 10000m2 SERV.EMPREIT.</t>
  </si>
  <si>
    <t xml:space="preserve">DEPREC.GUINDAUTO MUNCK 5 TON.INSTAL.EM CAMINHAO F170E21  </t>
  </si>
  <si>
    <t>DEPRECIACAO ACABADORA DE ASFALTO 85CV 6600 h/v</t>
  </si>
  <si>
    <t>DEPRECIACAO BOMBA CENTRIFUGA 5CV SUCCAO GASOLINA 3"</t>
  </si>
  <si>
    <t>DEPRECIACAO BOMBA DE LAMA DUPLEX 400HP 130 m3/h</t>
  </si>
  <si>
    <t>DEPRECIACAO CAMIN.GUINDAUTO 127CV 11TN 1O000 HORAS</t>
  </si>
  <si>
    <t>DEPRECIACAO CAMINHAO 127CV 11TN 11500 HORAS</t>
  </si>
  <si>
    <t>DEPRECIACAO CAMINHAO BASCULANTE 127CV 5M3 8500 HORAS</t>
  </si>
  <si>
    <t>DEPRECIACAO CAMINHAO PIPA 127CV 9,0M3 11500 HORAS</t>
  </si>
  <si>
    <t>DEPRECIACAO CONJUNTO MESA ROTATIVA SONDA PERFURACAO</t>
  </si>
  <si>
    <t>PONTALETE 7,5x7,5cm (3x3") PERNA/BARROTE/ESTRONCA</t>
  </si>
  <si>
    <t>PONTALETE ACO INOXIDAVEL PARA PROTECAO 76mm</t>
  </si>
  <si>
    <t>PONTALETE METALICO ATE 3,20m</t>
  </si>
  <si>
    <t>PONTEIRO DE ACO PARA DESBASTE 10"x3/4"</t>
  </si>
  <si>
    <t>PORCA ACO SEXTAVADA SAE 301 GLP 3/8"</t>
  </si>
  <si>
    <t>PORCA E ARRUELA A325 3/8" PARA FIXACAO DE LEITOS</t>
  </si>
  <si>
    <t>PORCA LATAO SEXTAVADA PARA CONEXAO DE GAS 3/8"</t>
  </si>
  <si>
    <t>PORCELANATO 30x30cm ARVORIO Blu. VERDE "CI"</t>
  </si>
  <si>
    <t>PORCELANATO 30x30cm PORTOBELLO JERUSALEM SEPIA</t>
  </si>
  <si>
    <t>PORCELANATO 34x34cm CHIARELLI AMAZONAS</t>
  </si>
  <si>
    <t>PORCELANATO 40x40cm ELISABETH MONTREAL</t>
  </si>
  <si>
    <t>PORCELANATO 40x40cm SUAPE/PAMESA VALENCIA SIENA</t>
  </si>
  <si>
    <t>PORCELANATO 42x42cm ELIZABETH COLORE AREIA</t>
  </si>
  <si>
    <t>PORCELANATO 44x44cm ELIANE MILENIUM PRATA</t>
  </si>
  <si>
    <t>PORCELANATO 45x45cm CAMPECHE BONE EXTERNO</t>
  </si>
  <si>
    <t>PORCELANATO 45x45cm PORTOBELLO VISION TWEED</t>
  </si>
  <si>
    <t>PORCELANATO 50x100cm PAMESA PIZZARA NIEVE</t>
  </si>
  <si>
    <t>PORCELANATO 60x60cm PAMESA PERLIS</t>
  </si>
  <si>
    <t xml:space="preserve">PORTA 1 FOLHA 0,80x2,10m ALUMINIO ANODIZADO NATURAL C28  </t>
  </si>
  <si>
    <t>PORTA 1 FOLHA ABRIR ALUMINIO ANODIZADO NATURAL C28</t>
  </si>
  <si>
    <t>PORTA 2 F.CORRER 1,96x2,10 (4,116m2)ALUM.C25+VIDRO 4mm</t>
  </si>
  <si>
    <t>PORTA 2 FACES C/LAMINAS PAU DARCO C/COLA 1,6x2,70m</t>
  </si>
  <si>
    <t>PORTA 2 FOLHAS ABRIR ALUMINIO ANODIZADO BRONZE C28</t>
  </si>
  <si>
    <t xml:space="preserve">PORTA 2 FOLHAS ALUMINIO LAMBRI VERTICAL 1,60x2,10m COL.  </t>
  </si>
  <si>
    <t>PORTA ALUMINIO C28 1 FOLHA 0,70x2,10m (1,47m2)</t>
  </si>
  <si>
    <t>PORTA ALUMINIO C28 ABRIR PARA SAUNA 0,60x1,90m(1,14m2)</t>
  </si>
  <si>
    <t>PORTA ALUMINIO NATURAL C28 PARA BOX</t>
  </si>
  <si>
    <t>PORTA COFRE ACO REFORCADO 0.90x2.00m (1,80m2)</t>
  </si>
  <si>
    <t xml:space="preserve">PORTA COM FOLHA VENEZIANA ALUMINIO ANODIZADO BRONZE C28  </t>
  </si>
  <si>
    <t>PORTA CORRER ALUMINIO CORRER C28 ANODIZADO MATURAL</t>
  </si>
  <si>
    <t>PORTA CORTA FOGO CHAPA DE ACO 0,70x2,10m (1,457m2)</t>
  </si>
  <si>
    <t>PORTA CORTA FOGO CHAPA DE ACO 0,80x2,10m (1,68m2)o</t>
  </si>
  <si>
    <t>PORTA CORTA FOGO CHAPA DE ACO 0,90x2,10m (1,89m2)</t>
  </si>
  <si>
    <t>PORTA CORTA FOGO CHAPA DE ACO 1,0x2,10m (2,10m2)</t>
  </si>
  <si>
    <t>PORTA CORTA FOGO CHAPA DE ACO 1,20x2,10m (2,56m2)</t>
  </si>
  <si>
    <t>PORTA CORTA SOM COM CAMARA DUPLA 0,80x2,10m</t>
  </si>
  <si>
    <t>PORTA CRISTAL TEMPERADO 10mm 80x210cm COLOCADA</t>
  </si>
  <si>
    <t>PORTA DE MADEIRA LIZA PARA VERNIZ 0,70x2,10m</t>
  </si>
  <si>
    <t>PORTA ENROLAR ACO HORIZONTAL COMANDO ELETRICO 1,2x5,7m</t>
  </si>
  <si>
    <t>PORTA FERRO SANFONADA</t>
  </si>
  <si>
    <t>PORTA FLEXIVEL PVC P/INST.IND.COMPLETA COLOCADA</t>
  </si>
  <si>
    <t>PORTA GIRATORIA 3 FOLHAS 1,0m+VIDRO+DETETOR METAIS</t>
  </si>
  <si>
    <t>PORTA GRELHA QUADRADO PVC 150mm</t>
  </si>
  <si>
    <t>PORTA MADEIRA COM ALMOFADAS 0,70x2,10m (1,47m2)</t>
  </si>
  <si>
    <t>PORTA MADEIRA LISA PINTURA 0,60x1,60m</t>
  </si>
  <si>
    <t>PORTA MADEIRA LISA PINTURA 0,60x2,10m</t>
  </si>
  <si>
    <t>PORTA MADEIRA LISA PINTURA 0,70x2,10m</t>
  </si>
  <si>
    <t>PORTA MADEIRA LISA PINTURA 0,80x2,10m</t>
  </si>
  <si>
    <t>PORTA MADEIRA LISA PINTURA 0,90x2,10m</t>
  </si>
  <si>
    <t>PORTA MADEIRA LISA VERNIZ 0,70x2,15m</t>
  </si>
  <si>
    <t>PORTA MADEIRA LISA VERNIZ 0,80x2,10m</t>
  </si>
  <si>
    <t>PORTA MADEIRA VENEZIANA 0,60x2,10m</t>
  </si>
  <si>
    <t>PORTA PAPEL LOUCA 15x15</t>
  </si>
  <si>
    <t>PORTA SANFONADA PVC 0,80x2,10m 1,68m2</t>
  </si>
  <si>
    <t>PORTA TIPO EUCAPLAC 0,80x2,10m 1,68m2</t>
  </si>
  <si>
    <t>PORTAO 2 FL. TUBO GALVANIZADO 2" TELA MAL.2" FIO 10</t>
  </si>
  <si>
    <t>PORTAO ABRIR 1F ALUMINIO PINT.ELETROSTATICA BRANCA</t>
  </si>
  <si>
    <t xml:space="preserve">PORTAO DE GARAGE(+PORTA 1 FL.)ALUMINIO 3.85x2,10m COLOC  </t>
  </si>
  <si>
    <t>PORTAO DE PEDESTRES EXISTENTE PADRAO COAGE</t>
  </si>
  <si>
    <t>PORTEIRO ELETRONICO 80 UNIDADES</t>
  </si>
  <si>
    <t>POSTE ACO CURVO COM BASE FIXACAO 7,Om</t>
  </si>
  <si>
    <t>POSTE ACO CURVO DUPLO C/BASE FIXACAO 8,0m</t>
  </si>
  <si>
    <t>POSTE ACO CURVO DUPLO ENGASTADO 7,0m</t>
  </si>
  <si>
    <t>POSTE ACO CURVO SIMPLES C/BASE FIXACAO 7,0m</t>
  </si>
  <si>
    <t>POSTE ACO CURVO SIMPLES ENGASTADO 7,0m</t>
  </si>
  <si>
    <t>POSTE ACO CURVO SIMPLES ENGASTADO 8,0m</t>
  </si>
  <si>
    <t>POSTE ACO CURVO SIMPLES ENGASTADO 9,0m</t>
  </si>
  <si>
    <t>POSTE ACO RETO P/MASTRO BANDEIRA ENGASTADO 10,0m</t>
  </si>
  <si>
    <t>POSTE ACO TUBULAR RETO ENGASTADO 6,0m</t>
  </si>
  <si>
    <t>POSTE ACO TUBULAR RETO ENGASTADO 6,50m</t>
  </si>
  <si>
    <t>POSTE ACO TUBULAR RETO ENGASTADO 7,0m</t>
  </si>
  <si>
    <t>POSTE ACO TUBULAR RETO ENGASTADO 7,50m</t>
  </si>
  <si>
    <t>POSTE CONCRETO CIRCULAR 11,0m 400kg</t>
  </si>
  <si>
    <t>POSTE CONCRETO CIRCULAR 7,0m 300kg</t>
  </si>
  <si>
    <t>POSTE CONCRETO CIRCULAR 7,0m 450kg</t>
  </si>
  <si>
    <t>POSTE CONCRETO RETANGULAR PERFIL DUPLO "T" 17,0m 600Kg</t>
  </si>
  <si>
    <t>POSTE CONCRETO RETANGULAR PERFIL DUPLO "T" 5,0m 100Kg</t>
  </si>
  <si>
    <t>POSTE CONCRETO RETANGULAR PERFIL DUPLO "T" 8,0m 400Kg</t>
  </si>
  <si>
    <t>POSTE CONCRETO RETANGULAR PERFIL DUPLO "T" 9,0m 600Kg</t>
  </si>
  <si>
    <t>POSTE CONICO CONCRETO 15,0m 1.000kg</t>
  </si>
  <si>
    <t>POSTE CONICO CONCRETO 17,0m 1200kg</t>
  </si>
  <si>
    <t>POSTE CONICO CONCRETO 22,50m 2.000kg</t>
  </si>
  <si>
    <t>POSTE CONICO CONCRETO 6,0m 300kg</t>
  </si>
  <si>
    <t>POSTE CONICO CONCRETO 7,0m 100kg</t>
  </si>
  <si>
    <t>POSTE CONICO CONCRETO 7,0m 200kg</t>
  </si>
  <si>
    <t>POSTE CONICO CONCRETO 7,0m 400kg</t>
  </si>
  <si>
    <t>POSTE DECORATIVO 3,0m COM 2 LAMPADAS VAP.METALICO 150W</t>
  </si>
  <si>
    <t>POSTE MADEIRA EUCALIPTO PRESERVADO 11,0m LEVE</t>
  </si>
  <si>
    <t>POSTE MADEIRA EUCALIPTO PRESERVADO 6,0m LEVE</t>
  </si>
  <si>
    <t>POSTE RETO ACO GALVANIZADO INDUSTRIAL 2" x 3,0m</t>
  </si>
  <si>
    <t>POSTE SERVICO PARA PIER DE ESTABILIZACAO PSC1 MARINA</t>
  </si>
  <si>
    <t>POSTO CONTROLE DE BLOQUEIO</t>
  </si>
  <si>
    <t>PRATELEIRA ACO INOXIDAVEL 1,6 x 0,40m H=2,0m</t>
  </si>
  <si>
    <t>PRE FILTRO 20 x 20 x 2"</t>
  </si>
  <si>
    <t>PRE FILTRO POCO ARTESIANO AREIA TIPO PEROLA D=1 a 3 mm</t>
  </si>
  <si>
    <t>PREFABRICACAO E USINAGEM DE TUBOS PRETOS DE ACO (TON)</t>
  </si>
  <si>
    <t>PREFABRICACAO/USINAGEM/CORTE/DOBRA CHAPAS DE ACO</t>
  </si>
  <si>
    <t>PREGO FERRO GALVANIZADO 12x12 (1.473un/kg)</t>
  </si>
  <si>
    <t>PREGO FERRO GALVANIZADO 12x15 (756 un/kg)</t>
  </si>
  <si>
    <t>PREGO FERRO GALVANIZADO 13x21</t>
  </si>
  <si>
    <t>PREGO FERRO GALVANIZADO 14x12</t>
  </si>
  <si>
    <t>PREGO FERRO GALVANIZADO 15x12</t>
  </si>
  <si>
    <t>PREGO FERRO GALVANIZADO 15x15 (636 un/kg)</t>
  </si>
  <si>
    <t>PREGO FERRO GALVANIZADO 16x24 (285 un/kg)</t>
  </si>
  <si>
    <t>PREGO FERRO GALVANIZADO 16x24 (349 un/kg)</t>
  </si>
  <si>
    <t>PREGO FERRO GALVANIZADO 17x21 (305 un/kg)</t>
  </si>
  <si>
    <t>PREGO FERRO GALVANIZADO 17x27 (226 un/kg)</t>
  </si>
  <si>
    <t>PREGO FERRO GALVANIZADO 19x36 (109 un/kg)</t>
  </si>
  <si>
    <t>PREGO FERRO GALVANIZADO 25x30 COM CABECA</t>
  </si>
  <si>
    <t>PREGO FERRO GALVANIZADO LINHA FERREA</t>
  </si>
  <si>
    <t>PRENDEDOR PARA PORTA COM BATENTE BORRACHA</t>
  </si>
  <si>
    <t>PRESSURIZADOR KOMECO TP820 110/220V</t>
  </si>
  <si>
    <t>PRESSUROMETRO</t>
  </si>
  <si>
    <t>PRIMER CROMATO ZINCO (Consumo GL=22m2)</t>
  </si>
  <si>
    <t>PRIMER VEDACIT PARA COLAGEM DE MANTA ASFALTICA</t>
  </si>
  <si>
    <t>PRIMER YPIRANGA PARA SUPERFICIE GALVANIZADA</t>
  </si>
  <si>
    <t>PRISIONEIRO AMPOLA WQA 1" x 300mm</t>
  </si>
  <si>
    <t>PRISIONEIRO AMPOLA WQA 1/2" x 160mm</t>
  </si>
  <si>
    <t>PRISIONEIRO AMPOLA WQA 5/8" x 165mm</t>
  </si>
  <si>
    <t>PRISIONEIRO AMPOLA WQA DIAM.3/4" x 220mm</t>
  </si>
  <si>
    <t>PRISIONEIRO AMPOLA WQA DIAM.5/16" x 110mm</t>
  </si>
  <si>
    <t>PRISIONEIRO AMPOLA WQI 5/16" x 100mm</t>
  </si>
  <si>
    <t>PRODUTO QUIMICO CLOROPRENE SOLUVEL</t>
  </si>
  <si>
    <t>PRODUTO QUIMICO CREOZOLATUM</t>
  </si>
  <si>
    <t>PRODUTO QUIMICO HEXAMETAFOSFATO DE SODIO</t>
  </si>
  <si>
    <t>PRODUTO QUIMICO IMUNIZANTE MADEIRA POLISTEM (LATA 1/4</t>
  </si>
  <si>
    <t>PRODUTO QUIMICO NUVAN</t>
  </si>
  <si>
    <t xml:space="preserve">PRODUTO QUIMICO SOLUCAO GLUTARALDEIDO 2%-GALAO 5 LITROS  </t>
  </si>
  <si>
    <t>PRODUTO QUIMICO TERMONEBULIZACAO (15 LITROS/HORA)</t>
  </si>
  <si>
    <t>PROJETISTA PLENO DE ESTRUTURA DE ACO</t>
  </si>
  <si>
    <t>PROJETISTA PLENO DE INSTALACAO DE ESGOTOS</t>
  </si>
  <si>
    <t>PROJETO DE DETALHAMENTO E EXECUCAO</t>
  </si>
  <si>
    <t>PROJETO DE INSTALACOES HIDRELETRICAS</t>
  </si>
  <si>
    <t>PROJETO DE URBANIZACAO EM AREAS</t>
  </si>
  <si>
    <t>PROJETO ELETRICIDADE/EDIFICACAO RESIDENCIAL</t>
  </si>
  <si>
    <t>PROJETO EXECUTIVO GERAL DE ARQUITETURA</t>
  </si>
  <si>
    <t>PROJETO HIDROSANITARIO</t>
  </si>
  <si>
    <t>PROJETO INSTALACAO DE SONORIZACAO</t>
  </si>
  <si>
    <t>PROJETO INSTALACAO DE VENTILACAO MECANICA</t>
  </si>
  <si>
    <t>PROJETO INSTALACAO ELETRICA/HIDROSANITARIA/TELEFONE-M2</t>
  </si>
  <si>
    <t>PROJETO PARA INSTALACOES GERAIS EM EDIFICIOS</t>
  </si>
  <si>
    <t>PROJETOR LAMPADA MISTA PROJECAO DE QUARTZO 500W</t>
  </si>
  <si>
    <t>PROJETOR PETALA VAPOR SODIO/MERCURIO/METALICO X-89</t>
  </si>
  <si>
    <t>PROJETOR VAPOR MERCURIO 2000W</t>
  </si>
  <si>
    <t xml:space="preserve">PROJETOS:ARQUIT./ESTRUTURA/HIDRO SANIT./EDIFIC.GABARITO  </t>
  </si>
  <si>
    <t>PROPORCIONADOR DE ESPUMA Z-4 (incendio)</t>
  </si>
  <si>
    <t>PROTENSAO-ACO CP 190 1/2" 7 FIOS 12,7mm (0,785kg/m)</t>
  </si>
  <si>
    <t>PROTENSAO-ACO P/PROTENSAO ANCORAGEM PASSIVA FIXA 12 FS</t>
  </si>
  <si>
    <t>PROTENSAO-ANCORAGEM ATIVA (MOVEL) 4x12,7mm</t>
  </si>
  <si>
    <t>PROTENSAO-ANCORAGEM ATIVA (MOVEL) 7x12,7mm</t>
  </si>
  <si>
    <t>PROTENSAO-ANCORAGEM PASSIVA LACO 6x12,7mm</t>
  </si>
  <si>
    <t>PROTENSAO-ANCORAGEM PASSIVA LACO 7x12,7mm</t>
  </si>
  <si>
    <t>PROTENSAO-ANCORAGEM PREBLOQUEADA 12x12,7mm STUP</t>
  </si>
  <si>
    <t>PROTENSAO-ANCORAGEM PREBLOQUEADA 7x12,7mm</t>
  </si>
  <si>
    <t>ELETRODUTO PVC RIGIDO ROSCAVEL ANTICHAMA 1.1/4"</t>
  </si>
  <si>
    <t>ELETRODUTO PVC RIGIDO ROSCAVEL TIGRE 1.1/2" (VARA)</t>
  </si>
  <si>
    <t>ELETRODUTO RIGIDO PVC 3/8"</t>
  </si>
  <si>
    <t>ELEVADOR 12 PES.105mpm 840kgf ATE 30 PAV.RESIDENCIAL</t>
  </si>
  <si>
    <t>PR</t>
  </si>
  <si>
    <t>ELEVADOR 12 PES.105mpm 840kgf ATE 32 PAV.COMERCIAL</t>
  </si>
  <si>
    <t xml:space="preserve">ELEVADOR 16 PESSOAS 105mpm 1.120 Kgf ATE 20 PAV.COMERC.  </t>
  </si>
  <si>
    <t>ELEVADOR 20 PESSOAS 150mpm 1.400kgf ATE 20 PAV.COMERC.</t>
  </si>
  <si>
    <t>ELEVADOR 23 PESSOAS 105mpm 1.610 Kgf 28 PAV.COMERCIAL</t>
  </si>
  <si>
    <t>ELEVADOR 6 PESSOAS 1m/s 420Kgf ATE 10 PAV.RESIDENCIAL</t>
  </si>
  <si>
    <t>ELEVADOR 6 PESSOAS PARA RESIDENCIA 45mpm 420kgf</t>
  </si>
  <si>
    <t>ELEVADOR 9 PESSOAS DEF.FISICO 60mpm 720kgf ATE 10 PAV.</t>
  </si>
  <si>
    <t>ELEVADOR DE ALIMENTOS TIPO PPA 1 FURO 3,0m</t>
  </si>
  <si>
    <t xml:space="preserve">ELEVADOR MACA HOSPITAL NB-3 ATENAS 1,0m/s.1200kg 3 PAR.  </t>
  </si>
  <si>
    <t>ELEVADOR PANORAMICO 14 PESSOAS 980kgf 60mpm -SHOPPING</t>
  </si>
  <si>
    <t>ELEVADOR PANORAMICO 8 PESSOAS 60mpm 560kgf ATE 10 PAV.</t>
  </si>
  <si>
    <t>ELEVADOR PARA DEFICIENTE FISICO COM 3 PARADAS</t>
  </si>
  <si>
    <t>ELEVADOR PARA OBRA ALTURA 20,0m</t>
  </si>
  <si>
    <t xml:space="preserve">ELEVADOR SERVICO 8 PESSOAS 96mpm 560Kgf ATE 15 PAV.RES.  </t>
  </si>
  <si>
    <t>ELEVADOR SOC.+CAS.MAQ.8 PESSOAS 60mpm 560kgf/SER.EMPR.</t>
  </si>
  <si>
    <t>ELEVADOR SOCIAL 8 PES.60mpm 560Kgf ATE 15PV.RESIDENC.</t>
  </si>
  <si>
    <t>ELEVADOR WAYNE PARA VEICULOS-2 ELETRICO</t>
  </si>
  <si>
    <t>ELUMAFLEX 22mm x 5mm</t>
  </si>
  <si>
    <t>EMENDA PERFIL 38mm TIPO L</t>
  </si>
  <si>
    <t>EMULSAO ASFALTICA COM ELASTOMERO VEDAPREN (BALDE 20L)</t>
  </si>
  <si>
    <t>EMULSAO ASFALTICA EMULFALTEXSA (BALDE 20kg)</t>
  </si>
  <si>
    <t>EMULSAO ASFALTICA EMULPLASTICO-P (BALDE 19kg)</t>
  </si>
  <si>
    <t>EMULSAO ASFALTICA GABIFLEX (BALDE 18KG)</t>
  </si>
  <si>
    <t>EMULSAO ASFALTICA GABIFLEX (tradicional)</t>
  </si>
  <si>
    <t>EMULSAO ASFALTICA RL 1C</t>
  </si>
  <si>
    <t>EMULSAO ASFALTICA RR 2C</t>
  </si>
  <si>
    <t>EMULSAO ASFALTICA TEXSA LAGE (BALDE 22kg)</t>
  </si>
  <si>
    <t>EMULSAO BASE ACRILICO IMPERMEABILIZANTE HEY'DI CRYL</t>
  </si>
  <si>
    <t>EMULSAO KZ ADESIVA A BASE DE ACRILICO</t>
  </si>
  <si>
    <t>ENCARREGADO COM CNH-CATEGORIA B</t>
  </si>
  <si>
    <t>ENCARREGADO DE CONCRETO</t>
  </si>
  <si>
    <t>ENCARREGADO DE EQUIPE DE MONTAGEM</t>
  </si>
  <si>
    <t>ENCARREGADO DE ESCAVACAO</t>
  </si>
  <si>
    <t>ENCARREGADO DE LIMPEZA</t>
  </si>
  <si>
    <t>ENCARREGADO DE TURMA</t>
  </si>
  <si>
    <t>ENCARREGADO GERAL DE OBRAS E SERVICOS</t>
  </si>
  <si>
    <t>ENCARREGADO PERFURACAO(SALARIO+ENCARGOS 67% SABADO/DI</t>
  </si>
  <si>
    <t>ENCARREGADO SERVICOS DE MONTAGEM</t>
  </si>
  <si>
    <t>ENCARREGADO TURMA REVESTIMENTO+30% PERICULOSIDADE</t>
  </si>
  <si>
    <t>ENCARREGADO+ADICIONAL 30% PERICULOSIDADE</t>
  </si>
  <si>
    <t>ENCARREGADO/MESTRE+ADICIONAL 30% PERICULOSIDADE</t>
  </si>
  <si>
    <t>ENERGIA ELETRICA (864 kcal/Kwh)</t>
  </si>
  <si>
    <t>kWh</t>
  </si>
  <si>
    <t>ENFERMEIRO EM OBRAS NO AMBULATORIO CIPA</t>
  </si>
  <si>
    <t>ENGATE ALUMINIO 2.1/2" PARA ASPIRACAO PARA PISCINAS</t>
  </si>
  <si>
    <t>ENGATE RAPIDO METAL AR COMPRIMIDO 3/4" x 1/2"</t>
  </si>
  <si>
    <t>ENGENHEIRO CIVIL JUNIOR FISCAL 22/5h+ 25%</t>
  </si>
  <si>
    <t>ENGENHEIRO CIVIL JUNIOR FISCAL DE OBRAS</t>
  </si>
  <si>
    <t>ENGENHEIRO CIVIL JUNIOR RESIDENTE EM OBRAS</t>
  </si>
  <si>
    <t>ENGENHEIRO CIVIL SENIOR</t>
  </si>
  <si>
    <t>ENGENHEIRO ELETRICISTA PLENO</t>
  </si>
  <si>
    <t>ENGENHEIRO GEOLOGO(SAL.+ENCARGOS 67%)SABADO NOTURNO</t>
  </si>
  <si>
    <t>ENGENHEIRO GERAL DE ESTRUTURAS PROTENDIDAS (PLENO)</t>
  </si>
  <si>
    <t>ENGENHEIRO MANUTENCAO DE MAQUINAS (PLENO)</t>
  </si>
  <si>
    <t>ENGENHEIRO ORCAMENTISTA</t>
  </si>
  <si>
    <t>ENGENHEIRO PERFURACAO(SAL.+ENCARGOS 67%)DOMINGO DIURNO</t>
  </si>
  <si>
    <t>ENGENHEIRO SENIOR</t>
  </si>
  <si>
    <t>ENSACADOR DE LIXO CONVENCIONAL CAPACIDADE 60 LITROS</t>
  </si>
  <si>
    <t>ENSAIO AGREGADOS ABRASAO LOS ANGELES NBR 6465</t>
  </si>
  <si>
    <t>ENSAIO AGREGADOS ABSORCAO NBR 9777 E 9937</t>
  </si>
  <si>
    <t>ENSAIO AGREGADOS AVAL.IMPUREZAS ORG.DE AREIA NBR 7220</t>
  </si>
  <si>
    <t>ENSAIO AGREGADOS COMPOSICAO GRANULOMETRICA NBR 7217</t>
  </si>
  <si>
    <t>ENSAIO AGREGADOS MASSA ESPEC./ABSORCAO AGREGADO GRAUDO</t>
  </si>
  <si>
    <t>ENSAIO AGREGADOS MASSA ESPECIFICA AGREGADO MIUDO</t>
  </si>
  <si>
    <t>ENSAIO AGREGADOS MASSA UNITARIA ESTADO SOLTO NBR 7251</t>
  </si>
  <si>
    <t>ENSAIO AGREGADOS QUALIDADE DA AREIA</t>
  </si>
  <si>
    <t>ENSAIO AGREGADOS TEOR DE ARGILAS EM TORROES NBR 7218</t>
  </si>
  <si>
    <t xml:space="preserve">ENSAIO AGREGADOS TEOR DE MATERIAL PULVERULENTO NBR 7219  </t>
  </si>
  <si>
    <t>ENSAIO CIMENTO AREA ESPECIFICA BLAINE NBR 7224</t>
  </si>
  <si>
    <t>ENSAIO CIMENTO EXPANSIBILIDADE NBR 11582</t>
  </si>
  <si>
    <t>ENSAIO CIMENTO FINURA NA PENEIRA #200 NBR 11579</t>
  </si>
  <si>
    <t>REGISTRO GAVETA BRONZE CROMADO 3/4"</t>
  </si>
  <si>
    <t>REGISTRO GAVETA F.DUCTIL FLANGE 250mm COM VOLANTE</t>
  </si>
  <si>
    <t>REGISTRO MACHO 1"</t>
  </si>
  <si>
    <t>REGISTRO MACHO 1.1/4"</t>
  </si>
  <si>
    <t>REGISTRO MACHO 2.1/2"</t>
  </si>
  <si>
    <t>REGISTRO MACHO 3/4"</t>
  </si>
  <si>
    <t>REGISTRO PRESSAO COM ACABAMENTO CROMADO 1.1/4"</t>
  </si>
  <si>
    <t>REGISTRO PRESSAO COM ACABAMENTO CROMADO 1/2"</t>
  </si>
  <si>
    <t>REGISTRO PRESSAO COM ACABAMENTO CROMADO 3/4"</t>
  </si>
  <si>
    <t>REGISTRO PRESSAO PVC ROSCA 1/2"</t>
  </si>
  <si>
    <t>REGISTRO ROSCA BRONZE PARA AR E GASES 1"</t>
  </si>
  <si>
    <t>REGUA MADEIRA PARA PEDREIRO 2,00m</t>
  </si>
  <si>
    <t>REGUAS MADEIRA CEDRO 10cm</t>
  </si>
  <si>
    <t>REGULADOR RF301 PARA GAS GLP</t>
  </si>
  <si>
    <t>REJUNTE EPOXI WEBER CAIXA 1,5kg</t>
  </si>
  <si>
    <t>RELE BIMETALICO 25A 3UA52</t>
  </si>
  <si>
    <t>RELE BIMETALICO 3VA40</t>
  </si>
  <si>
    <t>RELOGIO ELETRICO RODBELL MOD. 2055 (27,5x35x24)</t>
  </si>
  <si>
    <t>REMESSA POSTAL TAXA E.C.T.</t>
  </si>
  <si>
    <t>REPARO PARA VALVULA DESCARGA 1.1/4" - 1.1/2"</t>
  </si>
  <si>
    <t>REPOS.PECAS PA CARREGADEIRA PNEUS CST 930 213CV 1,91m3</t>
  </si>
  <si>
    <t>REPOSICAO CAPITAL CAMINHAO TANQUE L-32603 167CV 8m3</t>
  </si>
  <si>
    <t>REPOSICAO CAPITAL FIAT MAREA SX 1.6 GASOLINA (/1000)</t>
  </si>
  <si>
    <t xml:space="preserve">REPOSICAO CAPITAL FORD FOCUS HATCH 1.6 GASOLINA (/1000)  </t>
  </si>
  <si>
    <t>REPOSICAO CAPITAL FORD KA 1.0 65CV GASOLINA (/1000)</t>
  </si>
  <si>
    <t>REPOSICAO CAPITAL GM CORSA 1.0 SEDAN GASOLINA (/1000)</t>
  </si>
  <si>
    <t>REPOSICAO CAPITAL GOL CITY 2P 1.6 AR-GASOLINA (/1000)</t>
  </si>
  <si>
    <t>REPOSICAO CAPITAL INCINERADOR D/A 110Kg/hora/1000</t>
  </si>
  <si>
    <t>REPOSICAO CAPITAL KOMBI STD 1.6 58CV GASOLINA (/1000)</t>
  </si>
  <si>
    <t xml:space="preserve">REPOSICAO CAPITAL UTILITARIO BESTA GS 2.0 12 PASS./1000  </t>
  </si>
  <si>
    <t>REPOSICAO CAPITAL VW POLO 1.60 101CV-GASOLINA (/1000)</t>
  </si>
  <si>
    <t>REPOSICAO PECAS CAMIN.GUINDAUTO 127CV 11TN 1O000 HORAS</t>
  </si>
  <si>
    <t>REPOSICAO PECAS CAMINHAO BASCULANTE 127CV 5M3 8500 H.</t>
  </si>
  <si>
    <t>REPOSICAO PECAS CAMINHAO EXTRA PESADO VOLVO NH12 380CV</t>
  </si>
  <si>
    <t>REPOSICAO PECAS CAMINHAO PIPA 127CV 9,0M3 11500 HORAS</t>
  </si>
  <si>
    <t xml:space="preserve">REPOSICAO PECAS CAMINHAO TANQUE L32603 167CV 8m3 10.000  </t>
  </si>
  <si>
    <t>ESTACA MOLDADA IN LOCO TIPO FRANKI 350mm 55t</t>
  </si>
  <si>
    <t>ESTACA MOLDADA IN LOCO TIPO FRANKI 400mm 75t</t>
  </si>
  <si>
    <t>ESTACA MOLDADA IN LOCO TIPO FRANKI 450mm 95t</t>
  </si>
  <si>
    <t>ESTACA MOLDADA IN LOCO TIPO FRANKI 600mm 170t</t>
  </si>
  <si>
    <t>ESTACA PRANCHA MADEIRA DE LEI COM CUNHA</t>
  </si>
  <si>
    <t>ESTACA PREMOLDADA CONCRETO 16x16cm CARGA 15Tf</t>
  </si>
  <si>
    <t>ESTACA PREMOLDADA CONCRETO 18x18cm 32t</t>
  </si>
  <si>
    <t>ESTACA PREMOLDADA CONCRETO 18x18cm CARGA 20tn</t>
  </si>
  <si>
    <t>ESTACA PREMOLDADA CONCRETO 20x20cm 38t</t>
  </si>
  <si>
    <t>ESTACA PREMOLDADA CONCRETO 23x23cm 45Tf</t>
  </si>
  <si>
    <t>ESTACA PREMOLDADA CONCRETO 23x23cm 50t</t>
  </si>
  <si>
    <t>ESTACA PREMOLDADA CONCRETO 26x26cm 62t</t>
  </si>
  <si>
    <t>ESTACA PREMOLDADA CONCRETO 28x28cm 65t</t>
  </si>
  <si>
    <t>ESTACA PREMOLDADA CONCRETO 30x30cm 75Tf</t>
  </si>
  <si>
    <t>ESTACA PREMOLDADA POE D-267 50t</t>
  </si>
  <si>
    <t>ESTACA PREMOLDADA SEM CRAVACAO DIAM.30x30cm 72t</t>
  </si>
  <si>
    <t>ESTACA TRILHO ACO ASCE 11525 CSN TR-57 (56,90kg/m)</t>
  </si>
  <si>
    <t>ESTACA TRILHO ACO ASCE 5040 CSN TR-25 (24,65kg/m)</t>
  </si>
  <si>
    <t>ESTACA TRILHO ACO ASCE 6540 CSN TR-32 (32,05kg/m)</t>
  </si>
  <si>
    <t>ESTACA TRILHO ACO ASCE 7540 CSN TR-37 (37,11kg/m)</t>
  </si>
  <si>
    <t>ESTACA TRILHO ACO ASTM A1 CSN TR-68 (67,6kg/m)</t>
  </si>
  <si>
    <t>ESTEIRA ROLANTE-DESNIVEL 4,3m-COM RAMPA METALICA</t>
  </si>
  <si>
    <t>ESTICADOR ACO GALVANIZADO OLHAL/MANILHA DIAM. 1"</t>
  </si>
  <si>
    <t>ESTICADOR GALVANIZADO PARA CABO DE ACO</t>
  </si>
  <si>
    <t>ESTIRENO BUTADIENO PARA ARGAMASSA ADITIVADA</t>
  </si>
  <si>
    <t>ESTOJO LATAO PARA FERRAMENTAS 58x70cm</t>
  </si>
  <si>
    <t>ESTOPA BRANCA</t>
  </si>
  <si>
    <t>ESTOPA COMUM EMBALAGEM 200 GRAMAS</t>
  </si>
  <si>
    <t xml:space="preserve">ESTRUTURA ALUMINIO PARA FIXACAO CHAPA POLICARBONATO 5mm  </t>
  </si>
  <si>
    <t>ESTRUTURA ARCO ACO ATIRANTADO</t>
  </si>
  <si>
    <t xml:space="preserve">ESTRUTURA METALICA ARCO COM COLUNA 20 A 35m(21,12kg/m2)  </t>
  </si>
  <si>
    <t>ESTRUTURA METALICA ARCO COM COLUNA ATE 20m(23,6kg/m2)</t>
  </si>
  <si>
    <t xml:space="preserve">ESTRUTURA METALICA ARCO SEM COLUNA 20 A 35m(17,76kg/m2)  </t>
  </si>
  <si>
    <t>ESTRUTURA METALICA ARCO SEM COLUNA 20m(16,38kg/m2)</t>
  </si>
  <si>
    <t xml:space="preserve">ESTRUTURA METALICA SHED COM COLUNA 20 A 35m(23,27kg/m2)  </t>
  </si>
  <si>
    <t>ESTRUTURA METALICA SHED COM COLUNA ATE 20m(21,18kg/m2)</t>
  </si>
  <si>
    <t xml:space="preserve">ESTRUTURA METALICA SHED SEM COLUNA 20 A 35m(24,12kg/m2)  </t>
  </si>
  <si>
    <t>ESTRUTURA METALICA SHED SEM COLUNA ATE 20m(19,56kg/m2)</t>
  </si>
  <si>
    <t>ESTRUTURA METALICA TESOURA C/COLUNA 20/35m(24,72kg/m2)</t>
  </si>
  <si>
    <t xml:space="preserve">ESTRUTURA METALICA TESOURA C/COLUNA ATE 20m(23,26kg/m2)  </t>
  </si>
  <si>
    <t>ESTRUTURA METALICA TESOURA S/COLUNA 20/35m(22,56kg/m2)</t>
  </si>
  <si>
    <t>ESTRUTURA PREMOLDADA EM CONCRETO VAOS ATE 12m</t>
  </si>
  <si>
    <t>ESTRUTURA PREMOLDADA EM CONCRETO VAOS DE 13 a 20m</t>
  </si>
  <si>
    <t>ESTRUTURA PREMOLDADA EM CONCRETO VAOS DE 21 A 25m</t>
  </si>
  <si>
    <t>ESTUCADOR ANDAIME EXTERNO+30% PERICULOSIDADE</t>
  </si>
  <si>
    <t>ETIQUETA ADESIVA INDICATIVO AZUL-TUBO OXIDO NITROSO</t>
  </si>
  <si>
    <t>EVAPORADOR EM TETO PARA AR CONDICIONADO</t>
  </si>
  <si>
    <t>EXAUSTOR 1800 CFM COM MOTOR ELETRICO DE 1 CV</t>
  </si>
  <si>
    <t>EXAUSTOR AXIAL TRIFASICO 220V 300 m3/h</t>
  </si>
  <si>
    <t xml:space="preserve">EXAUSTOR CENTRIFUGO 10.000M3/H 35MMCA ROTOR L.L.AF 380V  </t>
  </si>
  <si>
    <t>EXAUSTOR ELETRICO BS25CI 110/220V 1/3CV</t>
  </si>
  <si>
    <t>EXPLOSIVO-DINAMITE POWERGEL 2" A 5" TRIMONIO 40%</t>
  </si>
  <si>
    <t>EXPLOSIVO-DINAMITE POWERGEL TRIMONIO 1" x 8"</t>
  </si>
  <si>
    <t>EXPLOSIVO-TRIMONIO 2x24mm</t>
  </si>
  <si>
    <t>EXTINTOR DIOXIDO DE CARBONO (CO2)  2 Kg NBR 11716</t>
  </si>
  <si>
    <t>EXTINTOR DIOXIDO DE CARBONO (CO2) 4 Kg NBR 11716</t>
  </si>
  <si>
    <t>EXTINTOR PO QUIMICO ABC 12 QUILOS</t>
  </si>
  <si>
    <t>EXTINTOR PO QUIMICO SECO 12 Kg NBR 11716</t>
  </si>
  <si>
    <t>EXTINTOR PO QUIMICO SECO 8 Kg NBR 11716</t>
  </si>
  <si>
    <t>EXTINTOR PO QUIMICO SECO ABC 6Kg NBR 11716</t>
  </si>
  <si>
    <t>FAIXA CERAMICA 11x34cm ATENEA GREEN PORTOBELLO</t>
  </si>
  <si>
    <t>FCK PARA AR CONDICIONADO</t>
  </si>
  <si>
    <t>FECHADURA BANHEIRO CROMADA PADRAO MEDIO HAGA 1164</t>
  </si>
  <si>
    <t>FECHADURA CADEADO P/PISO PARA PORTA DE ACO HAGA 1129</t>
  </si>
  <si>
    <t>FECHADURA CENTRAL P/PORTA DE ACO HAGA 1128</t>
  </si>
  <si>
    <t>FECHADURA EXTERNA BRASIL QUADRATA 9003 CR</t>
  </si>
  <si>
    <t>FECHADURA EXTERNA CROMADA PADRAO MEDIO HAGA 1158</t>
  </si>
  <si>
    <t>FECHADURA EXTERNA CROMADA PADRAO SUPERIOR PAPAIZ 357</t>
  </si>
  <si>
    <t>FECHADURA EXTERNA UNILOCK BOLA REF- 05010</t>
  </si>
  <si>
    <t>FECHADURA INTERNA BANHEIRO LA FONTE 401 PADRAO SOCIAL</t>
  </si>
  <si>
    <t>FECHADURA INTERNA CROMADA PADRAO MEDIO HAGA 1162</t>
  </si>
  <si>
    <t>FECHADURA INTERNA CROMADA PADRAO SUPERIOR HAGA 2100</t>
  </si>
  <si>
    <t>FECHADURA INTERNA FERRO CROMADO TIPO IV 55mm</t>
  </si>
  <si>
    <t>FECHADURA INTERNA LA FONTE 5216 CO PADRAO SOCIAL</t>
  </si>
  <si>
    <t>FECHADURA INTERNA LA FONTE TENDENCY 401 PADRAO SOCIAL</t>
  </si>
  <si>
    <t>FECHADURA LA FONTE CLASE 655</t>
  </si>
  <si>
    <t>FECHADURA PADRAO LUXO CROMADO LA FONTE PORTA EXTERNA</t>
  </si>
  <si>
    <t>FECHADURA PADRAO LUXO NYLON PORTA BANHEIRO</t>
  </si>
  <si>
    <t>FECHADURA PADRAO LUXO NYLON PORTAS INTERNAS</t>
  </si>
  <si>
    <t>FECHADURA PADRAO LUXO NYLON PORTAS SOCIAIS</t>
  </si>
  <si>
    <t>FECHADURA PADRAO POPULAR ALIANCA PORTA DE BANHEIRO</t>
  </si>
  <si>
    <t>FECHADURA PADRAO POPULAR ALIANCA PORTA EXTERNA</t>
  </si>
  <si>
    <t>FECHADURA PADRAO POPULAR ALIANCA PORTA INTERNA</t>
  </si>
  <si>
    <t>FECHADURA PADRAO SOCIAL CROMADO PORTA EXTERNA</t>
  </si>
  <si>
    <t>FECHADURA PARA ARMARIO - LATAO CROMADO</t>
  </si>
  <si>
    <t>FECHADURA PORTA DIVISORIA YALE/LA FONTE 807E CR BOLA</t>
  </si>
  <si>
    <t>FECHADURA SOCIAL TRAFEGO MODERADO TIPO IV 55mm CROMADO</t>
  </si>
  <si>
    <t>FECHADURA/DOBRADICA/BATENTE/MOLA PARA PORTA DE VIDRO</t>
  </si>
  <si>
    <t>FECHAMENTO BALCAO C/ESTRUTURA TUBULAR PARA VIDRO 8mm</t>
  </si>
  <si>
    <t>FECHO ALAVANCA FERRO 20cm PARA EMBUTIR</t>
  </si>
  <si>
    <t>FECHO COM CREMONA LATAO CROMADO C/2 VARETAS CROMADAS</t>
  </si>
  <si>
    <t>FECHO EMBUTIR LATAO NATURAL 20cmx3/4"</t>
  </si>
  <si>
    <t>FECHO EMBUTIR LATAO NATURAL 40cmx3/4"</t>
  </si>
  <si>
    <t>FEITOR/ENCARREGADO</t>
  </si>
  <si>
    <t>FELTRO 1100x120x7,5cm DENSIDADE 12Kg/m3 FSB12</t>
  </si>
  <si>
    <t>FELTRO 1250x120x5,0cm DENSIDADE 16Kg/m3 FSB16</t>
  </si>
  <si>
    <t>FELTRO 2500x120x2,5cm DENSIDADE 16Kg/m3 FSB16</t>
  </si>
  <si>
    <t>FELTRO 750x120x10,0cm DENSIDADE 12Kg/m3 FSB12</t>
  </si>
  <si>
    <t>FELTRO C/REVESTIMENTO DE ALUMINIO ISOFLEX 112 ESP.50mm</t>
  </si>
  <si>
    <t>FELTRO C/REVESTIMENTO DE ALUMINIO ISOFLEX 116 ESP.25mm</t>
  </si>
  <si>
    <t>FELTRO C/REVESTIMENTO DE ALUMINIO ISOFLEX 116 ESP.50mm</t>
  </si>
  <si>
    <t>FELTRO C/REVESTIMENTO DE ALUMINIO ISOFLEX 120 ESP.50mm</t>
  </si>
  <si>
    <t>FELTRO C/REVESTIMENTO DE ALUMINIO ISOFLEX 135 ESP.35mm</t>
  </si>
  <si>
    <t>FERRAGEM FIXACAO DE VIDRO</t>
  </si>
  <si>
    <t>FERRAGEM LISA MICTORIO</t>
  </si>
  <si>
    <t>FERRAGEM PARA FIXACAO DE PAINEL EM VIDRO/LAMINADO</t>
  </si>
  <si>
    <t>FERRAGEM PARA JANELA DE ABRIR</t>
  </si>
  <si>
    <t>FERRAGEM PARA JANELA DE CORRER</t>
  </si>
  <si>
    <t>FERRAGEM PARA JANELA DE MADEIRA MAXIM-AIR</t>
  </si>
  <si>
    <t>FERRAGEM PARA PORTA DE CORRER</t>
  </si>
  <si>
    <t>FERRAGEM PARA PORTA PIVOTANTE VERTICAL</t>
  </si>
  <si>
    <t>FERRAMENTAS-CORTADOR ELETRICO PARA CHAPAS DE ISOPOR</t>
  </si>
  <si>
    <t xml:space="preserve">FERRAMENTAS-FURADOR ROLHAS DE MADEIRA (JOGO 6) -METALIC  </t>
  </si>
  <si>
    <t>FERRAMENTAS-JOGO CHAVES FENDA</t>
  </si>
  <si>
    <t>FERRAMENTAS-TORNO FERRO FORJADO PARA BANCADA No.4</t>
  </si>
  <si>
    <t>FERROLHO ACO 1/2"x 4cm PARA PORTA DE FERRO</t>
  </si>
  <si>
    <t>FIAT PALIO FIRE 1.0 FLEX 65CV GASOLINA (/1000)</t>
  </si>
  <si>
    <t>FIAT SIENA 1.0 FLEX 8v 65CV GASOLINA (/1000)</t>
  </si>
  <si>
    <t>FILETE GRANITO BRANCO CEARA POLIDO 3x2cm</t>
  </si>
  <si>
    <t>FILETE MARMORE BEJE BAHIA LUSTRADO 3x2cm</t>
  </si>
  <si>
    <t>FILME 4,5"x8,5" PARA TESTE GAMAGRAFIA</t>
  </si>
  <si>
    <t>FILTRO 4" PARA MEDIDOR VOLUMETRICO</t>
  </si>
  <si>
    <t>FILTRO ACO CARBONO 5/8" PARA PISCINAS</t>
  </si>
  <si>
    <t>FILTRO ACQUA SHINE 1/2" PARA MAQUINA LAVAR ROUPA</t>
  </si>
  <si>
    <t>FILTRO ANAEROBICO P/FOSSA DI=1,5m HT=2m VOL.3180L</t>
  </si>
  <si>
    <t>FILTRO AQUALAR AGUA AP-200 BRANCO DE PAREDE</t>
  </si>
  <si>
    <t xml:space="preserve">FILTRO DANCOR P/PISCINA DFF 20(44,4 A 88,8m3)MONOFASICO  </t>
  </si>
  <si>
    <t xml:space="preserve">FILTRO DANCOR P/PISCINA DFF 30(101,4A202,8m3)MONOFASICO  </t>
  </si>
  <si>
    <t>FILTRO DE LINHA COM 6 TOMADAS 3 POLOS 120/220W</t>
  </si>
  <si>
    <t>FILTRO GALV.ESPIRALADO PERFIL "V" JAQUETADO 6"x0,75mm</t>
  </si>
  <si>
    <t>FILTRO PISCINA 24m3 JACUZZI 15tp-1m</t>
  </si>
  <si>
    <t>FILTRO PISCINA 40m3 JACUZZI 19tp2-m</t>
  </si>
  <si>
    <t>FILTRO PISCINA 56m3 JACUZZI 22TP-3M</t>
  </si>
  <si>
    <t>FILTRO PISCINA DANCOR DFF 11</t>
  </si>
  <si>
    <t>FILTRO PISCINA DANCOR DFF 12</t>
  </si>
  <si>
    <t>FILTRO PISCINA DANCOR DFF 16</t>
  </si>
  <si>
    <t>FILTRO SEGURANCA PARA LIQUIDOS INFLAMAVEIS</t>
  </si>
  <si>
    <t>FILTRO Y 100mm</t>
  </si>
  <si>
    <t>FINCA PINO CALIBRE .38 (EM CAIXAS com 100un)</t>
  </si>
  <si>
    <t>FINCA PINO WALSYWA CALIBRE .22 CURTO (CX C/100 PECAS)</t>
  </si>
  <si>
    <t>FIO  450/750V 4mm2 (10 AWG) PRETO</t>
  </si>
  <si>
    <t>FIO 450/750V 10mm2 (6 AWG) PRETO</t>
  </si>
  <si>
    <t>FIO DE PRUMO  Nº 3</t>
  </si>
  <si>
    <t>FIO NEOFLAN ANTICHAMA BWF 750V 1,5mm2 (14 AWG)</t>
  </si>
  <si>
    <t>FIO PLASTIFLEX 300V TORCIDO 2x4mm2 (10 AWG)</t>
  </si>
  <si>
    <t>FIO SUPERASTIC FLEX 450/750V 2,5mm2 CORES DIVERSAS</t>
  </si>
  <si>
    <t>FIO SUPERASTIC FLEX 450/750V 6mm2 (8 AWG) CORES DIVERSAS</t>
  </si>
  <si>
    <t>FITA 3M 25x1,1mm PARA ADESAO POLICARBONATO A ESTRUTURA</t>
  </si>
  <si>
    <t>FITA ADESIVA COMUM CREPE 19mmx50,0m</t>
  </si>
  <si>
    <t>FITA ISOLANTE AUTO-ADESIVA # 23 19mm x 10m</t>
  </si>
  <si>
    <t>RL</t>
  </si>
  <si>
    <t>FITA ISOLANTE HIGHLAND ADESIVA 19m x 20mm</t>
  </si>
  <si>
    <t>FITA ISOLANTE P44 19mm x 10m</t>
  </si>
  <si>
    <t>FITA ISOLANTE P44 19mm x 20m</t>
  </si>
  <si>
    <t>FITA PLASTICA 1/2" PARA ENGRAVATAMENTO</t>
  </si>
  <si>
    <t>FITA SUSPENSAO TUBOS WALSYWA ERALFLEX (RL.25m)</t>
  </si>
  <si>
    <t>FITA TEFLON VEDA ROSCA 18mm x 25m</t>
  </si>
  <si>
    <t>FIXADOR ABAS SIMPLES</t>
  </si>
  <si>
    <t>FLANGE COBRE 750-30 104mm</t>
  </si>
  <si>
    <t>FLANGE COBRE 750-30 15mm</t>
  </si>
  <si>
    <t>FLANGE COBRE 750-30 42mm</t>
  </si>
  <si>
    <t>FLANGE COM SEXTAVADO FERRO GALVANIZADO 3"</t>
  </si>
  <si>
    <t>FLANGE COM SEXTAVADO FERRO GALVANIZADO TUPY 3/4"</t>
  </si>
  <si>
    <t>FLANGE COM SEXTAVADO FERRO GALVANIZADO TUPY 5"</t>
  </si>
  <si>
    <t>FLANGE DE ENTRADA DE ENERGIA 15KV 220/127V</t>
  </si>
  <si>
    <t>FLANGE SOBREPOSTO ACO FACE RETA 150 LIBRAS 10"</t>
  </si>
  <si>
    <t>FLANGE/BOLSA PVC RIGIDO ROSCAVEL 75mm</t>
  </si>
  <si>
    <t>FOLHA DE PLASTICO-BOLHA PARA PROTECAO DE CAIXILHOS</t>
  </si>
  <si>
    <t>FOLHEADO DE MADEIRA FREIJO</t>
  </si>
  <si>
    <t>FORD KA 1.0 65CV GASOLINA (/1000)</t>
  </si>
  <si>
    <t>FORMA DESLIZANTE</t>
  </si>
  <si>
    <t>FORMA MODULADA CHAPA ACO ESTRUT.FUNDACAO C/ACES.M2/DIA</t>
  </si>
  <si>
    <t>FORRO ALUMINIO BANDEJA 25x125cm</t>
  </si>
  <si>
    <t>FORRO COLMEIA MADEIRA 4x4x80cm</t>
  </si>
  <si>
    <t>PL</t>
  </si>
  <si>
    <t>FORRO COM ISOLAMENTO TERMICO FORROTERM 2,0x1,0X40mm</t>
  </si>
  <si>
    <t>FORRO DAMPA COLOR 10</t>
  </si>
  <si>
    <t>FORRO PERMETAL PRETO</t>
  </si>
  <si>
    <t>FORRO PROFIPLAST LISO</t>
  </si>
  <si>
    <t xml:space="preserve">FORRO PVC ORIGINALE BRANCO 0,20x6m </t>
  </si>
  <si>
    <t>FORRO SONEX FINE LAY-IN 0,625x0,625m</t>
  </si>
  <si>
    <t>FORROTERM ESPESSURA 40mm</t>
  </si>
  <si>
    <t>FORROVID K60 GLACIAL SANTA MARINA</t>
  </si>
  <si>
    <t>FORROVID PLAFOND-50 BRANCO/BEJE 1,25x0,625x20mm</t>
  </si>
  <si>
    <t>FORROVID SHEDISOL BRANCO 1,20x0,60x25mm</t>
  </si>
  <si>
    <t>FOSSA SEPTICA PREMOLDADA C/CAMARA INHOFF P/100 PESSOAS</t>
  </si>
  <si>
    <t>FOSSA SEPTICA PREMOLDADA C/CAMARA INHOFF P/200 PESSOAS</t>
  </si>
  <si>
    <t>FOSSA SEPTICA PREMOLDADA C/CAMARA INHOFF P/30 PESSOAS</t>
  </si>
  <si>
    <t>FOSSA SEPTICA PREMOLDADA C/CAMARA INHOFF P/40 PESSOAS</t>
  </si>
  <si>
    <t>FOSSA SEPTICA PREMOLDADA C/CAMARA INHOFF P/50 PESSOAS</t>
  </si>
  <si>
    <t>FOSSA SEPTICA PREMOLDADA C/CAMARA INHOFF P/60 PESSOAS</t>
  </si>
  <si>
    <t>FOSSA SEPTICA PREMOLDADA C/CAMARA INHOFF P/80 PESSOAS</t>
  </si>
  <si>
    <t>FOSSA SEPTICA PREMOLDADA C/CAMARA UNICA P/10 PESSOAS</t>
  </si>
  <si>
    <t>FOSSA SEPTICA PREMOLDADA C/CAMARA UNICA P/15 PESSOAS</t>
  </si>
  <si>
    <t>FOSSA SEPTICA PREMOLDADA C/CAMARA UNICA P/20 PESSOAS</t>
  </si>
  <si>
    <t>FOSSA SEPTICA PREMOLDADA C/CAMARA UNICA P/5 PESSOAS</t>
  </si>
  <si>
    <t>FOSSA SEPTICA PREMOLDADA C/CAMARA UNICA P/7 PESSOAS</t>
  </si>
  <si>
    <t>FRANQUIA ATE 20 GRAMAS (TARIFA SEED)(EBCT)</t>
  </si>
  <si>
    <t>FRETE PARA TRANSPORTE DE PASTILHAS DE VIDRO VIDROTIL</t>
  </si>
  <si>
    <t>FRETE RIO JANEIRO/RIO BRANCO-CERAMICAS PISO/PAREDE</t>
  </si>
  <si>
    <t>FRIO ASFALTO</t>
  </si>
  <si>
    <t>FUNDO ANTICORROSIVO ZARCAO</t>
  </si>
  <si>
    <t>FUNDO BRANCO FOSCO PARA MADEIRA</t>
  </si>
  <si>
    <t>FUNDO PREPARADOR EPOXI BRANCO COMPENENTE "A"</t>
  </si>
  <si>
    <t>FUNDO PREPARADOR PARA METAIS</t>
  </si>
  <si>
    <t>FUNDO PREPARADOR PAREDES PVA BRANCO FOSCO</t>
  </si>
  <si>
    <t>LT</t>
  </si>
  <si>
    <t>FUSIVEL CARTUCHO 250V 30A</t>
  </si>
  <si>
    <t>FUSIVEL CARTUCHO 250V 60A</t>
  </si>
  <si>
    <t>FUSIVEL CHAVE FACA 400A 250V</t>
  </si>
  <si>
    <t>FUSIVEL NH TALA 1 125A</t>
  </si>
  <si>
    <t>FUSIVEL NH TALA 1 200A</t>
  </si>
  <si>
    <t>AQUECEDOR/BOILER SOLAR/ELETR.COBRE 100L HORIZ.CUMULUS</t>
  </si>
  <si>
    <t xml:space="preserve">AQUECEDOR/BOILER VERT.SAIAR GAS GLP/GAS/NAFTA 85 LITROS  </t>
  </si>
  <si>
    <t>AQUECEDOR/BOILER VERTICAL 130 LITROS GLP/GAS/NAFTA</t>
  </si>
  <si>
    <t>AQUECEDOR/BOILER VERTICAL 160 LITROS GLP/GAS/NAFTA</t>
  </si>
  <si>
    <t>AQUECEDOR/BOILER VERTICAL A GAS 190 LITROS COSMOPOLITA</t>
  </si>
  <si>
    <t>AQUECEDOR/BOILER VERTICAL GAS GLP/NAFTA 150 LITROS</t>
  </si>
  <si>
    <t>AR COND. SPLIT SPRINGER  CARRIER  18000 BTU/h</t>
  </si>
  <si>
    <t>AR COND. SPLIT SPRINGER CARRIER 9.000 BTU'S</t>
  </si>
  <si>
    <t>AR COND.FAN&amp;COIL A AR 7,5 TR</t>
  </si>
  <si>
    <t>AR COND.FAN&amp;COIL A AR REMOTO 4,0 TR</t>
  </si>
  <si>
    <t>AR COND.FAN&amp;COIL AMBIENTE TETO 42LSA25 Kcal/h 5100</t>
  </si>
  <si>
    <t>AR COND.JANELA SPRINGER CARIER  21.000 BTU'S</t>
  </si>
  <si>
    <t>AR COND.JANELA SPRINGER CARRIER 10.000 BTU'S</t>
  </si>
  <si>
    <t>AR COND.JANELA SPRINGER CARRIER 12.000 BTU'S</t>
  </si>
  <si>
    <t>AR COND.JANELA SPRINGER CARRIER 18.000 BTU'S</t>
  </si>
  <si>
    <t>AR COND.SELF CONTEINED A AGUA 10TR</t>
  </si>
  <si>
    <t>AR COND.SELF CONTEINED AR INCORPORADO 16TR</t>
  </si>
  <si>
    <t>AR COND.TORRE RESFRIAMENTO ALPINA VAZAO AGUA 50m3/h</t>
  </si>
  <si>
    <t>AR CONDICIONADO DE JANELA 21.000 BTU'S</t>
  </si>
  <si>
    <t>ARAME FARPADO</t>
  </si>
  <si>
    <t>ARAME GALVANIZADO #12 AWG</t>
  </si>
  <si>
    <t>ARAME GALVANIZADO #14 AWG</t>
  </si>
  <si>
    <t>ARAME GALVANIZADO #16 AWG (0,032kg/m) METRO</t>
  </si>
  <si>
    <t>ARAME GALVANIZADO #18 AWG 1,24mm</t>
  </si>
  <si>
    <t>ARAME GALVANIZADO #20 BWG 0,89mm</t>
  </si>
  <si>
    <t>ARAME PARA GABIAO ACO BTC ZINCO ALUMINIO 2,2mm</t>
  </si>
  <si>
    <t>ARAME RECOZIDO ISGW #16 (0,032kg/m) (55 AMARRAS/pm3)</t>
  </si>
  <si>
    <t>ARANDELA 3945 PL 100W</t>
  </si>
  <si>
    <t>ARANDELA BLINDADA F/5011</t>
  </si>
  <si>
    <t>ARANDELA DECORATIVA OVAL BRANCA</t>
  </si>
  <si>
    <t>ARBOREA FRUTIFERA-MANGUEIRA-MANGIFERA INDICA</t>
  </si>
  <si>
    <t>ARBOREA G.PORTE-EMBIRUCU-PSEUDOBOMBAX GRANDIFLORUS</t>
  </si>
  <si>
    <t>ARBOREA GRANDE PORTE-FLAMBOYANT-POINCIANA REGIA</t>
  </si>
  <si>
    <t>ARBOREA GRANDE PORTE-IPE ROSA-TABEBUIA AVELLANEDA</t>
  </si>
  <si>
    <t>ARBOREA GRANDE PORTE-PRIMAVERA-BOUGANVILLEA GLABRA</t>
  </si>
  <si>
    <t>ARBOREA MD.PORTE-QUARESMA ROSA-TIBOUCHINA GRANULOSA</t>
  </si>
  <si>
    <t xml:space="preserve">ARBOREA MED.PORTE-BOUGANVILLE VERMELHO-BOUGANVILAE GLAB  </t>
  </si>
  <si>
    <t>ARBOREA MEDIO PORTE-JATOBA-MIMENOSA STILLOCARPA</t>
  </si>
  <si>
    <t>ARBOREA MEDIO PORTE-MULUNGU-ERYTRINA VELUTINA</t>
  </si>
  <si>
    <t>ARBOREA MEFO PORTE-AGAVE-AGAVE ATTENUATA</t>
  </si>
  <si>
    <t>ARBORETA-CHEFLERA-SHEFFLELERA ACTINOPHYLLA</t>
  </si>
  <si>
    <t>ARBUSTIVA FRUTIFERA ACEROLA-MALSEPHIA GLABRA</t>
  </si>
  <si>
    <t>ARBUSTIVA PENDENTE-RUSSELIA EQUISETIFORMIS</t>
  </si>
  <si>
    <t>ARBUSTIVA-ABACAXI ROCHO-TRADESCANTIA SPATHACEA</t>
  </si>
  <si>
    <t>ARBUSTIVA-AZALEIA ROSA-RHODODENDRUM INDICUS</t>
  </si>
  <si>
    <t>ARBUSTIVA-BARBA DE SERPENTE-OPHIOPOGON JABURAN</t>
  </si>
  <si>
    <t>ARBUSTIVA-BEM ME QUER-LANTANA CAMARA</t>
  </si>
  <si>
    <t>ARBUSTIVA-CAMARAO (PALMACEA)-PACAYSTASIA LUTEA</t>
  </si>
  <si>
    <t>ARBUSTIVA-CAMARAO AMARELO-PACHYSTACHYS LUTEA</t>
  </si>
  <si>
    <t>ARBUSTIVA-CASSIA AMARELA-CASSIA SPECIOSA</t>
  </si>
  <si>
    <t>ARBUSTIVA-CASSIA BICAPSULARIS</t>
  </si>
  <si>
    <t>ARBUSTIVA-CLUSIA FLUMINENSIS</t>
  </si>
  <si>
    <t>ARBUSTIVA-DRACENA-DRACAENA FRAGANS</t>
  </si>
  <si>
    <t>ARBUSTIVA-ESPONJA-CALLIANDRA BREVIPES</t>
  </si>
  <si>
    <t>ARBUSTIVA-LIRIO DA PAZ-MONSTERA DELICATTA</t>
  </si>
  <si>
    <t>ARBUSTIVA-PHILODENDRON BIPINNATI</t>
  </si>
  <si>
    <t>ARBUSTIVA-UNHA DE GATO-FICUS PUMICELIA</t>
  </si>
  <si>
    <t>ARBUSTIVA-VINCA (PALMACEA)-CATHARANTUS ROSEUS</t>
  </si>
  <si>
    <t>ARBUSTIVA-YUCA GLORIOSA</t>
  </si>
  <si>
    <t>ARBUSTIVO-SABIAH-MIMOSEA CAESALPINIFOLIA</t>
  </si>
  <si>
    <t>AREIA FINA LAVADA</t>
  </si>
  <si>
    <t>AREIA GROSSA LAVADA</t>
  </si>
  <si>
    <t>AREIA MEDIA LAVADA</t>
  </si>
  <si>
    <t>AREIA MEDIA/GROSSA PARA DRENO</t>
  </si>
  <si>
    <t>ARESTA PARA CHAPA CIMENTICIA 6mm</t>
  </si>
  <si>
    <t>ARGAMASSA ALTA RESISTENCIA KORODUR PL</t>
  </si>
  <si>
    <t>ARGAMASSA ALTA RESISTENCIA KORODUR POX</t>
  </si>
  <si>
    <t>ARGAMASSA ALTA RESISTENCIA KORODUR WH</t>
  </si>
  <si>
    <t>ARGAMASSA LAFARGE QUALICOLA PARA REBOCO 1,4kg/mm/m2</t>
  </si>
  <si>
    <t>ARGAMASSA LAFARGE QUALICOLA/REBOCO INTERNO/1,4kg/mm/m2</t>
  </si>
  <si>
    <t>ARGAMASSA PREFABRICADA PARA CERAMICA (4,50kg/m2)</t>
  </si>
  <si>
    <t xml:space="preserve">ARGAMASSA PREFABRICADA PARA CHAPISCO A COLHER(4,2kg/m2)  </t>
  </si>
  <si>
    <t>ARGAMASSA PREFABRICADA PARA CONTRAPISO(12,80 kg/m2xcm)</t>
  </si>
  <si>
    <t xml:space="preserve">ARGAMASSA PRONTA BARITA MMS10-PROT.RADIOLOGICA(25kg/cm)  </t>
  </si>
  <si>
    <t>ARGAMASSA PRONTA FERMA QUARTZOLIT P/MARMORES 4,0kg/m2</t>
  </si>
  <si>
    <t>ARGAMASSA PRONTA FERMA QUARTZOLIT PARA GRANITOS 4kg/m2</t>
  </si>
  <si>
    <t>ARGAMASSA PRONTA PARA REJUNTAMENTO CERAMICO(0,45kg/m2)</t>
  </si>
  <si>
    <t>ARGAMASSA PRONTA QUALIMASSA MULTI USO (17kg/cm-m2)</t>
  </si>
  <si>
    <t>ARGAMASSA PRONTA QUARTZOLIT/PASTILHA CERAMICA 6,0kg/m2</t>
  </si>
  <si>
    <t>ARGAMASSA PRONTA TERMOACUSTICA 1" JATEADA EM PAREDES</t>
  </si>
  <si>
    <t>ARGAMASSA PRONTA TEXTURA TERRACOR GRAFITTO 17kg/m2</t>
  </si>
  <si>
    <t>ARGAMASSA PRONTA XAPISCOFIX/CHAPISCO COM ROLO 1,2kg/m2</t>
  </si>
  <si>
    <t>ARGAMASSA PRONTA/MASSA UNICA MULTIMASSA 17kg/cm/m2</t>
  </si>
  <si>
    <t>ARGAMASSA TERRACOR GRAFITTO</t>
  </si>
  <si>
    <t>ARGILA EXPANDIDA PARA DRENAGEM/ISOLAMENTO TERMICO</t>
  </si>
  <si>
    <t>ARMACAO 3x16 PRESSBOW PARA POSTE 2x2 ISOLADORES</t>
  </si>
  <si>
    <t>ARMACAO-CONJUNTO DE HASTE/ISOLADOR E ROLDANA</t>
  </si>
  <si>
    <t>ARMADOR ADICIONAL+30% PERICULOSIDADE</t>
  </si>
  <si>
    <t>ARMADOR ou FERREIRO</t>
  </si>
  <si>
    <t>ARMARIO ACO 2 PORTAS 1,50x0,90x0,350m</t>
  </si>
  <si>
    <t>ARMARIO ACO 2 PORTAS ABRIR 1,9x0,8 x0,40m</t>
  </si>
  <si>
    <t>ARMARIO ACO PARA COZINHA 0,8x0,32x0,57m</t>
  </si>
  <si>
    <t>ARMARIO ACO PORTAS DE ABRIR 2,0x1,20x0,47m CHAPA 24</t>
  </si>
  <si>
    <t>ARMARIO ALUMINIO/ACRILICO PARA SANITARIO</t>
  </si>
  <si>
    <t>ARMARIO INCENDIO 90 x 80 x 30cm DUPLA FACE</t>
  </si>
  <si>
    <t>ARMARIO MADEIRA 52x60x74cm (0.312m2)</t>
  </si>
  <si>
    <t>ARMARIO MADEIRA REVESTIDO EM LAMINADO</t>
  </si>
  <si>
    <t>ARMARIO MADEIRA SOB BANCAS-COMPENSADO/LAMINADO</t>
  </si>
  <si>
    <t>ARMARIO SUP. BAR MDF+LAMINADO 6 PORTAS COLOCADO</t>
  </si>
  <si>
    <t>ARRUELA ACO 1/2"</t>
  </si>
  <si>
    <t>ARRUELA ALUMINIO P/ELETRODUTO 1/2"</t>
  </si>
  <si>
    <t>ARRUELA ALUMINIO P/ELETRODUTO 3"</t>
  </si>
  <si>
    <t>ARRUELA ALUMINIO P/ELETRODUTO 3/4"</t>
  </si>
  <si>
    <t>ARRUELA ESTANQUEIDADE BORRACHA FLANGE PN10 250mm</t>
  </si>
  <si>
    <t>ARRUELA LISA 3/8" REF. MG2575-5</t>
  </si>
  <si>
    <t>ARRUELA PARA PARAFUSO 18 EM NEOPRENE</t>
  </si>
  <si>
    <t>ARRUELA PARA PARAFUSO 21 EM PVC</t>
  </si>
  <si>
    <t>ARRUELA QUADRADA ACO 38mm</t>
  </si>
  <si>
    <t>ASFALTADOR</t>
  </si>
  <si>
    <t>ASFALTO CAP 80/120</t>
  </si>
  <si>
    <t>ASFALTO CM4 120/200 (TONELADA)</t>
  </si>
  <si>
    <t>ASFALTO DILUIDO CM-30  (TONELADA)</t>
  </si>
  <si>
    <t>ASFALTO OXIDADO (LITRO)</t>
  </si>
  <si>
    <t>ASFALTO OXIDADO D 312/3 (TONELADA)</t>
  </si>
  <si>
    <t>ASSENTO VASO SANITARIO SUAVE CONVENCIONAL</t>
  </si>
  <si>
    <t>ASSOALHO TABUA CORRIDA JATOBA LAMINAS 10 x 2cm</t>
  </si>
  <si>
    <t>ASSOALHO TABUA CORRIDA PEROBA MICA LAMINAS 10 x 2cm</t>
  </si>
  <si>
    <t>ASSOALHO TABUA CORRIDA YPE LAMINAS 10 X 2cm</t>
  </si>
  <si>
    <t>ASSOALHO TABUA CORRIDA YPE LAMINAS 15 X 2cm</t>
  </si>
  <si>
    <t>ASSOALHO TABUA CORRIDA YPE LAMINAS 20 X 2cm</t>
  </si>
  <si>
    <t>ATERRO DE EMPRESTIMO</t>
  </si>
  <si>
    <t>AUTOMATICO DE BOIA EM CAIXA D'AGUA OU CISTERNA</t>
  </si>
  <si>
    <t>AUXILIAR DE ADMINISTRACAO</t>
  </si>
  <si>
    <t>AUXILIAR DE DEPARTAMENTO PESSOAL EM OBRAS</t>
  </si>
  <si>
    <t>AZULEJISTA</t>
  </si>
  <si>
    <t>AZULEJISTA EM ANDAIME EXTERNO+30% PERICULOSIDADE</t>
  </si>
  <si>
    <t>AZULEJO 15x15cm CECRISA AUREA</t>
  </si>
  <si>
    <t>AZULEJO 15x15cm CECRISA BERTIOGA</t>
  </si>
  <si>
    <t>AZULEJO 15x15cm CECRISA CANOAS</t>
  </si>
  <si>
    <t>AZULEJO 15x15cm CECRISA COLONIAL</t>
  </si>
  <si>
    <t>AZULEJO 15x15cm CECRISA COMERCIAL BRANCO</t>
  </si>
  <si>
    <t>AZULEJO 15x15cm CECRISA EXTRA</t>
  </si>
  <si>
    <t>AZULEJO 15x15cm CECRISA LIVERPOOL</t>
  </si>
  <si>
    <t>AZULEJO 15x15cm CHIARELLI CELESTE</t>
  </si>
  <si>
    <t>AZULEJO 15x15cm DECORADO PARA BORDA DE PISCINA</t>
  </si>
  <si>
    <t>AZULEJO 15x15cm INCEPA BRANCO EXTRA</t>
  </si>
  <si>
    <t>AZULEJO 15x20cm CECRISA (33un/m2)</t>
  </si>
  <si>
    <t>AZULEJO 15x20cm CECRISA DECORADO</t>
  </si>
  <si>
    <t>AZULEJO 15x20cm IMBITUBA ATENAS</t>
  </si>
  <si>
    <t>AZULEJO 15x22,5cm INCEPA (30un/m2)</t>
  </si>
  <si>
    <t>AZULEJO 20x20cm CERAMUS BAHIA WHITE (25un/m2)</t>
  </si>
  <si>
    <t>AZULEJO 20x20cm ELIANE AQUAMARINE MARINE BLUE</t>
  </si>
  <si>
    <t>AZULEJO 20x20cm ELIANE AZUL CELESTE</t>
  </si>
  <si>
    <t>AZULEJO 20x20cm GERBI BRANCO (25 un/m2)</t>
  </si>
  <si>
    <t>AZULEJO 20x20cm ICISA AZUL CELESTE</t>
  </si>
  <si>
    <t>AZULEJO 20x20cm ICISA BRAMCO DIAMOND</t>
  </si>
  <si>
    <t>AZULEJO 20x20cm IMBITUBA BRANCO DIAMOND EXTRA</t>
  </si>
  <si>
    <t>AZULEJO 20x30cm ELIANE LINHA WH</t>
  </si>
  <si>
    <t>BAGUETE DE NEOPRENE 3/8"</t>
  </si>
  <si>
    <t>BALCAO BIBLIOTECA COMPL.3,0x0,75m TAMPO 0,5m-SOMA</t>
  </si>
  <si>
    <t>BAMBU ROLICO D=25mm</t>
  </si>
  <si>
    <t>BANCA (TAMPO) ACO INOXIDAVEL AISI 304 LIGA 18.8 CH.18</t>
  </si>
  <si>
    <t>BANCADA DE PIA MARMORE BRANCO 2,0x0,60m x 2cm</t>
  </si>
  <si>
    <t>BANCADA EM MARMORE 2cm 1,87m2</t>
  </si>
  <si>
    <t>BANCADA EM MARMORITE/GRANILITE 1,20x0,55m</t>
  </si>
  <si>
    <t>BANCADA EM MATERIAL SINTETICO 1,20x0,60m  (0,72m2)</t>
  </si>
  <si>
    <t>BANCADA GRANITILE/MARMORITE CLARO</t>
  </si>
  <si>
    <t>BANCADA GRANITO ASA BRANCA 3cm</t>
  </si>
  <si>
    <t>BANCADA GRANITO CEARA 4.35x0,60 (2,61m2)</t>
  </si>
  <si>
    <t>BANCADA GRANITO UBATUBA 1,20x0,57x3cm</t>
  </si>
  <si>
    <t>BANCADA GRANITO UBATUBA 1,80x0,57x3cm</t>
  </si>
  <si>
    <t>BANCADA GRANITO UBATUBA 2,0x0,57x3cm</t>
  </si>
  <si>
    <t>BANDEJA EM CHAPA ACO METALIZADA CHAPA #22</t>
  </si>
  <si>
    <t>BANHEIRA HIDROMASSAGEM JACUZZI 1,50mx0,76m BELLA FIBRA</t>
  </si>
  <si>
    <t>BANHEIRA HIDROMASSAGEM JACUZZI BIANCA 1,84x1,23m</t>
  </si>
  <si>
    <t>BANHEIRA HIDROMASSAGEM JACUZZI CARINA 1,52x0,86m</t>
  </si>
  <si>
    <t>BANHEIRA HIDROMASSAGEM JACUZZI GINA 1,80x0,90m</t>
  </si>
  <si>
    <t>BANHEIRA HIDROMASSAGEM JACUZZI MODENA 1,60x0,75m</t>
  </si>
  <si>
    <t>BANHEIRA HIDROMASSAGEM JACUZZI REGINA 1,50x0,90m</t>
  </si>
  <si>
    <t>BANHEIRA HIDROMASSAGEM JACUZZI VANTAGE 1,52x0,87m</t>
  </si>
  <si>
    <t>BARRA DE ACO DYWIDAG ROSCADA ST 85/105 32mm</t>
  </si>
  <si>
    <t>BARRA DE APOIO P.DEFICIENTE FISICO CONFORT 2310-DECA</t>
  </si>
  <si>
    <t>BARRA FERRO CHATO 1.1/4" x 1/4" (1,58kg/m)</t>
  </si>
  <si>
    <t>BARRA FERRO CHATO 2" x 1/4" (2,53kg/m)</t>
  </si>
  <si>
    <t>BARRA FERRO CHATO 4" x 3/4" (15,18kg/m)</t>
  </si>
  <si>
    <t>BARRA FERRO CHATO 5"x 3/8" (9,49kg/m)</t>
  </si>
  <si>
    <t>BARRA FERRO CHATO 6" x 5/8" (18,97kg/m)</t>
  </si>
  <si>
    <t xml:space="preserve">BARRA SPIDER EM ACO INOXIDAVEL P/FIXACAO TUBO 4" COLOC.  </t>
  </si>
  <si>
    <t>BARRAMENTO BIFASICO UL QUADRO ATE 24 DISJUNTORES 100A</t>
  </si>
  <si>
    <t xml:space="preserve">BARRAMENTO TRIFASICO DIN QUADRO ATE 23 DISJUNTORES 100A  </t>
  </si>
  <si>
    <t xml:space="preserve">BARRAMENTO TRIFASICO DIN QUADRO ATE 44 DISJUNTORES 100A  </t>
  </si>
  <si>
    <t>BASALTO IRREGULAR BRANCO</t>
  </si>
  <si>
    <t>BASE PARA FIXACAO DE MASTRO EM CHAPA DE ACO 1/4"</t>
  </si>
  <si>
    <t>BATENTE REF.520 LA FONTE</t>
  </si>
  <si>
    <t>BATERIA 12VCC CHUMBO/CALCIO 40A</t>
  </si>
  <si>
    <t>BATERIA ESPECIAL 12V SELADA 7 AH COM ALARME</t>
  </si>
  <si>
    <t>BEBEDOURO ACO ACETINADO HAWS REF. 1011</t>
  </si>
  <si>
    <t>BEBEDOURO DE PRESSAO GARRAFAO ELECTRONIC</t>
  </si>
  <si>
    <t>BEBEDOURO ELETRICO MAX PREMIUN OPTIMAR</t>
  </si>
  <si>
    <t xml:space="preserve">BETONEIRA ELETRICA MENEGOTE 580L 8CV </t>
  </si>
  <si>
    <t>BETUME PREPARADO</t>
  </si>
  <si>
    <t>BICO DE SPRINKLER SIDE WALL G8 GRAUS 1/2"</t>
  </si>
  <si>
    <t>BIDE LOUCA BRANCA 4/813 DECA</t>
  </si>
  <si>
    <t>BIDE LOUCA BRANCA B/8 IPANEMA</t>
  </si>
  <si>
    <t>BIDE LOUCA BRANCA CONVENCIONAL</t>
  </si>
  <si>
    <t>BIDE LOUCA BRANCA INCEPA</t>
  </si>
  <si>
    <t>BIDE LOUCA BRANCA INCEPA LINHA RAMPTON</t>
  </si>
  <si>
    <t>BIDE LOUCA BRANCA INCEPA NUAGE LUXO</t>
  </si>
  <si>
    <t>BIDE LOUCA EM COR</t>
  </si>
  <si>
    <t>BIDIM (TRIMATEC) TRI200 (0,3kg/m2) LARG.2,15/4,30m</t>
  </si>
  <si>
    <t>BIDIM (TRIMATEC) TRI400 (0,4kg/m2) LARG. 2,15/4,30m</t>
  </si>
  <si>
    <t>BLOCO CONCRETO 9x19x39cm</t>
  </si>
  <si>
    <t>BLOCO CONCRETO CANALETA 14x19x19cm TIPO U</t>
  </si>
  <si>
    <t>BLOCO CONCRETO CANALETA 14x19x39cm TIPO U</t>
  </si>
  <si>
    <t>BLOCO CONCRETO CANALETA 19x19x19cm TIPO U</t>
  </si>
  <si>
    <t>BLOCO CONCRETO CANALETA 39x19x09cm TIPO U</t>
  </si>
  <si>
    <t>BLOCO CONCRETO CANALETA 9x19x19cm TIPO U</t>
  </si>
  <si>
    <t>BLOCO CONCRETO CELULAR 60x30x10cm</t>
  </si>
  <si>
    <t>BLOCO CONCRETO CELULAR 60x30x12,5cm</t>
  </si>
  <si>
    <t>BLOCO CONCRETO CELULAR 60x30x15cm</t>
  </si>
  <si>
    <t>BLOCO CONCRETO CELULAR 60x30x20cm</t>
  </si>
  <si>
    <t>BLOCO CONCRETO CELULAR AUTOPORTANTE 60x30x10cm</t>
  </si>
  <si>
    <t>BLOCO CONCRETO CELULAR AUTOPORTANTE 60x30x12,5cm</t>
  </si>
  <si>
    <t>BLOCO CONCRETO CELULAR AUTOPORTANTE 60x30x15cm</t>
  </si>
  <si>
    <t>BLOCO CONCRETO CELULAR AUTOPORTANTE 60x30x20cm</t>
  </si>
  <si>
    <t>BLOCO CONCRETO ESTRUTURAL 19x19x39cm</t>
  </si>
  <si>
    <t>BLOCO CONCRETO INTERTRAVADO UNISTEIN COLORIDO 8cm</t>
  </si>
  <si>
    <t>BLOCO CONCRETO INTERTRAVADO UNISTEIN NATURAL 10cm</t>
  </si>
  <si>
    <t>BLOCO CONCRETO INTERTRAVADO UNISTEIN NATURAL 6cm</t>
  </si>
  <si>
    <t>BLOCO CONCRETO INTERTRAVADO UNISTEIN NATURAL 8cm</t>
  </si>
  <si>
    <t>BLOCO CONCRETO INTERTRAVADO UNISTEIN UNI/MIDI 4,5cm</t>
  </si>
  <si>
    <t>BLOCO CONCRETO SEM FUNCAO ESRUTURAL 19x19x39cm</t>
  </si>
  <si>
    <t>BLOCO CONCRETO SEM FUNCAO ESTRUTURAL 14x19x39cm</t>
  </si>
  <si>
    <t>BLOCO DE GESSO 67x50x7,5cm</t>
  </si>
  <si>
    <t>BLOCO HEXAGONAL CONCRETO 10cm (26 un/m2)</t>
  </si>
  <si>
    <t>BLOCO HEXAGONAL CONCRETO 6cm (26un/m2)</t>
  </si>
  <si>
    <t>JANELA MADEIRA GUILHOTINA PARA VIDRO</t>
  </si>
  <si>
    <t>JANELA MADEIRA MAXIM AIR</t>
  </si>
  <si>
    <t>JANELA MADEIRA PIVOTANTE</t>
  </si>
  <si>
    <t>JANELA MADEIRA VENEZIANA</t>
  </si>
  <si>
    <t>JANELA MAXIM AIR ALUMINIO ANODIZADO C28 CONVENCIONAL</t>
  </si>
  <si>
    <t>JANELA PIVOTANTE  FERRO + VIDRO</t>
  </si>
  <si>
    <t>JATISTA-OPERADOR JATO DE AREIA</t>
  </si>
  <si>
    <t>JATO AREIA CHAPA PISO</t>
  </si>
  <si>
    <t>JATO AREIA COMERCIAL</t>
  </si>
  <si>
    <t>JATO AREIA COMERCIAL (/1000)</t>
  </si>
  <si>
    <t>JATO AREIA EM CHAPA DE ACO COM PINTURA COMUM</t>
  </si>
  <si>
    <t>JATO AREIA EM CHAPA DE ACO COM PINTURA EPOXI</t>
  </si>
  <si>
    <t>JATO AREIA EM CHAPA DE ACO SEM PINTURA</t>
  </si>
  <si>
    <t>JATO AREIA EM PERFIS E TUBULACOES ACO</t>
  </si>
  <si>
    <t>JATO AREIA EM PERFIS E TUBULACOES DE ACO SEM PINTURA</t>
  </si>
  <si>
    <t>JATO AREIA EM PERFIS/TUBULACOES PINTADAS C/TINTA COMUM</t>
  </si>
  <si>
    <t>JATO AREIA EM PISOS E SUPERFICIES DE CONCRETO</t>
  </si>
  <si>
    <t xml:space="preserve">JATO AREIA GRANITO,PEDRA TIPO SAO TOME,MARMORE E OUTROS  </t>
  </si>
  <si>
    <t>JATO AREIA Q/BR 2.1/2"</t>
  </si>
  <si>
    <t>JOELHO 45 FERRO FUNDIDO 150mm</t>
  </si>
  <si>
    <t>JOELHO 45 FERRO FUNDIDO 50mm</t>
  </si>
  <si>
    <t>JOELHO 45 PVC ESGOTO 100mm</t>
  </si>
  <si>
    <t>JOELHO 45 PVC LEVE 150mm</t>
  </si>
  <si>
    <t>JOELHO 45 PVC LEVE 200mm</t>
  </si>
  <si>
    <t>JOELHO 45 PVC LEVE 300mm</t>
  </si>
  <si>
    <t>JOELHO 45 PVC ROSCAVEL 3/4"</t>
  </si>
  <si>
    <t>JOELHO 45 PVC SOLDAVEL 40mm</t>
  </si>
  <si>
    <t>JOELHO 45 PVC SOLDAVEL 85mm</t>
  </si>
  <si>
    <t>JOELHO 87 30" FERRO FUNDIDO 150mm</t>
  </si>
  <si>
    <t>JOELHO 87 30" FERRO FUNDIDO 50mm</t>
  </si>
  <si>
    <t>JOELHO 90 CPVC AQUATHERM 15mm</t>
  </si>
  <si>
    <t>JOELHO 90 PVC AGUA SOLDAVEL 25mm</t>
  </si>
  <si>
    <t>JOELHO 90 PVC C/VISITA 100 x 75mm</t>
  </si>
  <si>
    <t>JOELHO 90 PVC ESGOTO COM VISITA 100 x 50mm</t>
  </si>
  <si>
    <t>JOELHO 90 PVC ESGOTO SERIE NORMAL 100mm</t>
  </si>
  <si>
    <t>JOELHO 90 PVC ESGOTO SERIE NORMAL 40mm</t>
  </si>
  <si>
    <t>JOELHO 90 PVC ESGOTO SERIE NORMAL 50mm</t>
  </si>
  <si>
    <t>JOELHO 90 PVC ESGOTO SOLDAVEL C/ROSCA 40mm x 1"</t>
  </si>
  <si>
    <t>JOELHO 90 PVC ESGOTO SOLDAVEL C/ROSCA 40mm x 1.1/4"</t>
  </si>
  <si>
    <t>JOELHO 90 PVC LEVE 250mm</t>
  </si>
  <si>
    <t>JOELHO 90 PVC ROSCAVEL 1.1/2"</t>
  </si>
  <si>
    <t>JOELHO 90 PVC ROSCAVEL 1/2"</t>
  </si>
  <si>
    <t>JOELHO 90 PVC ROSCAVEL 2"</t>
  </si>
  <si>
    <t>JOELHO 90 PVC ROSCAVEL 3/4"</t>
  </si>
  <si>
    <t>JOELHO 90 PVC SOLDAVEL 110mm</t>
  </si>
  <si>
    <t>JOELHO 90 PVC SOLDAVEL 20mm</t>
  </si>
  <si>
    <t>JOELHO 90 PVC SOLDAVEL 50mm</t>
  </si>
  <si>
    <t>JOELHO 90 PVC SOLDAVEL AZUL 25mm x 3/4"</t>
  </si>
  <si>
    <t>JOELHO 90 PVC SOLDAVEL C/BUCHA DE LATAO 20mm x 1/2"</t>
  </si>
  <si>
    <t>JOELHO REDUCAO 90 PVC SOLDAVEL 32 x 25mm</t>
  </si>
  <si>
    <t>JOELHO REDUCAO PVC 90 SOLDA/ROSCA 25mm x 3/4"</t>
  </si>
  <si>
    <t>JOGO PARAFUSOS FIXACAO FLANGES PA 1000</t>
  </si>
  <si>
    <t>JUNCAO "X" COM 7 FUROS</t>
  </si>
  <si>
    <t>JUNCAO 45 FERRO FUNDIDO Y SMU 150 x 150mm</t>
  </si>
  <si>
    <t>JUNCAO 45 FERRO FUNDIDO Y SSB 75 x 50mm</t>
  </si>
  <si>
    <t>JUNCAO PLANA COM 4 FUROS</t>
  </si>
  <si>
    <t>JUNCAO PVC 200 x 150mm</t>
  </si>
  <si>
    <t>JUNCAO PVC DUPLA SERIE NORMAL 100x100x100mm</t>
  </si>
  <si>
    <t>JUNCAO PVC INVERTIDA SERIE NORMAL 75 x 75mm</t>
  </si>
  <si>
    <t>JUNCAO PVC SIMPLES 100 x 100mm</t>
  </si>
  <si>
    <t>JUNCAO PVC SIMPLES 50 x 50mm</t>
  </si>
  <si>
    <t>JUNCAO PVC SIMPLES ESGOTO SERIE NORMAL 100 x 50mm</t>
  </si>
  <si>
    <t>JUNCAO PVC SIMPLES ESGOTO SERIE NORMAL 100 x 75mm</t>
  </si>
  <si>
    <t>JUNCAO SIMPLES PVC LEVE 200mm</t>
  </si>
  <si>
    <t>JUNTA 8.3/4" x 1/8"</t>
  </si>
  <si>
    <t>JUNTA AMIANTO PARA FLANGE CEGO SLIP ON 10"</t>
  </si>
  <si>
    <t>JUNTA ANTIVIBRATORIA 1.1/4"</t>
  </si>
  <si>
    <t>JUNTA DILATACAO PERFILADO SIKA M022 (ROLO DE 25,0m)</t>
  </si>
  <si>
    <t xml:space="preserve">JUNTA EMULSAO ASFALTICA EMULPLASTICO LATEX CM30 2x2,5cm  </t>
  </si>
  <si>
    <t>JUNTA EXPANSAO COBRE 900 54mm</t>
  </si>
  <si>
    <t>JUNTA FOLE/BORRACHA 60mm</t>
  </si>
  <si>
    <t>JUNTA INTERNA TIPO T P/ELETROCALHA 38 x 38mm</t>
  </si>
  <si>
    <t>JUNTA O NEOPRENE 50mm</t>
  </si>
  <si>
    <t>JUNTA PLASTICA DE DILATACAO "K" 34 x 4,5cm</t>
  </si>
  <si>
    <t>JUNTA PLASTICA DE DILATACAO 10 x 4,5cm</t>
  </si>
  <si>
    <t>JUNTA PLASTICA DE DILATACAO 17 x 3,0cm</t>
  </si>
  <si>
    <t>JUNTA PLASTICA DE DILATACAO 20 x 3,0cm</t>
  </si>
  <si>
    <t>JUNTA PLASTICA DE DILATACAO 27 x 3,0cm</t>
  </si>
  <si>
    <t>JUNTA PLASTICA DE DILATACAO 30 x 4,0cm</t>
  </si>
  <si>
    <t>JUNTA PLASTICA DILATACAO 50 x 4,0cm</t>
  </si>
  <si>
    <t>JUNTA RESISTENTE A OLEO 3"</t>
  </si>
  <si>
    <t>JURO INVEST.10% BATE-ESTACAS 4,9TN 51HP 2,2Tn 6350 H.</t>
  </si>
  <si>
    <t>JURO INVEST.10% CAMIN.FORA/ESTRADA 271CV 25TN 12500 H.</t>
  </si>
  <si>
    <t>JURO INVEST.10% CAMIN.GUINDAUTO 127CV 11TN 10000 HORAS</t>
  </si>
  <si>
    <t>JURO INVEST.10% CAMINHAO 127CV 11TN 11500 HORAS</t>
  </si>
  <si>
    <t>JURO INVEST.10% CAMINHAO BASCULANTE 127CV 5M3 8500 H.</t>
  </si>
  <si>
    <t>JURO INVEST.10% CAMINHAO PIPA 127CV 9,0M3 11500 HORAS</t>
  </si>
  <si>
    <t>JURO INVEST.CAMINHAO TANQUE L-32603 167CV 8m3 10.000h</t>
  </si>
  <si>
    <t>JURO INVESTIMENTO COLUNA COMANDOS E DRILL PIPES PERF.</t>
  </si>
  <si>
    <t>JURO INVESTIMENTO PA CARREGADEIRA PNEUS CAT 930 213CV</t>
  </si>
  <si>
    <t>JUROS INVEST.CAMINHAO EXTRA PESADO VOLVO NH12 380CV</t>
  </si>
  <si>
    <t>KIT SIMPLES SISTEMA DE ALARME 3 PONTOS</t>
  </si>
  <si>
    <t>LABORATORIO SOLOS RECIPIENTE P.MEDICAO LAMA PERFURACAO</t>
  </si>
  <si>
    <t>LADRILHEIRO</t>
  </si>
  <si>
    <t>LADRILHEIRO EM ANDAIME EXTERNO+30% PERICULOSIDADE</t>
  </si>
  <si>
    <t>LADRILHO CERAMICO VERMELHO 15 x 7,5 x 0,8cm GRES/OCRE</t>
  </si>
  <si>
    <t>LADRILHO HIDRAULICO 20 x 20 x 2cm 49 BOLAS EM COR</t>
  </si>
  <si>
    <t>LADRILHO HIDRAULICO 20 x 20 x 2cm VITRO PRENSADO</t>
  </si>
  <si>
    <t>LAJE PREMOLDADA FORRO ARAMIS CARGA 100kg/m2 VAO 2,0m</t>
  </si>
  <si>
    <t>LAJE PREMOLDADA FORRO ARAMIS CARGA 100kg/m2 VAO 3,0m</t>
  </si>
  <si>
    <t>LAJE PREMOLDADA FORRO ARAMIS CARGA 100kg/m2 VAO 3,5m</t>
  </si>
  <si>
    <t>LAJE PREMOLDADA FORRO ARAMIS CARGA 100kg/m2 VAO 4,50m</t>
  </si>
  <si>
    <t>LAJE PREMOLDADA FORRO ARAMIS CARGA 100kg/m2 VAO 5,20m</t>
  </si>
  <si>
    <t>LAJE PREMOLDADA FORRO ARAMIS CARGA 150kg/m2 VAO 4,0m</t>
  </si>
  <si>
    <t>LAJE PREMOLDADA PISO ARAMIS CARGA 200kg/m2 VAO 1,8m</t>
  </si>
  <si>
    <t>LAJE PREMOLDADA PISO ARAMIS CARGA 200kg/m2 VAO 2,5m</t>
  </si>
  <si>
    <t>LAJE PREMOLDADA PISO ARAMIS CARGA 200kg/m2 VAO 3,0m</t>
  </si>
  <si>
    <t>LAJE PREMOLDADA PISO ARAMIS CARGA 200kg/m2 VAO 3,5m</t>
  </si>
  <si>
    <t>LAJE PREMOLDADA PISO ARAMIS CARGA 200kg/m2 VAO 4,0m</t>
  </si>
  <si>
    <t>LAJE PREMOLDADA PISO ARAMIS CARGA 200kg/m2 VAO 4,5m</t>
  </si>
  <si>
    <t>LAJE PREMOLDADA PISO ARAMIS CARGA 200kg/m2 VAO 5,4m</t>
  </si>
  <si>
    <t>LAJE PREMOLDADA PISO ARAMIS CARGA 200kg/m2 VAO 6,0m</t>
  </si>
  <si>
    <t>LAJE PREMOLDADA TERRACO ARAMIS CARGA 350kg/m2 VAO 2,0m</t>
  </si>
  <si>
    <t>LAJE PREMOLDADA TERRACO ARAMIS CARGA 350kg/m2 VAO 2,5m</t>
  </si>
  <si>
    <t>LAJE PREMOLDADA TERRACO ARAMIS CARGA 350kg/m2 VAO 3,3m</t>
  </si>
  <si>
    <t>LAJE PREMOLDADA TERRACO ARAMIS CARGA 350kg/m2 VAO 4,1</t>
  </si>
  <si>
    <t>LAJE PREMOLDADA TERRACO ARAMIS CARGA 350kg/m2 VAO 4,6m</t>
  </si>
  <si>
    <t>LAJOTA RUSTICA GRANITO NATURAL 30 x 30cm</t>
  </si>
  <si>
    <t>LAJOTAO GRANITO RUSTICO NATURAL 47 x 47 x 4cm</t>
  </si>
  <si>
    <t>LAMBRI GESSO ACARTONADO GYPSUN</t>
  </si>
  <si>
    <t>LAMBRI MADEIRA IPE CHAMPAGNE 10 x 1cm</t>
  </si>
  <si>
    <t>LAMINADO EM FIBRA DE VIDRO ESPESSURA 3mm</t>
  </si>
  <si>
    <t xml:space="preserve">LAMINADO MELAMINICO 1,3mm 1,25x3,08m (3,85m2)FOS/BRILHO  </t>
  </si>
  <si>
    <t>LAMPADA DICROICA FECHADA 24 GRAUS 12V - 50W</t>
  </si>
  <si>
    <t>LAMPADA FLUORESCENTE 110W TIPO TLTRS ACABAMENTO ELD/75</t>
  </si>
  <si>
    <t>LAMPADA FLUORESCENTE 20W TIPO TLTRS ACABAMENTO ELD/75</t>
  </si>
  <si>
    <t>LAMPADA FLUORESCENTE 32W TIPO TLRS ACABAMENTO ELD 75</t>
  </si>
  <si>
    <t>LAMPADA FLUORESCENTE 40W TIPO TLTRS ACABAMENTO ELD/75</t>
  </si>
  <si>
    <t>LAMPADA FLUORESCENTE 65W TIPO TLT ACABAMENTO ELD/75</t>
  </si>
  <si>
    <t>LAMPADA HALOGENA LAPISEIRA TUBULAR 120V 2.000W</t>
  </si>
  <si>
    <t>LAMPADA INCANDESCENTE 25W</t>
  </si>
  <si>
    <t>LAMPADA INCANDESCENTE STANDARD 160W</t>
  </si>
  <si>
    <t>LAMPADA INCANDESCENTE STANDARD 200W</t>
  </si>
  <si>
    <t>LAMPADA INCANDESCENTE TIPO SOFT ARGENTA 40W</t>
  </si>
  <si>
    <t>LAMPADA LUZ MISTA 500W 220V</t>
  </si>
  <si>
    <t>LAMPADA VAPOR MERCURIO 1.000W-220V REATOR AFP 60</t>
  </si>
  <si>
    <t>LAMPADA VAPOR MERCURIO 700W 220V COM REATOR AFP 40</t>
  </si>
  <si>
    <t xml:space="preserve">LAMPADA VAPOR METALICO ELIPSOIDAL 250W 220V REAT.AFP 32  </t>
  </si>
  <si>
    <t>LAMPADA VAPOR METALICO TUBULAR 220V 400W REATOR AFP 45</t>
  </si>
  <si>
    <t>LAMPADA VAPOR SODIO 50W 220V</t>
  </si>
  <si>
    <t>LAMPADA VAPOR SODIO ELIPSOIDAL 250W 220V REATOR AFP 33</t>
  </si>
  <si>
    <t>LAMPADA VAPOR SODIO ELIPSOIDAL 400W 220V REATOR AFP 45</t>
  </si>
  <si>
    <t>LAN DE VIDRO COM PAPEL KRAFT ALUMINIZADO (MANTA)</t>
  </si>
  <si>
    <t>LAREIRA KEINOS EM ACO ESCOVADO</t>
  </si>
  <si>
    <t>LAVAGEM E LUBRIFICACAO VEICULO GRANDE (/1000)</t>
  </si>
  <si>
    <t>LAVAGEM E LUBRIFICACAO VEICULO MEDIO (/1000)</t>
  </si>
  <si>
    <t>LAVAGEM E LUBRIFICACAO VEICULO PEQUENO (/1000)</t>
  </si>
  <si>
    <t>LAVATORIO 42 x 30cm CELITE MEDIO</t>
  </si>
  <si>
    <t>LAVATORIO COM COLUNA SUSPENSO BRANCO INCEPA NUAGE LUXO</t>
  </si>
  <si>
    <t>LAVATORIO COM SUSPENSA VOGUE PLUS REF.L51 DECA</t>
  </si>
  <si>
    <t>LAVATORIO DE LOUCA BRANCA SEM COLUNA</t>
  </si>
  <si>
    <t>LAVATORIO DE PAREDE 41x32,5cm BRANCO DECA</t>
  </si>
  <si>
    <t>LAVATORIO ICASA BRANCO SABATINI(DEFICIENTE FISICO)</t>
  </si>
  <si>
    <t>LAVATORIO LOUCA COM COLUNA 50 x 40cm</t>
  </si>
  <si>
    <t>LAVATORIO LOUCA OVAL BRANCO BELLE EPOQUE</t>
  </si>
  <si>
    <t>LAVATORIO LOUCA OVAL SUSPENSO SOBREPOR IDEAL STANDARD</t>
  </si>
  <si>
    <t>LAVATORIO LOUCA PAREDE BRANCO INCEPA</t>
  </si>
  <si>
    <t>LAVATORIO LOUCA RETANGULAR EMBUTIR VOGUE PLUS</t>
  </si>
  <si>
    <t>LAVATORIO LOUCA SEMI EMBUTIDO BRANCO INCEPA NUAGE LUXO</t>
  </si>
  <si>
    <t>LAVATORIO OVAL EMBUTIR 50 x 40cm BELLE EPOQUE</t>
  </si>
  <si>
    <t>LAVATORIO PARA COLUNA MONTE CARLO - DECA</t>
  </si>
  <si>
    <t>CAIXA FERRO ESMALTADO 4"x2"</t>
  </si>
  <si>
    <t>CAIXA GORDURA CONCRETO PREMOLDADO COM TAMPA 250mm</t>
  </si>
  <si>
    <t>CAIXA GORDURA CONCRETO PREMOLDADO COM TAMPA 300x500mm</t>
  </si>
  <si>
    <t>CAIXA GORDURA CONCRETO PREMOLDADO COM TAMPA 420x600mm</t>
  </si>
  <si>
    <t>CAIXA GORDURA CONCRETO PREMOLDADO COM TAMPA 600x800mm</t>
  </si>
  <si>
    <t>CAIXA GORDURA CONCRETO PREMOLDADO SEM TAMPA 300x300mm</t>
  </si>
  <si>
    <t>CAIXA GORDURA CONCRETO PREMOLDADO SEM TAMPA 300x500mm</t>
  </si>
  <si>
    <t>CAIXA GORDURA CONCRETO PREMOLDADO SEM TAMPA 420x600mm</t>
  </si>
  <si>
    <t>CAIXA INCENDIO COM VISOR 75 x 45 x 17cm</t>
  </si>
  <si>
    <t>CAIXA INSPECAO CONCR.PREMOLDADO SEM TAMPA 600x600x50mm</t>
  </si>
  <si>
    <t xml:space="preserve">CAIXA INSPECAO CONCRETO PREMOLDADO S/TAMPA 600x450x50mm  </t>
  </si>
  <si>
    <t xml:space="preserve">CAIXA INSPECAO CONCRETO PREMOLDADO S/TAMPA 600x525x50mm  </t>
  </si>
  <si>
    <t>CAIXA LIGACAO ALUMINIO R14 P/27</t>
  </si>
  <si>
    <t>CAIXA MANGUEIRA DE INCENDIO EMBUTIR 90 x60x17cm</t>
  </si>
  <si>
    <t>CAIXA MOFERCO DE MADEIRA # 1</t>
  </si>
  <si>
    <t>CAIXA PARA TOMADA DE EMBUTIR EM PISO</t>
  </si>
  <si>
    <t>CAIXA PARA TRANSFORMADOR DE CORRENTE CEPISA/CEMIG/CERJ</t>
  </si>
  <si>
    <t>CAIXA PASSAGEM 20 x 20 x 15cm</t>
  </si>
  <si>
    <t>CAIXA PASSAGEM ALUMINIO 40 x 20 x 20cm CP 2020/10</t>
  </si>
  <si>
    <t>CAIXA PASSAGEM ALUMINIO CP 3030/12</t>
  </si>
  <si>
    <t>CAIXA PASSAGEM CHAPA GALVANIZADA 500 x 200 x 180mm</t>
  </si>
  <si>
    <t>CAIXA PASSAGEM CONCR.PREMOLDADO ATERRAMENTO 30x30x60cm</t>
  </si>
  <si>
    <t>CAIXA PASSAGEM EMBUTIR 15 x 15 x 10cm</t>
  </si>
  <si>
    <t>CAIXA PASSAGEM OCTOGONAL PVC 4"x4"</t>
  </si>
  <si>
    <t>CAIXA PASSAGEM PADRAO TELEBRAS # 4 60 x 60 x 13cm</t>
  </si>
  <si>
    <t>CAIXA PASSAGEM PADRAO TELEBRAS #6 100 x 100 x 13cm</t>
  </si>
  <si>
    <t>CAIXA PLACA DE PISO ALUMINIO 3"x3" PPT 341</t>
  </si>
  <si>
    <t>CAIXA POLIFASICA PARA MEDIDOR MM/BT INTERNO CERJ/CEMIG</t>
  </si>
  <si>
    <t>CAIXA PROTECAO PARA CAMARA DE TV A PROVA DE TEMPO</t>
  </si>
  <si>
    <t>CAIXA R126/2</t>
  </si>
  <si>
    <t>CAIXA R12P/14</t>
  </si>
  <si>
    <t>CAIXA SIFONADA PVC 100x150x50mm</t>
  </si>
  <si>
    <t>CAIXA SIFONADA PVC 300x150x50mm</t>
  </si>
  <si>
    <t>CAIXA SISTEMA X PIAL 75x75x42mm PARA CANALETAS 20x10mm</t>
  </si>
  <si>
    <t>CAIXA SOBREPOR CONDULETE TOP 5 ENTRADAS 1"</t>
  </si>
  <si>
    <t>CAIXA TIPO CM5 POLIFASICA PARA TC 57 x 49 x 26cm</t>
  </si>
  <si>
    <t>CAIXA TIPO CM9 PARA DISJUNTOR GERAL 100 x 40 x 21cm</t>
  </si>
  <si>
    <t>CAIXA WR 10G 3 x 3/4"</t>
  </si>
  <si>
    <t>CAIXILHO ALUMINIO ANODIZADO C-28 NATURAL PARA BOX W.C.</t>
  </si>
  <si>
    <t>CAIXILHO ALUMINIO ANODIZADO C28 NATURAL</t>
  </si>
  <si>
    <t>CAIXILHO COURTINWALL ALUMINIO ANODIZADO C28 NATURAL</t>
  </si>
  <si>
    <t>CAIXILHO VENEZIANA ALUMINIO C28 ANODIZADO NATURAL</t>
  </si>
  <si>
    <t>CAL HIDRATADA CH-III SACO 20kg (QUILOGRAMA)</t>
  </si>
  <si>
    <t>CALCAREO DOLOMITICO</t>
  </si>
  <si>
    <t>CALCETEIRO</t>
  </si>
  <si>
    <t>CALCULO DE ESTRUTURAS</t>
  </si>
  <si>
    <t>CALDEIRA 150 psi TANQUE 460 L.OLEO BPF 12x100 ATA 12</t>
  </si>
  <si>
    <t>CALDEIRA 150 psi TANQUE 460 L.OLEO BPF 16x100 ATA 16</t>
  </si>
  <si>
    <t>CALHA (MEIO TUBO) CONCRETO 220x850mm</t>
  </si>
  <si>
    <t>CALHA (MEIO TUBO) CONCRETO 400x1000mm</t>
  </si>
  <si>
    <t>CALHA (MEIO TUBO) CONCRETO 600x1000mm</t>
  </si>
  <si>
    <t>CALHA 25mm x 70mm SRS 802</t>
  </si>
  <si>
    <t>CALHA CHAPA DE ACO INOXIDAVEL PARA MICTORIO</t>
  </si>
  <si>
    <t>CALHA CHAPA GALVANIZADA-COM TAMPO-20x5cm</t>
  </si>
  <si>
    <t>CALHA ISOPOR 2.1/2"</t>
  </si>
  <si>
    <t>CALHA ISOPOR 3/4"</t>
  </si>
  <si>
    <t>CALHA ISOPOR 5"</t>
  </si>
  <si>
    <t>CALHA LAN DE VIDRO SUPER TEL SANTA MARINA 1"</t>
  </si>
  <si>
    <t>CALHA LAN DE VIDRO SUPER TEL SANTA MARINA 1.1/4"</t>
  </si>
  <si>
    <t>CALHA LAN DE VIDRO SUPER TEL SANTA MARINA 1/2"</t>
  </si>
  <si>
    <t>CALHA LAN DE VIDRO SUPER TEL SANTA MARINA 2"</t>
  </si>
  <si>
    <t>CALHA LAN DE VIDRO SUPER TEL SANTA MARINA 2.1/2"</t>
  </si>
  <si>
    <t>CALHA LAN DE VIDRO SUPER TEL SANTA MARINA 3"</t>
  </si>
  <si>
    <t>CALHA LAN DE VIDRO SUPER TEL SANTA MARINA 3.1/2"</t>
  </si>
  <si>
    <t>CALHA LAN DE VIDRO SUPER TEL SANTA MARINA 3/4"</t>
  </si>
  <si>
    <t>CALHA LAN DE VIDRO SUPER TEL SANTA MARINA 4"</t>
  </si>
  <si>
    <t>CALHA LAN DE VIDRO SUPER TEL SANTA MARINA 5"</t>
  </si>
  <si>
    <t xml:space="preserve">CAMINHAO GUINDAUTO MERCEDES L1620 8tn 200CV </t>
  </si>
  <si>
    <t xml:space="preserve">CAMINHAO SEMI PESADO VOLKSWAGEN 17210 4x2 155CV (19656)  </t>
  </si>
  <si>
    <t>CANALETA 20x10mm C/TAMPA SEPARADA SISTEMA X PIAL</t>
  </si>
  <si>
    <t>CANALETA EM ALUMINIO PARA ESQUADRIAS DE CORRER</t>
  </si>
  <si>
    <t>CANTONEIRA 25x30x3000 FORRO GYPSUM FGE</t>
  </si>
  <si>
    <t>CANTONEIRA ALUMINIO ANODIZADO 1"x1"x1mm</t>
  </si>
  <si>
    <t>LUVA DE REDUCAO PVC SOLDAVEL 75mm x 60mm</t>
  </si>
  <si>
    <t>LUVA DE REDUCAO SOLDA/ROSCA 25mm x 20mm</t>
  </si>
  <si>
    <t>LUVA DE VAQUETA</t>
  </si>
  <si>
    <t>LUVA DE VAQUETA TAMANHO 9</t>
  </si>
  <si>
    <t>LUVA DUPLA PVC LEVE 200mm</t>
  </si>
  <si>
    <t>LUVA ELETRODUTO GALVANIZADO 1.1/2"</t>
  </si>
  <si>
    <t>LUVA ELETRODUTO GALVANIZADO 2"</t>
  </si>
  <si>
    <t>LUVA FERRO GALVANIZADO DIAM. 3/4" TUPY</t>
  </si>
  <si>
    <t>LUVA FERRO GALVANIZADO TUPY 1/2"</t>
  </si>
  <si>
    <t>LUVA FERRO GALVANIZADO TUPY 2"</t>
  </si>
  <si>
    <t>LUVA PALMA VAQUETA TAMANHO PEQUENO</t>
  </si>
  <si>
    <t>LUVA PARA BROCA PERFURACAO EM ROCHA 1.1/2"</t>
  </si>
  <si>
    <t>LUVA PVC AGUA ROSCAVEL 3/4"</t>
  </si>
  <si>
    <t>LUVA PVC DUTO FLEXIVEL DE 5"</t>
  </si>
  <si>
    <t>LUVA PVC ELETRODUTO ROSCAVEL 1"</t>
  </si>
  <si>
    <t>LUVA PVC ELETRODUTO ROSCAVEL 1.1/4"</t>
  </si>
  <si>
    <t>LUVA PVC ELETRODUTO ROSCAVEL 3/4"</t>
  </si>
  <si>
    <t>LUVA PVC FORRADA 43cm PARA OPERARIOS (PAR)</t>
  </si>
  <si>
    <t>LUVA PVC ROSCAVEL 1"</t>
  </si>
  <si>
    <t>LUVA PVC ROSCAVEL 1.1/2"</t>
  </si>
  <si>
    <t>LUVA PVC ROSCAVEL 6"</t>
  </si>
  <si>
    <t>LUVA PVC SIMPLES ESGOTO SERIE NORMAL 40mm</t>
  </si>
  <si>
    <t>LUVA PVC SIMPLES ESGOTO SERIE NORMAL 50mm</t>
  </si>
  <si>
    <t>LUVA PVC SOLDAVEL 25mm</t>
  </si>
  <si>
    <t>LUVA PVC SOLDAVEL 32mm</t>
  </si>
  <si>
    <t>LUVA PVC SOLDAVEL 75mm</t>
  </si>
  <si>
    <t>LUVA PVC SOLDAVEL TRANSICAO BUCHA DE LATAO 32mm x 1"</t>
  </si>
  <si>
    <t>LUVA REDUCAO FERRO GALVANIZADO 1" x 3/4"</t>
  </si>
  <si>
    <t>LUVA REDUCAO FERRO GALVANIZADO 3" x 2.1/2"</t>
  </si>
  <si>
    <t>LUVA REDUCAO FERRO GALVANIZADO TUPY 1.1/2" x 1"</t>
  </si>
  <si>
    <t>LUVA REDUCAO FERRO GALVANIZADO TUPY 2" x 1.1/2"</t>
  </si>
  <si>
    <t>LUVA REDUCAO PVC ROSCAVEL 1" x 3/4"</t>
  </si>
  <si>
    <t>LUVA REDUCAO PVC ROSCAVEL 3/4" x 1/2"</t>
  </si>
  <si>
    <t>LUVA REDUCAO PVC SOLDAVEL 110 x 60mm</t>
  </si>
  <si>
    <t>LUVA REDUCAO PVC SOLDAVEL 110 x 75mm</t>
  </si>
  <si>
    <t>LUVA REDUCAO PVC SOLDAVEL 25 x 20mm</t>
  </si>
  <si>
    <t>LUVA REDUCAO PVC SOLDAVEL 75 x 60mm</t>
  </si>
  <si>
    <t>LUVA SEM ROSCA PARA ELETRODUTO RIGIDO 1.1/4"</t>
  </si>
  <si>
    <t>LUVA TRANSICAO CPVC AQUATHERM 22mm x 3/4"</t>
  </si>
  <si>
    <t>LUZ EMERGENCIA AUTOCARREGAVEL DOIS SPOTS</t>
  </si>
  <si>
    <t>CENTRAL DE ALARME CLEVER CONTROLL COM TECLADO</t>
  </si>
  <si>
    <t>CENTRAL DE ILUMINACAO PARA ELEVADOR</t>
  </si>
  <si>
    <t>CENTRAL DE ILUMINACAO PARA GRANDE AMBIENTE</t>
  </si>
  <si>
    <t>CENTRAL DE ILUMINACAO PARA PEQUENO AMBIENTE</t>
  </si>
  <si>
    <t>CENTRAL DE PORTARIA ATE 15 UNIDADES (POR APARTAMENTO)</t>
  </si>
  <si>
    <t>CENTRAL DE PORTARIA ATE 42 UNIDADES (POR APARTAMENTO)</t>
  </si>
  <si>
    <t>CENTRAL DE PORTARIA ATE 56 UNIDADES (POR APARTAMENTO)</t>
  </si>
  <si>
    <t>CENTRAL DE PORTARIA ATE 80 UNIDADES (POR APARTAMENTO)</t>
  </si>
  <si>
    <t>CENTRAL DE PORTARIA ATE 90 UNIDADES (POR APARTAMENTO)</t>
  </si>
  <si>
    <t>CENTRAL TELEFONICA PABX MODELO R200</t>
  </si>
  <si>
    <t>CERA EM PASTA TIPO B LATA 1/2kg</t>
  </si>
  <si>
    <t>CERA LIQUIDA PARA MADEIRA</t>
  </si>
  <si>
    <t>CERAMICA 10x10cm CEUSA QUASAR GREEN (100un/m2)</t>
  </si>
  <si>
    <t>CERAMICA 10x10cm PORTOBELLO AZUL CELESTE (100un/m2)</t>
  </si>
  <si>
    <t>CERAMICA 10x10cm PORTOBELLO LINHA PROJETO CINZA</t>
  </si>
  <si>
    <t>CERAMICA 10x20cm VALENCIA</t>
  </si>
  <si>
    <t>CERAMICA 11,5x14cm GAIL BRANCO REF.3172(62un/,2)</t>
  </si>
  <si>
    <t>CERAMICA 11,5x24cm GAIL PRETO FOSCO (36un/m2)</t>
  </si>
  <si>
    <t>CERAMICA 11x34cm INCEPA (27un/m2)</t>
  </si>
  <si>
    <t xml:space="preserve">CERAMICA 15,0x11,0cm RERTHY CERAMITA TERRACOTA(61un/m2)  </t>
  </si>
  <si>
    <t>CERAMICA 15x15cm BRANCA EXTRA (44un/m2)</t>
  </si>
  <si>
    <t>CERAMICA 15x15cm BRANCO PRISMA ELIANE</t>
  </si>
  <si>
    <t>CERAMICA 15x15cm ELIANE AZUL CAPRI ESCURO</t>
  </si>
  <si>
    <t>CERAMICA 15x15cm ELIANE AZUL PIATAN CLARO</t>
  </si>
  <si>
    <t>CERAMICA 19,5x19,5cm PORTOBELLO ARQUITETO (26un/m2)</t>
  </si>
  <si>
    <t>CERAMICA 20,5x20,5cm GERBI CINZA (23,8un/m2)</t>
  </si>
  <si>
    <t>CERAMICA 20x20cm  PORTINARI CRISTALO PADRAO WH</t>
  </si>
  <si>
    <t>CERAMICA 20x20cm BRANCO WHITE ELIANE</t>
  </si>
  <si>
    <t>CERAMICA 20x20cm CECRISA PETRA AREIA</t>
  </si>
  <si>
    <t>CERAMICA 20x20cm ELIANE FORMA COR BEJE MATE</t>
  </si>
  <si>
    <t>CERAMICA 20x20cm ELIANE LAVORO</t>
  </si>
  <si>
    <t>CERAMICA 20x20cm ELIANE PEI III</t>
  </si>
  <si>
    <t>CERAMICA 20x20cm INCESA PLATINA</t>
  </si>
  <si>
    <t>CERAMICA 20x20cm LINHA PEI-III</t>
  </si>
  <si>
    <t>CERAMICA 20x20cm PORTOBELLO PANTANAL BRANCO</t>
  </si>
  <si>
    <t>CERAMICA 20x20cm PORTOBELLO PARA PISO DECK</t>
  </si>
  <si>
    <t>CERAMICA 20x20cm PORTOBELLO RIVERA VERDE</t>
  </si>
  <si>
    <t>CERAMICA 20x20cm STRUFALDI CINZA</t>
  </si>
  <si>
    <t>CERAMICA 20x20cm WHITE BISOTE LUX PORTINARI</t>
  </si>
  <si>
    <t>CERAMICA 20x25cm CRECRISA EXTRA (20un/m2)</t>
  </si>
  <si>
    <t>CERAMICA 20x30cm ALMOND BASIC</t>
  </si>
  <si>
    <t>CERAMICA 20x30cm AZUL COBALTO GAIL (16,7un/m2)</t>
  </si>
  <si>
    <t>CERAMICA 20x30cm GAIL 1200</t>
  </si>
  <si>
    <t>CERAMICA 20x30cm ICF SAN REMI</t>
  </si>
  <si>
    <t>CERAMICA 20x30cm ICF STYLUS</t>
  </si>
  <si>
    <t>CERAMICA 20x30cm PORTOBELLO TAURUS CARGA PESADA</t>
  </si>
  <si>
    <t>CERAMICA 20x30cm TRAVERTINE BONE PORTOBELLO</t>
  </si>
  <si>
    <t>CERAMICA 20x30cm WHITE WAVE LUX  PORTINARI</t>
  </si>
  <si>
    <t>CERAMICA 25x34cm INCEPA DECORA ACQUA (11,76un/m2)</t>
  </si>
  <si>
    <t>CERAMICA 25x34cm LINHA COORDENADA INCEFRA</t>
  </si>
  <si>
    <t>CERAMICA 25x35cm BIANCOGRES NAPOLI SNOW (11,43un/m2)</t>
  </si>
  <si>
    <t>CERAMICA 25x7cm INDAIATUBA ESMALTADA EXTRA (57,1un/m2)</t>
  </si>
  <si>
    <t>CERAMICA 29,5x29,5cm C.PESADA PORTOBELLO (11,5un/m2)</t>
  </si>
  <si>
    <t>CERAMICA 29,5x29,5cm PORTOBELLO ARQUITETO BEJE</t>
  </si>
  <si>
    <t>CERAMICA 29,5x29,5cm PORTOBELLO CARGA PESADA</t>
  </si>
  <si>
    <t>CERAMICA 29,5x329.5cm PORTOBELLO FERRARA BONE</t>
  </si>
  <si>
    <t>CERAMICA 30x30cm ALTA RESISTENCIA CECRISA (11,1un/m2)</t>
  </si>
  <si>
    <t>CERAMICA 30x30cm CEDASA ESMALTADA</t>
  </si>
  <si>
    <t>CERAMICA 30x30cm ELIANE AUTM WHITE</t>
  </si>
  <si>
    <t>CERAMICA 30x30cm ESMALTADO - CERAL</t>
  </si>
  <si>
    <t>CERAMICA 30x30cm FORMIGRES CORDOBA</t>
  </si>
  <si>
    <t>CERAMICA 30x30cm INCEPA</t>
  </si>
  <si>
    <t>CERAMICA 30x30cm NATAN GREEN PORTOBELLO</t>
  </si>
  <si>
    <t>CERAMICA 30x30cm PISO CECRISA ISLANDIA</t>
  </si>
  <si>
    <t>CERAMICA 30x30cm PORTOBELLO PORTILLO WHITE-M2</t>
  </si>
  <si>
    <t>CERAMICA 30x40cm ANTARTIDA  PORTOBELLO (8 3un/m2)</t>
  </si>
  <si>
    <t>CERAMICA 31,5x49cm INCEFRA EXTRA (6,49un/m2)</t>
  </si>
  <si>
    <t>CERAMICA 31X42cmCRISTAL GYOTOKU</t>
  </si>
  <si>
    <t>CERAMICA 31x31cm GYOTOKU DIAMANTE</t>
  </si>
  <si>
    <t>CERAMICA 32,5x57cm ELIANE FRAPHOS GRAY</t>
  </si>
  <si>
    <t>CERAMICA 32x55cm BIANCOGRES BOTICINO BEJE (5,68un/m2)</t>
  </si>
  <si>
    <t>CERAMICA 33,0x33,0 INCEFRA REF. 30270 (6,49un/m2)</t>
  </si>
  <si>
    <t>CERAMICA 33x33cm ELIANE EXTRA PEI-III</t>
  </si>
  <si>
    <t>CERAMICA 33x33cm FORMIGRES TIERRA 700</t>
  </si>
  <si>
    <t>CERAMICA 33x33cm INCEPA CANNES SNOW</t>
  </si>
  <si>
    <t>CERAMICA 33x33cm INCEPA DECORA ANIL (10,4un/m2)</t>
  </si>
  <si>
    <t>CERAMICA 33x33cm INCEPA PAXIS AREIA</t>
  </si>
  <si>
    <t>CERAMICA 33x33cm ITAGRES ILHEUS WHITE</t>
  </si>
  <si>
    <t>CERAMICA 33x33cm PISO ELIANE ATLANTIDA CHAMPAGNE</t>
  </si>
  <si>
    <t>CERAMICA 33x33cm PISO FORMIGRES 770</t>
  </si>
  <si>
    <t>CERAMICA 33x33cm PISO INCEPA CANNYON</t>
  </si>
  <si>
    <t>CERAMICA 34x34cm CHIARELLI 3437/3439 ATENAS</t>
  </si>
  <si>
    <t>CERAMICA 34x34cm CHIARELLI EXTRA MONACO (8,65un/m2)</t>
  </si>
  <si>
    <t>CERAMICA 34x34cm ITAGRES EXTRA (8,65un/m2)</t>
  </si>
  <si>
    <t>CERAMICA 34x34cm PISO ITAGRES IBIZA GRAY</t>
  </si>
  <si>
    <t>CERAMICA 34x50cm CHIARELLI MAIORCA GRAFITE</t>
  </si>
  <si>
    <t>CERAMICA 34x50cm CHIARELLI VIME BEJE (5,88 un/m2)</t>
  </si>
  <si>
    <t>CERAMICA 36x52cm DELTA DURAGRES SAARA (5,35un/m2)</t>
  </si>
  <si>
    <t>CERAMICA 40,8x40,8cm CEUSA</t>
  </si>
  <si>
    <t>CERAMICA 40x40cm DELTA DURAGRES STILO (5,35un/m2)</t>
  </si>
  <si>
    <t>CERAMICA 41x41cm PISO BATSTELLA CORINO BEJE</t>
  </si>
  <si>
    <t>CERAMICA 41x41cm REF 4248 UNIGRES</t>
  </si>
  <si>
    <t>CERAMICA 43x43cm CHIARELLI SPAZIO</t>
  </si>
  <si>
    <t>CERAMICA 44x44cm LEF 4465 ANTI DERRAPANTE (5,16un/m2)</t>
  </si>
  <si>
    <t>CERAMICA 45x30cm BIANCO MATTE</t>
  </si>
  <si>
    <t>CERAMICA 45x45cm PORTOBELLO MEADOW SAND</t>
  </si>
  <si>
    <t>CERAMICA 52x36cm DELTA DC 52545-A (4,97un/m2)</t>
  </si>
  <si>
    <t>CERAMICA 5x15cm GAIL ANTI DERRAPANTE (133un/m2)</t>
  </si>
  <si>
    <t>CERAMICA 6x6cm LINHA GEOMETRICA FUTURA</t>
  </si>
  <si>
    <t>CERAMICA 7,5x7,5cm ESMALTADA AMARELO SEM BRILHO</t>
  </si>
  <si>
    <t>CERAMICA 9,5X9,5 PORTOBELLO AZUL</t>
  </si>
  <si>
    <t xml:space="preserve">CERAMICA 9,5x9,5cm PORTOBELLO ARQUITETO LINHA ALUMINIO (100un/m2)  </t>
  </si>
  <si>
    <t>CERAMICA 9,5x9,5cm PORTOBELLO ARQUITETO VERDE CLARO</t>
  </si>
  <si>
    <t>CERAMICA 9,5x9,5cm PORTOBELLO AZUL CLARO (111un/m2)</t>
  </si>
  <si>
    <t>CERAMICA 9,5x9,5cm PORTOBELLO COLADA EMBOCO-M2</t>
  </si>
  <si>
    <t>CERAMICA CECRISA REVESTIMENTO BISOTADO 20x20cm</t>
  </si>
  <si>
    <t>CERAMICA ELIANE LINHA CAMBURI BRANCO 31x31cm</t>
  </si>
  <si>
    <t>CERAMICA ELIANE LINHA CARGO PLUS COR GRAFITE 31x31cm</t>
  </si>
  <si>
    <t>CERAMICA ESMALTADA 10x10cm (100un/m2)</t>
  </si>
  <si>
    <t>CERAMICA ESMALTADA 20x20cm LINHA PEI-III</t>
  </si>
  <si>
    <t>CERAMICA FAIXA HIDRYA BLUE 8X30 (PCT 4 PECAS)</t>
  </si>
  <si>
    <t>CERAMICA REVESTIMENTO 20x30cm CECRISA  CAMPECHE</t>
  </si>
  <si>
    <t>CERAMICA REVESTIMENTO 20x33cm PORTOBELLO EXTRA</t>
  </si>
  <si>
    <t>CERAMICA REVESTIMENTO 21,5x31,5cm GERBI MARMO CINZA</t>
  </si>
  <si>
    <t xml:space="preserve">CERAMICA REVESTIMENTO 7,5x7,5cm PORTOBELLO (178,6un/m2)  </t>
  </si>
  <si>
    <t>CERAMICA REVESTIMENTO 7,5x71cm PORTOBELLO PRISMA SKY</t>
  </si>
  <si>
    <t>CHAPA ACO DOBRADO 1010/20 PARA ESTRUTURA DE COBERTURA</t>
  </si>
  <si>
    <t>CHAPA ACO DOBRADO 150/60/20 TONELADA</t>
  </si>
  <si>
    <t>CHAPA ACO ENRIGESSIDO SAC 41 # 8,0mm (62,246kg/m2)</t>
  </si>
  <si>
    <t>CHAPA ACO ENRIGESSIDO SAC 41 #25mm (200,00kg/m2)</t>
  </si>
  <si>
    <t>CHAPA ACO FINA A FRIO #16 1,50mm (12,00kg/m2)</t>
  </si>
  <si>
    <t>CHAPA ACO FINA A FRIO #18 1,25mm (10,00kg/m2)</t>
  </si>
  <si>
    <t>CHAPA ACO FINA A FRIO #20 0,90mm (7,20kg/m2)</t>
  </si>
  <si>
    <t>CHAPA ACO FINA A FRIO #24 0,60mm (4,80kg/m2)</t>
  </si>
  <si>
    <t>CHAPA ACO FINA A FRIO #26 0,45mm (3.60kg/m2)</t>
  </si>
  <si>
    <t>CHAPA ACO FINA A FRIO #30 0,30mm (2,40kg/m2)</t>
  </si>
  <si>
    <t>CHAPA ACO FINA A QUENTE #13 2,25mm (18,00kg/m2)</t>
  </si>
  <si>
    <t>CHAPA ACO FINA A QUENTE 3/16" 4,75mm (38,00Kg/m2)</t>
  </si>
  <si>
    <t>CHAPA ACO FINA A QUENTE 3/16" 4,75mm (38,00kg/m2)</t>
  </si>
  <si>
    <t>CHAPA ACO GROSSA 1.1/2" 38,10mm 6,0x2,44m(298,70kg/m2)</t>
  </si>
  <si>
    <t>CHAPA ACO GROSSA 1.3/8" 34,93mm 6,0x2,44m(273,90kg/m2)</t>
  </si>
  <si>
    <t>CHAPA ACO GROSSA 1/4" 6,35mm (49,78Kg/m2)</t>
  </si>
  <si>
    <t>CHAPA ACO GROSSA 1/4" 6,35mm (49,78kg/m2)</t>
  </si>
  <si>
    <t>CHAPA ACO GROSSA 3/8" 9,52mm 6,0x2,44m(74,72kg/m2)</t>
  </si>
  <si>
    <t>CHAPA ACO GROSSA 5/8" 15,87mm (124,50kg/m2)</t>
  </si>
  <si>
    <t>CHAPA ACO INOXIDAVEL 304 No.16 (8,06kg/m2)</t>
  </si>
  <si>
    <t>CHAPA ACO XADREZ 3/16" (44,00kg/m2)</t>
  </si>
  <si>
    <t>CHAPA ACRILICA 4mm</t>
  </si>
  <si>
    <t>CHAPA ALUMINIO NATURAL 0,5mm (1,647kg/m2)</t>
  </si>
  <si>
    <t>CHAPA CLIMATEX 4mm</t>
  </si>
  <si>
    <t>CHAPA COBRE 1,5mm</t>
  </si>
  <si>
    <t>CHAPA EUCATEX ISOLANTE NATURAL 4mm x 1,22x2,44m</t>
  </si>
  <si>
    <t>CHAPA FIBRAROC 4mm</t>
  </si>
  <si>
    <t>CHAPA GALVANIZADA #22 600mm x 0,80m (6,40kg/m2)</t>
  </si>
  <si>
    <t>CHAPA GALVANIZADA #24 600mm x 0,65mm (5,20kg/m2)</t>
  </si>
  <si>
    <t>CHAPA GALVANIZADA #26 600mm x 0,50mmm (4,00kg/m2)</t>
  </si>
  <si>
    <t>CHAVE BOIA MAGNETICA SUPERIOR 10A</t>
  </si>
  <si>
    <t>CHAVE CONEXAO INCENDIO BS45 2.1/2" TIPO STORTZ</t>
  </si>
  <si>
    <t>CHAVE DE FLUXO C/MEMBRANA P/RETARDO PNEUMATICO 1/2"</t>
  </si>
  <si>
    <t>CHAVE FACA 250A</t>
  </si>
  <si>
    <t>CHAVE FUSIVEL 400A</t>
  </si>
  <si>
    <t>CHAVE INGLESA 10"</t>
  </si>
  <si>
    <t xml:space="preserve">CHAVE SECCIONADORA SOBR.CARGA 600A/600V FUSIVEIS NH400A  </t>
  </si>
  <si>
    <t>CHAVE SECCIONADORA TRIPOLAR 600V 125A TIPO OESA ABB</t>
  </si>
  <si>
    <t>CHAVE SECCIONADORA TRIPOLAR 600V 800A TIPO OESA ABB</t>
  </si>
  <si>
    <t>CHEFE DE EQUIPE DE ELETRICIDADE</t>
  </si>
  <si>
    <t>CHEFE DE ESCRITORIO EM SERVICOS GERAIS</t>
  </si>
  <si>
    <t>CHUMBADOR CB REF. 2593-2  3/8"X2.1/2"</t>
  </si>
  <si>
    <t>CHUMBADOR CBA REF.MG2593-1 1/4"x2</t>
  </si>
  <si>
    <t>CHUMBADOR QUIMICO P/CONCRETO AMPOLA WQA M08 5/16"</t>
  </si>
  <si>
    <t>CHUMBADOR QUIMICO P/CONCRETO AMPOLA WQA M10 3/8"</t>
  </si>
  <si>
    <t>CHUMBADOR QUIMICO P/CONCRETO AMPOLA WQA M12 1/2"</t>
  </si>
  <si>
    <t>CHUMBADOR QUIMICO P/CONCRETO AMPOLA WQA M16 5/8"</t>
  </si>
  <si>
    <t>CHUMBADOR QUIMICO P/CONCRETO AMPOLA WQA M20 3/4"</t>
  </si>
  <si>
    <t>CHUMBADOR QUIMICO P/CONCRETO AMPOLA WQA M24 1"</t>
  </si>
  <si>
    <t>CHUMBADOR TIPO "URX" 1/2" TECNART</t>
  </si>
  <si>
    <t>CHUMBADOR TIPO "URX" 58110 5/8" x 4.3/8"</t>
  </si>
  <si>
    <t>CHUMBADOR WALSYVA 3/4"x220+PARAFUSO 5.6</t>
  </si>
  <si>
    <t>CHUMBADOR WALSYWA 5/16"x75+PARAFUSO 5.6</t>
  </si>
  <si>
    <t>CHUMBADOR WALSYWA BCEPL 5/16"x100+PARAFUSO 5.6</t>
  </si>
  <si>
    <t>CHUMBADOR WALSYWA CBE 1/2"x95+PARAFUSO 5.6</t>
  </si>
  <si>
    <t>CHUMBADOR WALSYWA CBE 1/4"x65+PRISIONEIRO 8.8</t>
  </si>
  <si>
    <t>CHUMBADOR WALSYWA CBE 3/8"x80 C/PRISIONEIRO 5.6</t>
  </si>
  <si>
    <t>CHUMBADOR WALSYWA CBE 3/8"x80+PRISIONEIRO 5.6</t>
  </si>
  <si>
    <t>CHUMBADOR WALSYWA CBE 5/8"x115+PRISIONEIRO 5.6</t>
  </si>
  <si>
    <t>CHUMBADOR WALSYWA CBEPL 1/4"x90-PARAFUSO 5.6</t>
  </si>
  <si>
    <t>CHUMBADOR WALSYWA CBEPL 3/8"x110+PARAFUSO 5.6</t>
  </si>
  <si>
    <t>CHUMBADOR WALSYWA CBEPL 5/8"x165+PARAFUSO 5.6</t>
  </si>
  <si>
    <t>CHUMBO EM LENCOL ESP.0,5mm (24,0kg/m2)</t>
  </si>
  <si>
    <t>CHUVEIRO CELEBRITY BARRA DESLIZANTE/DUCHA LORENZETTI</t>
  </si>
  <si>
    <t>CHUVEIRO CRIVO 4" PARA DUCHA</t>
  </si>
  <si>
    <t>CHUVEIRO CROMADO DECA LINHA ACQUA PLUS</t>
  </si>
  <si>
    <t>CHUVEIRO ELETRICO 127/220V</t>
  </si>
  <si>
    <t>CHUVEIRO ELETRICO DUCHA LORENZETTI BELO BANHO</t>
  </si>
  <si>
    <t>CHUVEIRO PVC TIGRE 1/2"</t>
  </si>
  <si>
    <t>CHUVEIRO TRADICAO CROMADO LORENZETTI 4 TEMP.127/220V</t>
  </si>
  <si>
    <t>CIMALHA PARA MURO EM PLACA PREMOLDADA CIMENTO 190x2cm</t>
  </si>
  <si>
    <t xml:space="preserve">CIMENTCOLA QUARTZOLIT PARA MARMORES,AZULEJOS E CERAMICA  </t>
  </si>
  <si>
    <t>CIMENTCOLA QUARTZOLIT PARA PORCELANATO</t>
  </si>
  <si>
    <t>CIMENTO ASFALTICO CAP 20 PARA PAVIMENTO</t>
  </si>
  <si>
    <t>CIMENTO ASFALTICO CAP 20 RM-2C</t>
  </si>
  <si>
    <t>CIMENTO ASFALTICO CAP 85/100 PARA PAVIMENTO</t>
  </si>
  <si>
    <t>CIMENTO DIRECIONAL BRANCO (SACO 1 QUILOGRAMA)</t>
  </si>
  <si>
    <t xml:space="preserve">CIMENTO IMPERMEABILIZANTE (CRISTALIZACAO) VIAFIX ACRIL.  </t>
  </si>
  <si>
    <t>CIMENTO POLIMERICO VIAPLUS 1000 - BALDE 18kg</t>
  </si>
  <si>
    <t>CIMENTO PORTLAND CP II F32 NBR 11578 (tonelada)</t>
  </si>
  <si>
    <t>CIMENTO PORTLAND CP III 32RS NBR 11578 (quilo)</t>
  </si>
  <si>
    <t>CIMENTO PORTLAND CP III 32RS NBR 11578 (saco 50kg)</t>
  </si>
  <si>
    <t>SC</t>
  </si>
  <si>
    <t xml:space="preserve">CINASITA 1506 agreg.graudo 5/13mm/600kg/m3/subs.Pedra 0  </t>
  </si>
  <si>
    <t xml:space="preserve">CINASITA 2215 agreg.graudo 20/30mm 550kg/m3/sub.Pedra-1  </t>
  </si>
  <si>
    <t xml:space="preserve">CINASITA 3222 agreg.graudo #30/20mm 450kg/m3/isol.term.  </t>
  </si>
  <si>
    <t xml:space="preserve">CINASITA 500 agreg.solta 0/5mm 750kg/m3/subst.ar.grossa  </t>
  </si>
  <si>
    <t>CINTA ACO GALVANIZADO 225x45mm 6"</t>
  </si>
  <si>
    <t>CINTURAO DE SEGURANCA PARA OPERARIO EM ANDAIME</t>
  </si>
  <si>
    <t>CINTURAO DE SEGURANCA PARA OPERARIOS</t>
  </si>
  <si>
    <t>CJ TOMADA FEMEA EMBUTIR PARA TELEFONE PADRAO TELEBRAS</t>
  </si>
  <si>
    <t>CLORETO DE SODIO GROSSO (SAL)</t>
  </si>
  <si>
    <t>COALTAR PARA REVESTIMENTO</t>
  </si>
  <si>
    <t>COBOGO CERAMICO RETO CRUZ/FLOR/QUADRADO 25x18x7cm</t>
  </si>
  <si>
    <t>VALVULA GAVETA C/BOLSAS C/CUNHA BORRACHA FOFO PN-16 C/VOLANTE HASTE INOX DN 300 P/TUBO FERRO</t>
  </si>
  <si>
    <t>4.772,48</t>
  </si>
  <si>
    <t>00005457</t>
  </si>
  <si>
    <t>VALVULA GAVETA C/BOLSAS C/CUNHA BORRACHA PN-10 C/CABECOTE HASTE INOX DN 50 P/TUBO PVC - EURO</t>
  </si>
  <si>
    <t>412,00</t>
  </si>
  <si>
    <t>00005471</t>
  </si>
  <si>
    <t>VALVULA GAVETA C/BOLSAS C/CUNHA BORRACHA PN-10 C/CABECOTE HASTE INOX DN 75 P/TUBO PVC - EURO</t>
  </si>
  <si>
    <t>531,06</t>
  </si>
  <si>
    <t>00005472</t>
  </si>
  <si>
    <t>VALVULA GAVETA C/BOLSAS C/CUNHA BORRACHA PN-10 C/CABECOTE HASTE INOX DN 100 P/TUBO PVC - EURO 24</t>
  </si>
  <si>
    <t>651,89</t>
  </si>
  <si>
    <t>00005485</t>
  </si>
  <si>
    <t>VALVULA GAVETA C/BOLSAS C/CUNHA BORRACHA PN-10 C/VOLANTE HASTE INOX DN 50 P/TUBO PVC - EURO 24</t>
  </si>
  <si>
    <t>426,80</t>
  </si>
  <si>
    <t>00005463</t>
  </si>
  <si>
    <t>VALVULA GAVETA C/BOLSAS C/CUNHA BORRACHA PN-10 C/VOLANTE HASTE INOX DN 75 P/TUBO PVC - EURO 24</t>
  </si>
  <si>
    <t>545,85</t>
  </si>
  <si>
    <t>00005477</t>
  </si>
  <si>
    <t>VALVULA GAVETA C/BOLSAS C/CUNHA BORRACHA PN-10 C/VOLANTE HASTE INOX DN 100 P/TUBO PVC - EURO 24</t>
  </si>
  <si>
    <t>709,77</t>
  </si>
  <si>
    <t>00006003</t>
  </si>
  <si>
    <t>VALVULA GAVETA C/FLANGES C/CUNHA BORRACHA CORPO CURTO PN-10 C/CABECOTE HASTE INOX DN 200 -</t>
  </si>
  <si>
    <t>1.511,28</t>
  </si>
  <si>
    <t>EURO 23</t>
  </si>
  <si>
    <t>00005933</t>
  </si>
  <si>
    <t>VALVULA GAVETA C/FLANGES C/CUNHA BORRACHA CORPO CURTO PN-10 C/CABECOTE HASTE INOX DN 250 -</t>
  </si>
  <si>
    <t>2.417,93</t>
  </si>
  <si>
    <t>00005976</t>
  </si>
  <si>
    <t>VALVULA GAVETA C/FLANGES C/CUNHA BORRACHA CORPO CURTO PN-10 C/CABECOTE HASTE INOX DN 300 -</t>
  </si>
  <si>
    <t>3.711,23</t>
  </si>
  <si>
    <t>00005942</t>
  </si>
  <si>
    <t>VALVULA GAVETA C/FLANGES C/CUNHA BORRACHA CORPO CURTO PN-10 C/VOLANTE HASTE INOX DN 200 - EURO</t>
  </si>
  <si>
    <t>1.609,59</t>
  </si>
  <si>
    <t>00005941</t>
  </si>
  <si>
    <t>VALVULA GAVETA C/FLANGES C/CUNHA BORRACHA CORPO CURTO PN-10 C/VOLANTE HASTE INOX DN 250 - EURO</t>
  </si>
  <si>
    <t>2.572,38</t>
  </si>
  <si>
    <t>00005940</t>
  </si>
  <si>
    <t>VALVULA GAVETA C/FLANGES C/CUNHA BORRACHA CORPO CURTO PN-10 C/VOLANTE HASTE INOX DN 300 - EURO</t>
  </si>
  <si>
    <t>3.856,04</t>
  </si>
  <si>
    <t>00006004</t>
  </si>
  <si>
    <t>VALVULA GAVETA C/FLANGES C/CUNHA BORRACHA CORPO CURTO PN-10/16 C/CABECOTE HASTE INOX DN 50 -</t>
  </si>
  <si>
    <t>398,97</t>
  </si>
  <si>
    <t>00005967</t>
  </si>
  <si>
    <t>VALVULA GAVETA C/FLANGES C/CUNHA BORRACHA CORPO CURTO PN-10/16 C/CABECOTE HASTE INOX DN 80 -</t>
  </si>
  <si>
    <t>510,04</t>
  </si>
  <si>
    <t>00005994</t>
  </si>
  <si>
    <t>VALVULA GAVETA C/FLANGES C/CUNHA BORRACHA CORPO CURTO PN-10/16 C/CABECOTE HASTE INOX DN 150 -</t>
  </si>
  <si>
    <t>954,42</t>
  </si>
  <si>
    <t>00005931</t>
  </si>
  <si>
    <t>VALVULA GAVETA C/FLANGES C/CUNHA BORRACHA CORPO CURTO PN-10/16 C/VOLANTE HASTE INOX DN 50 -</t>
  </si>
  <si>
    <t>412,13</t>
  </si>
  <si>
    <t>00005936</t>
  </si>
  <si>
    <t>VALVULA GAVETA C/FLANGES C/CUNHA BORRACHA CORPO CURTO PN-10/16 C/VOLANTE HASTE INOX DN 80 -</t>
  </si>
  <si>
    <t>523,21</t>
  </si>
  <si>
    <t>00005951</t>
  </si>
  <si>
    <t>VALVULA GAVETA C/FLANGES C/CUNHA BORRACHA CORPO CURTO PN-16 C/CABECOTE HASTE INOX DN 200 -</t>
  </si>
  <si>
    <t>00005952</t>
  </si>
  <si>
    <t>VALVULA GAVETA C/FLANGES C/CUNHA BORRACHA CORPO CURTO PN-16 C/CABECOTE HASTE INOX DN 250 -</t>
  </si>
  <si>
    <t>00005953</t>
  </si>
  <si>
    <t>VALVULA GAVETA C/FLANGES C/CUNHA BORRACHA CORPO CURTO PN-16 C/CABECOTE HASTE INOX DN 300 -</t>
  </si>
  <si>
    <t>00005979</t>
  </si>
  <si>
    <t>VALVULA GAVETA C/FLANGES C/CUNHA BORRACHA CORPO CURTO PN-16 C/VOLANTE HASTE INOX        DN 300 -</t>
  </si>
  <si>
    <t>00005987</t>
  </si>
  <si>
    <t>VALVULA GAVETA C/FLANGES C/CUNHA BORRACHA CORPO CURTO PN-16 C/VOLANTE HASTE INOX DN 200 - EURO</t>
  </si>
  <si>
    <t>00005978</t>
  </si>
  <si>
    <t>VALVULA GAVETA C/FLANGES C/CUNHA BORRACHA CORPO CURTO PN-16 C/VOLANTE HASTE INOX DN 250 - EURO</t>
  </si>
  <si>
    <t>00005907</t>
  </si>
  <si>
    <t>VALVULA GAVETA C/FLANGES C/CUNHA BORRACHA CORPO CURTOPN-10/16 C/CABECOTE HASTE INOX DN 100 -</t>
  </si>
  <si>
    <t>630,46</t>
  </si>
  <si>
    <t>00005913</t>
  </si>
  <si>
    <t>VALVULA GAVETA C/FLANGES C/CUNHA BORRACHA CORPO CURTOPN-10/16 C/VOLANTE HASTE INOX DN 100 -</t>
  </si>
  <si>
    <t>681,94</t>
  </si>
  <si>
    <t>00005909</t>
  </si>
  <si>
    <t>VALVULA GAVETA C/FLANGES C/CUNHA BORRACHA CORPO CURTOPN-10/16 C/VOLANTE HASTE INOX DN 150 -</t>
  </si>
  <si>
    <t>1.005,90</t>
  </si>
  <si>
    <t>00005852</t>
  </si>
  <si>
    <t>VALVULA GAVETA C/FLANGES C/CUNHA BORRACHA CORPO LONGO PN-10 C/CABECOTE HASTE INOX DN 200 -</t>
  </si>
  <si>
    <t>1.619,80</t>
  </si>
  <si>
    <t>EURO 21</t>
  </si>
  <si>
    <t>00005853</t>
  </si>
  <si>
    <t>VALVULA GAVETA C/FLANGES C/CUNHA BORRACHA CORPO LONGO PN-10 C/CABECOTE HASTE INOX DN 250 -</t>
  </si>
  <si>
    <t>2.502,99</t>
  </si>
  <si>
    <t>00005854</t>
  </si>
  <si>
    <t>VALVULA GAVETA C/FLANGES C/CUNHA BORRACHA CORPO LONGO PN-10 C/CABECOTE HASTE INOX DN 300 -</t>
  </si>
  <si>
    <t>3.856,39</t>
  </si>
  <si>
    <t>00005495</t>
  </si>
  <si>
    <t>VALVULA GAVETA C/FLANGES C/CUNHA BORRACHA CORPO LONGO PN-10 C/VOLANTE HASTE INOX DN 200 - EURO</t>
  </si>
  <si>
    <t>1.720,93</t>
  </si>
  <si>
    <t>00005496</t>
  </si>
  <si>
    <t>VALVULA GAVETA C/FLANGES C/CUNHA BORRACHA CORPO LONGO PN-10 C/VOLANTE HASTE INOX DN 250 - EURO</t>
  </si>
  <si>
    <t>2.661,88</t>
  </si>
  <si>
    <t>00005803</t>
  </si>
  <si>
    <t>VALVULA GAVETA C/FLANGES C/CUNHA BORRACHA CORPO LONGO PN-10 C/VOLANTE HASTE INOX DN 300 - EURO</t>
  </si>
  <si>
    <t>4.005,35</t>
  </si>
  <si>
    <t>00005848</t>
  </si>
  <si>
    <t>VALVULA GAVETA C/FLANGES C/CUNHA BORRACHA CORPO LONGO PN-10/16 C/CABECOTE HASTE INOX DN 50 -</t>
  </si>
  <si>
    <t>418,73</t>
  </si>
  <si>
    <t>00005849</t>
  </si>
  <si>
    <t>VALVULA GAVETA C/FLANGES C/CUNHA BORRACHA CORPO LONGO PN-10/16 C/CABECOTE HASTE INOX DN 80 -</t>
  </si>
  <si>
    <t>532,05</t>
  </si>
  <si>
    <t>00005850</t>
  </si>
  <si>
    <t>VALVULA GAVETA C/FLANGES C/CUNHA BORRACHA CORPO LONGO PN-10/16 C/CABECOTE HASTE INOX DN 100 -</t>
  </si>
  <si>
    <t>658,75</t>
  </si>
  <si>
    <t>00005851</t>
  </si>
  <si>
    <t>VALVULA GAVETA C/FLANGES C/CUNHA BORRACHA CORPO LONGO PN-10/16 C/CABECOTE HASTE INOX DN 150 -</t>
  </si>
  <si>
    <t>1.008,51</t>
  </si>
  <si>
    <t>00005491</t>
  </si>
  <si>
    <t>VALVULA GAVETA C/FLANGES C/CUNHA BORRACHA CORPO LONGO PN-10/16 C/VOLANTE HASTE INOX DN 50 -</t>
  </si>
  <si>
    <t>432,28</t>
  </si>
  <si>
    <t>00005492</t>
  </si>
  <si>
    <t>VALVULA GAVETA C/FLANGES C/CUNHA BORRACHA CORPO LONGO PN-10/16 C/VOLANTE HASTE INOX DN 80 -</t>
  </si>
  <si>
    <t>545,58</t>
  </si>
  <si>
    <t>00005752</t>
  </si>
  <si>
    <t>VALVULA GAVETA C/FLANGES C/CUNHA BORRACHA CORPO LONGO PN-10/16 C/VOLANTE HASTE INOX DN 100 -</t>
  </si>
  <si>
    <t>711,71</t>
  </si>
  <si>
    <t>00005871</t>
  </si>
  <si>
    <t>VALVULA GAVETA C/FLANGES C/CUNHA BORRACHA CORPO LONGO PN-10/16 C/VOLANTE HASTE INOX DN 150 -</t>
  </si>
  <si>
    <t>1.061,48</t>
  </si>
  <si>
    <t>00005869</t>
  </si>
  <si>
    <t>VALVULA GAVETA C/FLANGES C/CUNHA BORRACHA CORPO LONGO PN-16 C/CABECOTE HASTE INOX DN 200 -</t>
  </si>
  <si>
    <t>00005870</t>
  </si>
  <si>
    <t>VALVULA GAVETA C/FLANGES C/CUNHA BORRACHA CORPO LONGO PN-16 C/CABECOTE HASTE INOX DN 250 -</t>
  </si>
  <si>
    <t>00005769</t>
  </si>
  <si>
    <t>VALVULA GAVETA C/FLANGES C/CUNHA BORRACHA CORPO LONGO PN-16 C/CABECOTE HASTE INOX DN 300 -</t>
  </si>
  <si>
    <t>00005512</t>
  </si>
  <si>
    <t>VALVULA GAVETA C/FLANGES C/CUNHA BORRACHA CORPO LONGO PN-16 C/VOLANTE HASTE INOX DN 200 - EURO</t>
  </si>
  <si>
    <t>00005513</t>
  </si>
  <si>
    <t>VALVULA GAVETA C/FLANGES C/CUNHA BORRACHA CORPO LONGO PN-16 C/VOLANTE HASTE INOX DN 250 - EURO</t>
  </si>
  <si>
    <t>00005820</t>
  </si>
  <si>
    <t>VALVULA GAVETA C/FLANGES C/CUNHA BORRACHA CORPO LONGO PN-16 C/VOLANTE HASTE INOX DN 300 - EURO</t>
  </si>
  <si>
    <t>00010236</t>
  </si>
  <si>
    <t>VALVULA PE C/ CRIVO BRONZE 1 1/2"</t>
  </si>
  <si>
    <t>00010233</t>
  </si>
  <si>
    <t>VALVULA PE C/ CRIVO BRONZE 1 1/4"</t>
  </si>
  <si>
    <t>35,72</t>
  </si>
  <si>
    <t>00010234</t>
  </si>
  <si>
    <t>VALVULA PE C/ CRIVO BRONZE 1"</t>
  </si>
  <si>
    <t>24,07</t>
  </si>
  <si>
    <t>00010231</t>
  </si>
  <si>
    <t>VALVULA PE C/ CRIVO BRONZE 2 1/2"</t>
  </si>
  <si>
    <t>102,11</t>
  </si>
  <si>
    <t>00010232</t>
  </si>
  <si>
    <t>VALVULA PE C/ CRIVO BRONZE 2"</t>
  </si>
  <si>
    <t>56,85</t>
  </si>
  <si>
    <t>00010229</t>
  </si>
  <si>
    <t>VALVULA PE C/ CRIVO BRONZE 3/4"</t>
  </si>
  <si>
    <t>21,00</t>
  </si>
  <si>
    <t>00010235</t>
  </si>
  <si>
    <t>VALVULA PE C/ CRIVO BRONZE 3"</t>
  </si>
  <si>
    <t>134,59</t>
  </si>
  <si>
    <t>00010230</t>
  </si>
  <si>
    <t>VALVULA PE C/ CRIVO BRONZE 4"</t>
  </si>
  <si>
    <t>223,70</t>
  </si>
  <si>
    <t>00010271</t>
  </si>
  <si>
    <t>VALVULA PE C/ CRIVO FOFO PN-10 PORTINHOLA DUPLA DN 200</t>
  </si>
  <si>
    <t>991,25</t>
  </si>
  <si>
    <t>00010257</t>
  </si>
  <si>
    <t>VALVULA PE C/ CRIVO FOFO PN-10 PORTINHOLA DUPLA DN 250</t>
  </si>
  <si>
    <t>1.237,33</t>
  </si>
  <si>
    <t>00010256</t>
  </si>
  <si>
    <t>VALVULA PE C/ CRIVO FOFO PN-10 PORTINHOLA DUPLA DN 300</t>
  </si>
  <si>
    <t>2.131,53</t>
  </si>
  <si>
    <t>00010255</t>
  </si>
  <si>
    <t>VALVULA PE C/ CRIVO FOFO PN-10 PORTINHOLA DUPLA DN 350</t>
  </si>
  <si>
    <t>3.356,73</t>
  </si>
  <si>
    <t>00010280</t>
  </si>
  <si>
    <t>VALVULA PE C/ CRIVO FOFO PN-10 PORTINHOLA DUPLA DN 400</t>
  </si>
  <si>
    <t>3.639,21</t>
  </si>
  <si>
    <t>00010264</t>
  </si>
  <si>
    <t>VALVULA PE C/ CRIVO FOFO PN-10/16 PORTINHOLA DUPLA DN 75</t>
  </si>
  <si>
    <t>422,84</t>
  </si>
  <si>
    <t>00010260</t>
  </si>
  <si>
    <t>VALVULA PE C/ CRIVO FOFO PN-10/16 PORTINHOLA DUPLA DN 100</t>
  </si>
  <si>
    <t>457,50</t>
  </si>
  <si>
    <t>00010259</t>
  </si>
  <si>
    <t>VALVULA PE C/ CRIVO FOFO PN-10/16 PORTINHOLA DUPLA DN 150</t>
  </si>
  <si>
    <t>613,33</t>
  </si>
  <si>
    <t>00010284</t>
  </si>
  <si>
    <t>VALVULA PE C/ CRIVO FOFO PN-16 PORTINHOLA DUPLA DN 200</t>
  </si>
  <si>
    <t>00010274</t>
  </si>
  <si>
    <t>VALVULA PE C/ CRIVO FOFO PN-16 PORTINHOLA DUPLA DN 250</t>
  </si>
  <si>
    <t>00010278</t>
  </si>
  <si>
    <t>VALVULA PE C/ CRIVO FOFO PN-16 PORTINHOLA DUPLA DN 300</t>
  </si>
  <si>
    <t>00010261</t>
  </si>
  <si>
    <t>VALVULA PE C/ CRIVO FOFO PN-16 PORTINHOLA DUPLA DN 350</t>
  </si>
  <si>
    <t>00010239</t>
  </si>
  <si>
    <t>VALVULA PE C/ CRIVO FOFO PN-16 PORTINHOLA DUPLA DN 400</t>
  </si>
  <si>
    <t>4.540,34</t>
  </si>
  <si>
    <t>00006155</t>
  </si>
  <si>
    <t>VALVULA PLASTICO CROMADO TIPO AMERICANA 3.1/2" X 1.1/2" SEM ADAPTADOR P/ PIA DE COZINHA</t>
  </si>
  <si>
    <t>00010361</t>
  </si>
  <si>
    <t>VALVULA RETENCAO FOFO BY PASS PN-10 PORTINHOLA UNICA DN 200</t>
  </si>
  <si>
    <t>1.409,50</t>
  </si>
  <si>
    <t>00010360</t>
  </si>
  <si>
    <t>VALVULA RETENCAO FOFO BY PASS PN-10 PORTINHOLA UNICA DN 250</t>
  </si>
  <si>
    <t>1.899,04</t>
  </si>
  <si>
    <t>00010293</t>
  </si>
  <si>
    <t>VALVULA RETENCAO FOFO BY PASS PN-10 PORTINHOLA UNICA DN 300</t>
  </si>
  <si>
    <t>2.634,10</t>
  </si>
  <si>
    <t>00012701</t>
  </si>
  <si>
    <t>VALVULA RETENCAO FOFO BY PASS PN-10 PORTINHOLA UNICA DN 350</t>
  </si>
  <si>
    <t>4.414,92</t>
  </si>
  <si>
    <t>00010357</t>
  </si>
  <si>
    <t>VALVULA RETENCAO FOFO BY PASS PN-10 PORTINHOLA UNICA DN 400</t>
  </si>
  <si>
    <t>4.778,66</t>
  </si>
  <si>
    <t>00010304</t>
  </si>
  <si>
    <t>VALVULA RETENCAO FOFO BY PASS PN-10 PORTINHOLA UNICA DN 450</t>
  </si>
  <si>
    <t>6.535,23</t>
  </si>
  <si>
    <t>00010317</t>
  </si>
  <si>
    <t>VALVULA RETENCAO FOFO BY PASS PN-10 PORTINHOLA UNICA DN 500</t>
  </si>
  <si>
    <t>8.699,50</t>
  </si>
  <si>
    <t>00010312</t>
  </si>
  <si>
    <t>VALVULA RETENCAO FOFO BY PASS PN-10 PORTINHOLA UNICA DN 600</t>
  </si>
  <si>
    <t>10.824,36</t>
  </si>
  <si>
    <t>00010309</t>
  </si>
  <si>
    <t>VALVULA RETENCAO FOFO BY PASS PN-10/16 PORTINHOLA UNICA DN 100</t>
  </si>
  <si>
    <t>628,97</t>
  </si>
  <si>
    <t>00010313</t>
  </si>
  <si>
    <t>VALVULA RETENCAO FOFO BY PASS PN-10/16 PORTINHOLA UNICA DN 150</t>
  </si>
  <si>
    <t>1.145,48</t>
  </si>
  <si>
    <t>00010308</t>
  </si>
  <si>
    <t>VALVULA RETENCAO FOFO BY PASS PN-10/16 PORTINHOLA UNICA DN 50</t>
  </si>
  <si>
    <t>419,82</t>
  </si>
  <si>
    <t>00010350</t>
  </si>
  <si>
    <t>VALVULA RETENCAO FOFO BY PASS PN-10/16 PORTINHOLA UNICA DN 80</t>
  </si>
  <si>
    <t>498,63</t>
  </si>
  <si>
    <t>00010307</t>
  </si>
  <si>
    <t>VALVULA RETENCAO FOFO BY PASS PN-16 PORTINHOLA UNICA DN 200</t>
  </si>
  <si>
    <t>1.413,29</t>
  </si>
  <si>
    <t>00010310</t>
  </si>
  <si>
    <t>VALVULA RETENCAO FOFO BY PASS PN-16 PORTINHOLA UNICA DN 250</t>
  </si>
  <si>
    <t>2.008,92</t>
  </si>
  <si>
    <t>00010295</t>
  </si>
  <si>
    <t>VALVULA RETENCAO FOFO BY PASS PN-16 PORTINHOLA UNICA DN 300</t>
  </si>
  <si>
    <t>2.484,06</t>
  </si>
  <si>
    <t>00010315</t>
  </si>
  <si>
    <t>VALVULA RETENCAO FOFO BY PASS PN-16 PORTINHOLA UNICA DN 400</t>
  </si>
  <si>
    <t>00010316</t>
  </si>
  <si>
    <t>VALVULA RETENCAO FOFO BY PASS PN-16 PORTINHOLA UNICA DN 450</t>
  </si>
  <si>
    <t>00010303</t>
  </si>
  <si>
    <t>VALVULA RETENCAO FOFO BY PASS PN-16 PORTINHOLA UNICA DN 500</t>
  </si>
  <si>
    <t>00010302</t>
  </si>
  <si>
    <t>VALVULA RETENCAO FOFO BY PASS PN-16 PORTINHOLA UNICA DN 600</t>
  </si>
  <si>
    <t>00010365</t>
  </si>
  <si>
    <t>VALVULA RETENCAO FOFO SIMPLES PN-10 PORTINHOLA UNICA DN 200</t>
  </si>
  <si>
    <t>1.318,56</t>
  </si>
  <si>
    <t>00010346</t>
  </si>
  <si>
    <t>VALVULA RETENCAO FOFO SIMPLES PN-10 PORTINHOLA UNICA DN 250</t>
  </si>
  <si>
    <t>1.845,23</t>
  </si>
  <si>
    <t>00010319</t>
  </si>
  <si>
    <t>VALVULA RETENCAO FOFO SIMPLES PN-10 PORTINHOLA UNICA DN 300</t>
  </si>
  <si>
    <t>3.000,87</t>
  </si>
  <si>
    <t>00012702</t>
  </si>
  <si>
    <t>VALVULA RETENCAO FOFO SIMPLES PN-10 PORTINHOLA UNICA DN 350</t>
  </si>
  <si>
    <t>3.778,37</t>
  </si>
  <si>
    <t>00010345</t>
  </si>
  <si>
    <t>VALVULA RETENCAO FOFO SIMPLES PN-10 PORTINHOLA UNICA DN 400</t>
  </si>
  <si>
    <t>4.492,21</t>
  </si>
  <si>
    <t>00010359</t>
  </si>
  <si>
    <t>VALVULA RETENCAO FOFO SIMPLES PN-10 PORTINHOLA UNICA DN 450</t>
  </si>
  <si>
    <t>6.126,02</t>
  </si>
  <si>
    <t>00010358</t>
  </si>
  <si>
    <t>VALVULA RETENCAO FOFO SIMPLES PN-10 PORTINHOLA UNICA DN 500</t>
  </si>
  <si>
    <t>8.169,04</t>
  </si>
  <si>
    <t>00010363</t>
  </si>
  <si>
    <t>VALVULA RETENCAO FOFO SIMPLES PN-10 PORTINHOLA UNICA DN 600</t>
  </si>
  <si>
    <t>10.210,55</t>
  </si>
  <si>
    <t>00010343</t>
  </si>
  <si>
    <t>VALVULA RETENCAO FOFO SIMPLES PN-10/16 PORTINHOLA UNICA DN 100</t>
  </si>
  <si>
    <t>568,35</t>
  </si>
  <si>
    <t>00010299</t>
  </si>
  <si>
    <t>VALVULA RETENCAO FOFO SIMPLES PN-10/16 PORTINHOLA UNICA DN 150</t>
  </si>
  <si>
    <t>816,90</t>
  </si>
  <si>
    <t>00010290</t>
  </si>
  <si>
    <t>VALVULA RETENCAO FOFO SIMPLES PN-10/16 PORTINHOLA UNICA DN 50</t>
  </si>
  <si>
    <t>364,50</t>
  </si>
  <si>
    <t>00010311</t>
  </si>
  <si>
    <t>VALVULA RETENCAO FOFO SIMPLES PN-10/16 PORTINHOLA UNICA DN 80</t>
  </si>
  <si>
    <t>452,78</t>
  </si>
  <si>
    <t>00010301</t>
  </si>
  <si>
    <t>VALVULA RETENCAO FOFO SIMPLES PN-16 PORTINHOLA UNICA DN 200</t>
  </si>
  <si>
    <t>1.265,52</t>
  </si>
  <si>
    <t>DESAREIADOR CPM 2 CONES POLIURETANO 12" 35/40psi</t>
  </si>
  <si>
    <t>DESENHISTA ARQUITETURA EM AUTO CAD</t>
  </si>
  <si>
    <t>DESENHISTA HIDRAULICO EM AUTO/CAD</t>
  </si>
  <si>
    <t>DESG.PNEUS CAMINHAO BASCULANTE 127CV 5m3 8.500 HORAS</t>
  </si>
  <si>
    <t>DESG.PNEUS CAMINHAO GUINDAUTO 127CV 11TN 1O.000 HORAS</t>
  </si>
  <si>
    <t>DESGASTE PNEUS CAMINHAO PIPA 127CV 9,0m3 11.500 HORAS</t>
  </si>
  <si>
    <t xml:space="preserve">DESGASTE PNEUS CAMINHAO TANQUE L32603 167CV 8m3 10.000h  </t>
  </si>
  <si>
    <t>DESGASTE PNEUS CARRO SONDA PERFURACAO SP3000T</t>
  </si>
  <si>
    <t>DESGASTE PNEUS RETROESCAVADEIRA 590L 4x2 76CV 0,30m3</t>
  </si>
  <si>
    <t>DESINFETANTE PO DE SULFA ANTISSEPTICO</t>
  </si>
  <si>
    <t>TB</t>
  </si>
  <si>
    <t>DESMOBILIZACAO DE EQUIPAMENTOS MECANICOS NA OBRA</t>
  </si>
  <si>
    <t>DESMOLDANTE LIQUIDO P/FORMAS ESTRUTURAIS (L=75m2)</t>
  </si>
  <si>
    <t>DESMONTAGEM/REMOCAO DE GRUA DE 31 A 50 METROS</t>
  </si>
  <si>
    <t>DETECTOR DE MOVIMENTO C/ALARME INFRA VERMELHO PASSIVO</t>
  </si>
  <si>
    <t>DETECTOR IONICO PARA CALOR E CHAMA</t>
  </si>
  <si>
    <t>DETECTOR TEMPERATURA FIXA BM-980</t>
  </si>
  <si>
    <t>DETECTOR TERMOVELOCIMETRICO BD-957</t>
  </si>
  <si>
    <t>DETERGENTE BIODEGRADAVEL RHOS 402 PARA LIMPEZA</t>
  </si>
  <si>
    <t>DIFUSOR ALUMINIO INSUFLAMENTO 9"x9"</t>
  </si>
  <si>
    <t>DIFUSOR AR CONDICIONADO 48"- 120cm</t>
  </si>
  <si>
    <t>DIFUSOR CAIXA PLENUM 500cfm 24"x8" THREE-WAY</t>
  </si>
  <si>
    <t>DIFUSOR CO2 PARA EXTINCAO INCENDIO A DISTANCIA</t>
  </si>
  <si>
    <t>DIFUSOR DQE 41-T4</t>
  </si>
  <si>
    <t>DIFUSOR INSUFLAMENTO 671x320mm</t>
  </si>
  <si>
    <t>DIFUSOR LINEAR AR CONDICIONADO  H=0,20m</t>
  </si>
  <si>
    <t>DIGITADOR EM PROCESSAMENTO DE DADOS</t>
  </si>
  <si>
    <t>DIGITADOR SISTEMA OPERACIONAL WINDOWS</t>
  </si>
  <si>
    <t>DILUENTE EPOXI 900ML</t>
  </si>
  <si>
    <t>DISJUNTOR BIPOLAR 10A</t>
  </si>
  <si>
    <t>DISJUNTOR BIPOLAR 20A/10KA</t>
  </si>
  <si>
    <t>DISJUNTOR BIPOLAR 30A 5SK6</t>
  </si>
  <si>
    <t>DISJUNTOR BIPOLAR 30A/10KA</t>
  </si>
  <si>
    <t>DISJUNTOR BIPOLAR 35A/10KA</t>
  </si>
  <si>
    <t>DISJUNTOR BIPOLAR ELETROMAR 80A/10KA</t>
  </si>
  <si>
    <t>DISJUNTOR MONOPOLAR 16A/10KA</t>
  </si>
  <si>
    <t>DISJUNTOR MONOPOLAR 20A 5K6</t>
  </si>
  <si>
    <t>DISJUNTOR MONOPOLAR 20A/10KA</t>
  </si>
  <si>
    <t>DISJUNTOR MONOPOLAR 25A/10KA</t>
  </si>
  <si>
    <t>DISJUNTOR MONOPOLAR ELETROMAR 30A</t>
  </si>
  <si>
    <t>DISJUNTOR MONOPOLAR ELETROMAR 40A</t>
  </si>
  <si>
    <t>DISJUNTOR TRIPOLAR 10A 5K6</t>
  </si>
  <si>
    <t>DISJUNTOR TRIPOLAR 30A /40KA</t>
  </si>
  <si>
    <t>DISJUNTOR TRIPOLAR 3VF12 450 63A</t>
  </si>
  <si>
    <t>DISJUNTOR TRIPOLAR 3VF31 63 70A</t>
  </si>
  <si>
    <t>DISJUNTOR TRIPOLAR 3VF42 150A</t>
  </si>
  <si>
    <t>DISJUNTOR TRIPOLAR 3VU16 6 10A</t>
  </si>
  <si>
    <t>DISJUNTOR TRIPOLAR 3WN6 252 630A 400MVA 15KV</t>
  </si>
  <si>
    <t>DISJUNTOR TRIPOLAR 40A C 20KA 230V MERLIN</t>
  </si>
  <si>
    <t>DISJUNTOR TRIPOLAR CL3040 40A/40KA</t>
  </si>
  <si>
    <t>DISJUNTOR TRIPOLAR ELETROMAR 16A/10KA</t>
  </si>
  <si>
    <t>DISJUNTOR TRIPOLAR ELETROMAR 35A</t>
  </si>
  <si>
    <t>DISJUNTOR TRIPOLAR ELETROMAR 60A</t>
  </si>
  <si>
    <t>DISJUNTOR TRIPOLAR ELETROMAR 70A/40KA</t>
  </si>
  <si>
    <t>DISJUNTOR TRIPOLAR SIEMENS 20A</t>
  </si>
  <si>
    <t>DISJUNTOR TRIPOLAR SIEMENS 25A</t>
  </si>
  <si>
    <t>DISPENSADOR DE SABAO LIQUIDO JACKWALL (SABONETEIRA)</t>
  </si>
  <si>
    <t>DISPENSER P/PAPEL HIGIENICO (ROLO 300m) EM BANHEIRO</t>
  </si>
  <si>
    <t>DISPOSITIVO ALARME CONTRA ROUBO FIXADO EM PORTA</t>
  </si>
  <si>
    <t>DISSOLVENTE (AUA RAZ MINERAL)</t>
  </si>
  <si>
    <t>DISTRIBUIDOR ASFALTO ALMEIDA 6000 LITROS 69CV (19077)</t>
  </si>
  <si>
    <t xml:space="preserve">DIVISORIA 36mm INCOMBUSTIVEL FORMICA+VERMICULITA+COLOC.  </t>
  </si>
  <si>
    <t>DIVISORIA 36mm PAINEL 1,2x2,11-VIDRO/DURAPLAC+COLOC.</t>
  </si>
  <si>
    <t>DIVISORIA 36mm PAINEL 1,2x2,11m VIDRO DURAPLAC+COLOC.</t>
  </si>
  <si>
    <t xml:space="preserve">DIVISORIA 36mm PAINEL 1,2x2,11m-VIDRO/LAM.MADEIRA+COLOC  </t>
  </si>
  <si>
    <t>DIVISORIA CEGA 36mm 1,2x2,11m DURAPLAC+COLOCACAO</t>
  </si>
  <si>
    <t>DIVISORIA EM BLOCOS DE GESSO 7cm</t>
  </si>
  <si>
    <t>DOBRADICA AUTOMATICA PAGE FERRO CROMADO REF.225</t>
  </si>
  <si>
    <t>DOBRADICA COM MOLA LF521</t>
  </si>
  <si>
    <t>DOBRADICA FERRO GALVANIZADO 1.1/2"x 3"</t>
  </si>
  <si>
    <t>DOBRADICA FERRO POLIDO 2cm x 1.1/2"</t>
  </si>
  <si>
    <t>DOBRADICA GONZO EMBUTIDO</t>
  </si>
  <si>
    <t>DOBRADICA LA FONTE LATAO CROMADO 3.1/2"x3"REF.080</t>
  </si>
  <si>
    <t>DOBRADICA LATAO CROMADO 3"x2.1/2"</t>
  </si>
  <si>
    <t>DOBRADICA LATAO CROMADO 3cm x 2.1/2" PRETO</t>
  </si>
  <si>
    <t>DOBRADICA LATAO CROMADO POLIDO 3,5cm x 3" PRETO</t>
  </si>
  <si>
    <t>DOBRADICA LATAO POLIDO 3,5cm x 3"</t>
  </si>
  <si>
    <t>DOBRADICA LATAO POLIDO 3cm x 2.1/2"</t>
  </si>
  <si>
    <t>DOMO ACRILICO 0,85x0,85</t>
  </si>
  <si>
    <t>DOMO FIBRA DE VIDRO ESTR.METALON 55cm PINT.ESM.C/COLC.</t>
  </si>
  <si>
    <t>DORMENTE MADEIRA 12x15x200cm</t>
  </si>
  <si>
    <t>DORMENTE MADEIRA 20x18cm</t>
  </si>
  <si>
    <t>DOSAGEM DE CONCRETO CALCULO DE DOSAGEM RACIONAL</t>
  </si>
  <si>
    <t>DOSAGEM DE CONCRETO VERIFICACAO DO TRACO</t>
  </si>
  <si>
    <t>DRAGA COM EMBARCACAO AUXILIAR PRODUCAO 400m3 COND.B</t>
  </si>
  <si>
    <t>DRY WALL - LAN DE VIDRO BOREAL 15mm x 625mm x 1250mm</t>
  </si>
  <si>
    <t>DUCHA HIGIEMICA ACQUA JET 2195 AQUARIUS FABRIMAR CR</t>
  </si>
  <si>
    <t>DUCHA HIGIENICA DE LAVAGEM DECA 1984 C-40 CRACT</t>
  </si>
  <si>
    <t>DUCHA HIGIENICA FORUSI ABS SMALL 1856-C50</t>
  </si>
  <si>
    <t>DUCHA HIGIENICA MANUAL FABRIMAR 2195 CZ</t>
  </si>
  <si>
    <t>DUCHA PARA BIDE CROMADA REGISTRO CAPRICE</t>
  </si>
  <si>
    <t>DUMPER AR CONDICIONADO 350x400mm</t>
  </si>
  <si>
    <t>DUMPER AR CONDICIONADO 512x1200mm</t>
  </si>
  <si>
    <t>DUMPER AR CONDICIONADO LAMINAS OPOSTAS 100x55cm</t>
  </si>
  <si>
    <t>DUMPER CONTROLADOR DE VAZAO TROPICAL DCV 200x200mm</t>
  </si>
  <si>
    <t xml:space="preserve">DURAFOIL 2mm ACQUA MANTA PARA SUB-COBERTURA DE TELHADOS  </t>
  </si>
  <si>
    <t>DURAFOIL MULT-2 MANTA SUBCOBERTURA DE TELHADOS</t>
  </si>
  <si>
    <t>DURAFOIL PLUS TERRACOTA MANTA SUBCOBERTURA DE TELHADOS</t>
  </si>
  <si>
    <t>DUROFOAM 25cm PARA REVESTIMENTO DE DUTOS</t>
  </si>
  <si>
    <t>DUTEIRO</t>
  </si>
  <si>
    <t>DUTO EM FIBRA DE VIDRO 30 x 30cm</t>
  </si>
  <si>
    <t>DUTO EM FIBRA DE VIDRO 31x31cm A 75x75cm</t>
  </si>
  <si>
    <t>DUTO EM FIBRA DE VIDRO 76 x 76cm A 120 x 120cm</t>
  </si>
  <si>
    <t>DUTO FLEXIVEL 100mm SEM ISOLAMENTO TERMICO</t>
  </si>
  <si>
    <t>DUTO FLEXIVEL VENTILWEST ISOLADO 12"</t>
  </si>
  <si>
    <t>DUTO GALVANIZADO COM ISOLAMENTO 31x31cm A 75x75cm</t>
  </si>
  <si>
    <t>DUTO GALVANIZADO SEM ISOLAMENTO ATE 30 x 30cm</t>
  </si>
  <si>
    <t>DUTOS E PECAS PARA PISCINA DE 12.000 LITROS</t>
  </si>
  <si>
    <t>ECI-II MAO DE OBRA 12.846,42M2</t>
  </si>
  <si>
    <t>ECONOMISTA PLENO-TABELA ABCE</t>
  </si>
  <si>
    <t>ELEMENTO VASADO CERAMICO (COBOGO) 7 x 18 x 18cm</t>
  </si>
  <si>
    <t>ELEMENTO VASADO CONCRETO PREMOLDADO 10 x 50 x 50cm</t>
  </si>
  <si>
    <t>ELEMENTO VASADO CONCRETO PREMOLDADO 50 x 50cm</t>
  </si>
  <si>
    <t>ELEMENTO VASADO LOUCA EM COR 10 x 25 x 25cm</t>
  </si>
  <si>
    <t>ELETRAN P/PARA RAIO 12/15KV 5KA</t>
  </si>
  <si>
    <t>ELETRICISTA</t>
  </si>
  <si>
    <t>ELETRICISTA ADICIONAL NOTURNO 22/5 HORAS+25%</t>
  </si>
  <si>
    <t>ELETRICISTA-ADICIONAL+30% PERICULOSIDADE</t>
  </si>
  <si>
    <t>ELETRICISTA-HORA EXTRA DOMINGO NOTURNO 100% + 25%</t>
  </si>
  <si>
    <t>ELETROBOMBA JOCKEY 0,5CV 380/660V 60MCA 1,19M3/H</t>
  </si>
  <si>
    <t>ELETROCALHA DUTO LISO U 100x600x3000mm #14</t>
  </si>
  <si>
    <t>ELETROCALHA DUTO LISO U 300x100x3000mm #18</t>
  </si>
  <si>
    <t>ELETROCALHA LEITO DE DUTO LISO U 100x400mm #18</t>
  </si>
  <si>
    <t>ELETROCALHA LISA U 300x100x3000 # 18</t>
  </si>
  <si>
    <t>ELETROCALHA LISA U PRATELEIRA 125mmx50x3000mm#20</t>
  </si>
  <si>
    <t>ELETROCALHA-CURVA HORIZONTAL LISA 800x150mm</t>
  </si>
  <si>
    <t>ELETROCALHA-CURVA INVERSAO LISA 90 500x100mm</t>
  </si>
  <si>
    <t>ELETROCALHA-CURVA VERT.EXT.LISA 90 800x150mm</t>
  </si>
  <si>
    <t>ELETRODUTO CONDULETZEL TOP PVC RIGIDO 1"</t>
  </si>
  <si>
    <t>ELETRODUTO ESMALTADO 1.1/2"</t>
  </si>
  <si>
    <t>VR</t>
  </si>
  <si>
    <t>ELETRODUTO ESMALTADO 1.1/4"</t>
  </si>
  <si>
    <t>ELETRODUTO ESMALTADO 2"</t>
  </si>
  <si>
    <t>ELETRODUTO ESMALTADO 2.1/2"</t>
  </si>
  <si>
    <t>ELETRODUTO FLEXIVEL KANALEX 2"</t>
  </si>
  <si>
    <t>ELETRODUTO GALVANIZADO NBR 5597 100mm 4" (11,185kg/m)</t>
  </si>
  <si>
    <t>ELETRODUTO GALVANIZADO NBR 5597 100mm 4" (33,555kg/un)</t>
  </si>
  <si>
    <t>ELETRODUTO GALVANIZADO NBR 5597 15mm 1/2" (3,437kg/un)</t>
  </si>
  <si>
    <t>ELETRODUTO GALVANIZADO NBR 5597 20mm 3/4" (4,416kg/un)</t>
  </si>
  <si>
    <t>ELETRODUTO GALVANIZADO NBR 5597 25mm 1" (6,534kg/un)</t>
  </si>
  <si>
    <t xml:space="preserve">ELETRODUTO GALVANIZADO NBR 5597 32mm 1.1/4"(8,437kg/un)  </t>
  </si>
  <si>
    <t xml:space="preserve">ELETRODUTO GALVANIZADO NBR 5597 40mm 1.1/2"(10,763kg/un  </t>
  </si>
  <si>
    <t xml:space="preserve">ELETRODUTO GALVANIZADO NBR 5597 65mm 2.1/2"(18,895kg/un  </t>
  </si>
  <si>
    <t>ELETRODUTO GALVANIZADO NBR 5597 80mm 3" (23,029kg/un)</t>
  </si>
  <si>
    <t>ELETRODUTO LEVE ESMALTADO 1" BS 1387 VARA 3m</t>
  </si>
  <si>
    <t>ELETRODUTO LEVE ESMALTADO BS1387 VARA 3m</t>
  </si>
  <si>
    <t>ELETRODUTO PVC FLEXIVEL CORRUGADO AMARELO 16mm (METRO)</t>
  </si>
  <si>
    <t xml:space="preserve">ELETRODUTO PVC FLEXIVEL CORRUGADO TIGREFLEX AMARELO16mm  </t>
  </si>
  <si>
    <t>ELETRODUTO PVC RIGIDO 2" VARA DE 3,0m</t>
  </si>
  <si>
    <t>ELETRODUTO PVC RIGIDO 3/4"(METRO)</t>
  </si>
  <si>
    <t>ELETRODUTO PVC RIGIDO ANTICHAMA ROSCAVEL 3/4"(VR)</t>
  </si>
  <si>
    <t>ELETRODUTO PVC RIGIDO ANTICHAMA ROSCAVEL TIGRE 1" (VR)</t>
  </si>
  <si>
    <t>ELETRODUTO PVC RIGIDO ANTICHAMA ROSCAVEL TIGRE 2" (VR)</t>
  </si>
  <si>
    <t>ELETRODUTO PVC RIGIDO ANTICHAMA ROSCAVEL TIGRE 2.1/2"</t>
  </si>
  <si>
    <t>ELETRODUTO PVC RIGIDO ANTICHAMA ROSCAVEL TIGRE 3" (VR)</t>
  </si>
  <si>
    <t xml:space="preserve">ELETRODUTO PVC RIGIDO ANTICHAMA ROSCAVEL TIGRE 4"(VARA)  </t>
  </si>
  <si>
    <t>ELETRODUTO PVC RIGIDO ROSCAVEL 1.1/2" (METRO)</t>
  </si>
  <si>
    <t>ELETRODUTO PVC RIGIDO ROSCAVEL 1.1/2" C/LUVA(VARA)</t>
  </si>
  <si>
    <t>ELETRODUTO PVC RIGIDO ROSCAVEL 1/2" (METRO)</t>
  </si>
  <si>
    <t>ELETRODUTO PVC RIGIDO ROSCAVEL 1/2" (VARA)</t>
  </si>
  <si>
    <t>ELETRODUTO PVC RIGIDO ROSCAVEL 2.1/2" (METRO)</t>
  </si>
  <si>
    <t>ELETRODUTO PVC RIGIDO ROSCAVEL 3" (METRO)</t>
  </si>
  <si>
    <t>VIDRO LISO FUME E = 4MM - SEM COLOCACAO</t>
  </si>
  <si>
    <t>55,12</t>
  </si>
  <si>
    <t>00021107</t>
  </si>
  <si>
    <t>VIDRO LISO FUME E = 5MM - SEM COLOCACAO</t>
  </si>
  <si>
    <t>90,40</t>
  </si>
  <si>
    <t>00011189</t>
  </si>
  <si>
    <t>VIDRO LISO FUME E = 6MM - SEM COLOCACAO</t>
  </si>
  <si>
    <t>94,81</t>
  </si>
  <si>
    <t>00010494</t>
  </si>
  <si>
    <t>VIDRO LISO INCOLOR 2MM - SEM COLOCACAO</t>
  </si>
  <si>
    <t>28,05</t>
  </si>
  <si>
    <t>00010490</t>
  </si>
  <si>
    <t>VIDRO LISO INCOLOR 3MM - SEM COLOCACAO</t>
  </si>
  <si>
    <t>34,00</t>
  </si>
  <si>
    <t>00010492</t>
  </si>
  <si>
    <t>VIDRO LISO INCOLOR 4MM - SEM COLOCACAO</t>
  </si>
  <si>
    <t>44,10</t>
  </si>
  <si>
    <t>00010493</t>
  </si>
  <si>
    <t>VIDRO LISO INCOLOR 5MM - SEM COLOCACAO</t>
  </si>
  <si>
    <t>00010491</t>
  </si>
  <si>
    <t>VIDRO LISO INCOLOR 6MM - SEM COLOCACAO</t>
  </si>
  <si>
    <t>76,36</t>
  </si>
  <si>
    <t>00010497</t>
  </si>
  <si>
    <t>VIDRO LISO TRIPLO INCOLOR 4MM INCL MASSA</t>
  </si>
  <si>
    <t>54,57</t>
  </si>
  <si>
    <t>00010504</t>
  </si>
  <si>
    <t>VIDRO LISO TRIPLO INCOLOR 5MM INCL MASSA</t>
  </si>
  <si>
    <t>67,25</t>
  </si>
  <si>
    <t>00010499</t>
  </si>
  <si>
    <t>VIDRO MARTELADO 4 MM - SEM COLOCACAO</t>
  </si>
  <si>
    <t>30,80</t>
  </si>
  <si>
    <t>00011185</t>
  </si>
  <si>
    <t>VIDRO PLANO ARAMADO E = 7MM - SEM COLOCACAO</t>
  </si>
  <si>
    <t>149,60</t>
  </si>
  <si>
    <t>00010502</t>
  </si>
  <si>
    <t>VIDRO TEMPERADO COR 10MM</t>
  </si>
  <si>
    <t>133,95</t>
  </si>
  <si>
    <t>00010501</t>
  </si>
  <si>
    <t>VIDRO TEMPERADO COR 6MM</t>
  </si>
  <si>
    <t>87,07</t>
  </si>
  <si>
    <t>00010503</t>
  </si>
  <si>
    <t>VIDRO TEMPERADO COR 8MM</t>
  </si>
  <si>
    <t>111,07</t>
  </si>
  <si>
    <t>00010507</t>
  </si>
  <si>
    <t>VIDRO TEMPERADO INCOLOR 10MM</t>
  </si>
  <si>
    <t>111,63</t>
  </si>
  <si>
    <t>00010505</t>
  </si>
  <si>
    <t>VIDRO TEMPERADO INCOLOR 6MM</t>
  </si>
  <si>
    <t>78,14</t>
  </si>
  <si>
    <t>00010506</t>
  </si>
  <si>
    <t>VIDRO TEMPERADO INCOLOR 8MM</t>
  </si>
  <si>
    <t>93,89</t>
  </si>
  <si>
    <t>00010508</t>
  </si>
  <si>
    <t>VIGIA NOTURNO</t>
  </si>
  <si>
    <t>00011643</t>
  </si>
  <si>
    <t>VIGOTA CONCRETO ARMADO PRE-MOLDADO 0,10X0,10X1,00M</t>
  </si>
  <si>
    <t>00011609</t>
  </si>
  <si>
    <t>VITLASTIC 50 SOLUCAO ELASTOMETRICA P/ IMPRIMACAO-ASFALTOS VITORIA LTDA</t>
  </si>
  <si>
    <t>7,22</t>
  </si>
  <si>
    <t>00011610</t>
  </si>
  <si>
    <t>VITLASTIC 70 SOLUCAO ELASTOMETRICA IMPERMEABILIZANTE-ASFALTOS VITORIA</t>
  </si>
  <si>
    <t>00010615</t>
  </si>
  <si>
    <t>VOLKSWAGEN GOL 1.0 MOTOR A GASOLINA**CAIXA**</t>
  </si>
  <si>
    <t>43.740,75</t>
  </si>
  <si>
    <t>00013860</t>
  </si>
  <si>
    <t>VOLKSWAGEN GOL 1.6 A ALCOOL**CAIXA**</t>
  </si>
  <si>
    <t>60.170,25</t>
  </si>
  <si>
    <t>00013440</t>
  </si>
  <si>
    <t>VOLKSWAGEN GOL 1.6 A GASOLINA**CAIXA**</t>
  </si>
  <si>
    <t>60.277,50</t>
  </si>
  <si>
    <t>00011613</t>
  </si>
  <si>
    <t>VOLKSWAGEN KOMBI STANDARD PICK UP A GASOLINA REFRIG A AR, 55CV, C/ INJECAO ELETRONICA, CAP</t>
  </si>
  <si>
    <t>56.283,05</t>
  </si>
  <si>
    <t>1170KG**CAIXA**</t>
  </si>
  <si>
    <t>00011157</t>
  </si>
  <si>
    <t>WASH PRIMER PARA TINTA AUTOMOTIVA</t>
  </si>
  <si>
    <t>93,09</t>
  </si>
  <si>
    <t>RELAÇÃO DE INSUMOS</t>
  </si>
  <si>
    <t>Informativo SBC / JPA - João Pessoa</t>
  </si>
  <si>
    <t>UNID</t>
  </si>
  <si>
    <t>PREÇO</t>
  </si>
  <si>
    <t>ABRACADEIRA 2" PARA FIXACAO DE TUBOS</t>
  </si>
  <si>
    <t>ABRACADEIRA ACO COM ROLDANA</t>
  </si>
  <si>
    <t>ABRACADEIRA ACO COM SUPORTE</t>
  </si>
  <si>
    <t>ABRACADEIRA NYLON 12,7x508mm PARA FIXACAO DE CABOS</t>
  </si>
  <si>
    <t>ABRACADEIRA PVC LEVE ELETRICIDADE  1.1/4"</t>
  </si>
  <si>
    <t>ABRACADEIRA TIPO D 3/4"</t>
  </si>
  <si>
    <t>ABRACADEIRA TIPO D 3/8"</t>
  </si>
  <si>
    <t>ABRACADEIRA TIPO ECONOMICA/GOTA 3"</t>
  </si>
  <si>
    <t>ABRACADEIRA TIPO ECONOMICA/GOTA 6"</t>
  </si>
  <si>
    <t>ABRACADEIRA TIPO U 3.1/2"</t>
  </si>
  <si>
    <t>ABRACADEIRA TIPO U 3/4"</t>
  </si>
  <si>
    <t>ABRACADEIRA TIPO U PARA PERFILADO 1.1/4"</t>
  </si>
  <si>
    <t>ABRACADEIRA TIPO U PARA PERFILADO 3"</t>
  </si>
  <si>
    <t>ABRACADEIRA TIPO U PARA PERFILADO 3/8"</t>
  </si>
  <si>
    <t>ABRACADEIRA TIPO UNHA 1"</t>
  </si>
  <si>
    <t>ABRACADEIRA TIPO UNHA 1/2"</t>
  </si>
  <si>
    <t>ABRACADEIRA TIPO UNHA 2.1/2"</t>
  </si>
  <si>
    <t>ABRACADEIRA VOLTAMP PARA TUBO DE 3" BOMBA ESGOTO</t>
  </si>
  <si>
    <t>ABRIGO EM FIBRA-DE-VIDRO AR CONDICIONADO 70x74x43cm</t>
  </si>
  <si>
    <t>ABRIGO PARA ENTRADA AGUA 45x50cm VENEZIANA ALUMINIO</t>
  </si>
  <si>
    <t>ACELERADOR P/CONCRETO PROJETADO-SIGUNIT M -(SC 25KG)</t>
  </si>
  <si>
    <t>ACIONADOR MANUAL PARA AVISO DE INCENDIO</t>
  </si>
  <si>
    <t>ACO CA 50 10,0mm (3/8") (0,559 kg/m)</t>
  </si>
  <si>
    <t>ACO CA 50 20,0mm (3/4") (2,235 kg/m)</t>
  </si>
  <si>
    <t>ACO CA 50 22,0mm (7/8") (3,043 kg/m)</t>
  </si>
  <si>
    <t>ACO CA 50 25,0mm (1") (3,974 kg/m)</t>
  </si>
  <si>
    <t>ACO CA 50 32,0mm (1.1/4") (6,209 kg/m)</t>
  </si>
  <si>
    <t>ACO CA 50 4,2mm (3/16") (0,140 kg/m)</t>
  </si>
  <si>
    <t>ACO CA 50 6,3mm (1/4") (0,248 kg/m)</t>
  </si>
  <si>
    <t>ACO CA 50 8,0mm (5/16") (0,388 kg/m)</t>
  </si>
  <si>
    <t>ACO CA 50 FINO (5,0mm a 10,0mm) (3/16" a 3/8")</t>
  </si>
  <si>
    <t>ACO CA 50 GROSSO (12,5mm a 25,0mm) (1/2" a 1")</t>
  </si>
  <si>
    <t>ENSAIO CIMENTO INICIO DE PEGA NBR 11581</t>
  </si>
  <si>
    <t>ENSAIO CIMENTO MASSA ESPECIFICA REAL NBR 6474</t>
  </si>
  <si>
    <t>ENSAIO CIMENTO RESISTENCIA COMPRESSAO NBR 7215</t>
  </si>
  <si>
    <t>ENSAIO COMPRESSAO BLOCO DE CONCRETO</t>
  </si>
  <si>
    <t>ENSAIO DE ESCLEROMETRO ATE 10 PONTOS</t>
  </si>
  <si>
    <t>ENSAIO PALHETA VANE TEST 3"</t>
  </si>
  <si>
    <t>ENSAIO PERMEABILIDADE "IN SITU" CARGA VARIAVEL</t>
  </si>
  <si>
    <t>ENTULHO EM CAMINHAO CUSTO BOTA/FORA P/m3</t>
  </si>
  <si>
    <t>EQUIPAMENTO PARA INJECAO DE AR EM POCO ARTEZIANO</t>
  </si>
  <si>
    <t>EQUIPAMENTO SAUNA A VAPOR/GAS GLP/NAFTA</t>
  </si>
  <si>
    <t>EQUIPAMENTO/ACESSORIOS PARA QUADRA DE BASQUETE</t>
  </si>
  <si>
    <t>EQUIPAMENTO/ACESSORIOS PARA QUADRA DE FUTEBOL DE SALAO</t>
  </si>
  <si>
    <t>EQUIPAMENTO/ACESSORIOS PARA QUADRA DE TENIS</t>
  </si>
  <si>
    <t>EQUIPAMENTO/ACESSORIOS PARA QUADRA DE VOLEI</t>
  </si>
  <si>
    <t>ESCADA EXTERNA ACO PROTECAO (POR DEGRAU)</t>
  </si>
  <si>
    <t>ESCADA HIDRAULICA (PUSH-PULL) 3 DEGRAUS PISCINA</t>
  </si>
  <si>
    <t>ESCADA ROLANTE 4500 PESSOAS/HORA-DESNIVEL 6,00m</t>
  </si>
  <si>
    <t>ESCADA ROLANTE OTIS 4.000 PES/HORA-DESN.4,0m 0,5m/s</t>
  </si>
  <si>
    <t>ESCADA ROLANTE OTIS 4.500 PESSOAS/HORA DESNIVEL 4,5m</t>
  </si>
  <si>
    <t>ESCORIA ALTO FORNO (BASE PAVIMENTO ASFALTICO)</t>
  </si>
  <si>
    <t>ESCOVA DE ACO 6 FIEIRAS SEM CABO</t>
  </si>
  <si>
    <t>ESCRITURARIO</t>
  </si>
  <si>
    <t>ESGUICHO AGULHETA 1.1/2" PARA MANGUEIRA DE INCENDIO</t>
  </si>
  <si>
    <t>ESMERILHADEIRA ANGULAR 4.1/2" BOSCH 550W 127V C/DISCO</t>
  </si>
  <si>
    <t>ESPARGIDOR DE AGUA PARA BEBEDOURO COLETIVO</t>
  </si>
  <si>
    <t>ESPARGIDOR DE AGUA PARA MICTORIO COLETIVO</t>
  </si>
  <si>
    <t>ESPELHO BAQUELITE UM FURO PLACA REDONDA</t>
  </si>
  <si>
    <t>ESPELHO OVAL CRIS-METAL ACETINADO 50x60cm</t>
  </si>
  <si>
    <t>ESPUMA DE POLIURETANO</t>
  </si>
  <si>
    <t>ESQUADRIA METALICA EM CHAPA DE ACO DOBRADO</t>
  </si>
  <si>
    <t>ESTABILIZADOR PCXT 500VA</t>
  </si>
  <si>
    <t>ESTABILIZADOR REG PAK AMS 1000 VA</t>
  </si>
  <si>
    <t>ADESIVO (COLA) VEDAFIX BASE ACRILICO PARA ARGAMASSAS</t>
  </si>
  <si>
    <t>ADESIVO ASFALTICO PLASTIPEGANTE (Balde 20kg)</t>
  </si>
  <si>
    <t>ADESIVO ASFALTICO PLASTIPEGANTE (Galao 3,6kg)</t>
  </si>
  <si>
    <t>ADESIVO ESTRUTURAL EPOXI SIKADUR 31</t>
  </si>
  <si>
    <t>ADESIVO ESTRUTURAL EPOXI SIKADUR 32</t>
  </si>
  <si>
    <t>ADESIVO INDICATIVO DE "PORTA CORTA-FOGO"</t>
  </si>
  <si>
    <t>ADESIVO MASSA EPOXI MONOCOMPONENTE WANDA PARA TFC</t>
  </si>
  <si>
    <t>ADESIVO PARA CHAPISCO E ARGAMASSAS BIANCO</t>
  </si>
  <si>
    <t>ADESIVO PARA CPVC AQUATERM-TUBO 175g TIGRE</t>
  </si>
  <si>
    <t>ADESIVO PARA FORRO ACUSTICO SONEX (TUBO 210gr)</t>
  </si>
  <si>
    <t>ADESIVO PARA PVC bisnaga de 75 gramas</t>
  </si>
  <si>
    <t>ADITIVO ADIMENT SUPERPLASTIFICADO PARA CONCRETO</t>
  </si>
  <si>
    <t>BD</t>
  </si>
  <si>
    <t>ADITIVO EXPANSOR PARA ARGAMASSAS</t>
  </si>
  <si>
    <t>ADITIVO HIDROFUGO STOP 1 (BALDE 16kg)</t>
  </si>
  <si>
    <t>ADITIVO IMPERMEABILIZANTE P/ARGAMASSA SIKA 1 LT.18L</t>
  </si>
  <si>
    <t>ADITIVO IMPERMEABILIZANTE STOP 11 TEXSA</t>
  </si>
  <si>
    <t>ADITIVO INTRAPLAST N XAPIX (SC 20Kg)</t>
  </si>
  <si>
    <t>ADITIVO PLASTIMENT VZ LIQUIDO (BALDE 50Kg)</t>
  </si>
  <si>
    <t>ADITIVO VEDACIT RAPIDO CL PARA ARGAMASSAS DE CONCRETO</t>
  </si>
  <si>
    <t>ADUELA/MARCO/BATENTE GANITO BRANCO CEARA POLIDO 13x2cm</t>
  </si>
  <si>
    <t>ADUELA/MARCO/BATENTE MARMORE BEJE BAHIA 15x2cm</t>
  </si>
  <si>
    <t>AGRIMENSOR SENIOR COORDENADOR DE ESCRITORIO</t>
  </si>
  <si>
    <t>MZ</t>
  </si>
  <si>
    <t>AGUA EM CAMINHAO PIPA 10.000 LITROS FORNECIMENTO</t>
  </si>
  <si>
    <t>AGUA EM CAMINHAO PIPA 15.000 LITROS FORNECIMENTO</t>
  </si>
  <si>
    <t>AGUA LIMPA EM CAMINHAO PIPA (CARGA DE 9,0m3=0,11m3)</t>
  </si>
  <si>
    <t>AGUA SANITARIA</t>
  </si>
  <si>
    <t>AGUARRAS (LATA 5 L)</t>
  </si>
  <si>
    <t>LATA</t>
  </si>
  <si>
    <t>AJUDANTE CAVOUQUEIRO+30%PERIC.+20%INSALUBRIDADE</t>
  </si>
  <si>
    <t>AJUDANTE DE APLICADOR</t>
  </si>
  <si>
    <t>AJUDANTE DE APLICADOR DE LAMINADO</t>
  </si>
  <si>
    <t>AJUDANTE DE APLICADOR DE TAPETES</t>
  </si>
  <si>
    <t>AJUDANTE DE AZULEJISTA</t>
  </si>
  <si>
    <t>AJUDANTE DE BOMBEIRO OU ENCANADOR</t>
  </si>
  <si>
    <t>AJUDANTE DE BOMBEIRO/ENCANADOR-GASISTA</t>
  </si>
  <si>
    <t>AJUDANTE DE CONCRETISTA</t>
  </si>
  <si>
    <t>AJUDANTE DE DUTEIRO</t>
  </si>
  <si>
    <t>AJUDANTE DE DUTEIRO+25% HORA NOTURNA</t>
  </si>
  <si>
    <t>AJUDANTE DE ELETROTECNICO</t>
  </si>
  <si>
    <t>AJUDANTE DE ENCANADOR OU BOMBEIRO</t>
  </si>
  <si>
    <t>AJUDANTE DE ESTOFADOR</t>
  </si>
  <si>
    <t>AJUDANTE DE ESTUCADOR PARA ARGAMASSA PRONTA</t>
  </si>
  <si>
    <t>AJUDANTE DE GESSEIRO</t>
  </si>
  <si>
    <t>AJUDANTE DE IMPERMEABILIZADOR</t>
  </si>
  <si>
    <t>AJUDANTE DE ISOLADOR</t>
  </si>
  <si>
    <t>AJUDANTE DE JATISTA</t>
  </si>
  <si>
    <t>AJUDANTE DE LADRILHEIRO</t>
  </si>
  <si>
    <t>AJUDANTE DE LIMPEZA EM TANQUE DE COMBUSTIVEIS</t>
  </si>
  <si>
    <t>AJUDANTE DE LUBRIFICADOR</t>
  </si>
  <si>
    <t>AJUDANTE DE MARCENEIRO</t>
  </si>
  <si>
    <t>AJUDANTE DE MARMORISTA</t>
  </si>
  <si>
    <t>AJUDANTE DE MECANICO DE AR CONDICIONADO</t>
  </si>
  <si>
    <t>AJUDANTE DE MECANICO DE REFRIGERACAO</t>
  </si>
  <si>
    <t>AJUDANTE DE MONTADOR</t>
  </si>
  <si>
    <t>AJUDANTE DE MONTADOR DE ESTRUTURA EM ACO</t>
  </si>
  <si>
    <t>AJUDANTE DE MONTADOR DE ESTRUTURA METALICA</t>
  </si>
  <si>
    <t>AJUDANTE DE MONTADOR DE GABIAO</t>
  </si>
  <si>
    <t>AJUDANTE DE MONTADOR DE SISTEMA HIDRAULICO</t>
  </si>
  <si>
    <t>AJUDANTE DE MONTADOR SISTEMA ELETRICO</t>
  </si>
  <si>
    <t>AJUDANTE DE OPERADOR DE INJECAO</t>
  </si>
  <si>
    <t>AJUDANTE DE PASTILHEIRO</t>
  </si>
  <si>
    <t>AJUDANTE DE PASTILHEIRO ANDAIME EXTERNO+30% PERICULOS.</t>
  </si>
  <si>
    <t>AJUDANTE DE PINTOR</t>
  </si>
  <si>
    <t>AJUDANTE DE PINTOR DE TUBULACAO</t>
  </si>
  <si>
    <t>AJUDANTE DE PINTOR+ADICIONAL PERICULOSIDADE 30%</t>
  </si>
  <si>
    <t>AJUDANTE DE SERRALHEIRO</t>
  </si>
  <si>
    <t>AJUDANTE DE SONDADOR DICIONAL+20% DE INSALUBRIDADE</t>
  </si>
  <si>
    <t>AJUDANTE DE VIDRACEIRO</t>
  </si>
  <si>
    <t>AJUDANTE EM SERVICOS DE PINTURA</t>
  </si>
  <si>
    <t>AJUDANTE ESTUCADOR ANDAIME EXTERNO+30% PERICUL.</t>
  </si>
  <si>
    <t>AJUDANTE JATISTA+20% INSALUBRIDADE</t>
  </si>
  <si>
    <t>AJUDANTE LADRILHEIRO ANDAIME EXTERNO+30% PERICULOS.</t>
  </si>
  <si>
    <t>ALAMBRADO PARA QUADRA DE TENIS</t>
  </si>
  <si>
    <t>ALAMBRADO PARA QUADRA POLIESPORTIVA</t>
  </si>
  <si>
    <t>ALAMBRADO TIPO LISONDA PARA QUADRA DE TENIS DESCOBERTA</t>
  </si>
  <si>
    <t xml:space="preserve">ALARME RESIDENCIAL COMPATEC-ACIONADOR/SENSOR ANTI/FURTO  </t>
  </si>
  <si>
    <t>ALCAPAO EM ACO GALVANIZADO 60x60x5,5cm</t>
  </si>
  <si>
    <t>ALFALTO PARA LAJES (LATA DE 8 LITROS)</t>
  </si>
  <si>
    <t>ALGODAO HIDROFILO ABSORVENTE-PACOTE 250 GRAMAS</t>
  </si>
  <si>
    <t>ALICATE DE APERTO 7"</t>
  </si>
  <si>
    <t>ALIMENTADOR ENERGIA PARA TRILHOS DE ILUMINACAO</t>
  </si>
  <si>
    <t>ALIZAR/MOLDURA MADEIRA DE LEI 1,5x4,5cm PARA PINTURA</t>
  </si>
  <si>
    <t>ALMOCO/JANTAR RESTAURANTE HOTEL 2 ESTRELAS</t>
  </si>
  <si>
    <t>ALUGUEL  TORRE MISTA 750kg+8 CANELAS PARA 10 PAV</t>
  </si>
  <si>
    <t>ALUGUEL  TORRE MISTA 750kg+GUINCHO +10CANCELAS 12 pav</t>
  </si>
  <si>
    <t>ALUGUEL  TORRE MISTA 750kg+GUINCHO +6 CANCELAS PARA 8PAV</t>
  </si>
  <si>
    <t>ALUGUEL  TORRE MISTA 750kg+GUINCHO+24 CANCELAS PARA 26 PAV</t>
  </si>
  <si>
    <t>ALUGUEL ANDAIME TUBULAR 2 QUADROS DIAGONAIS DE 2,0m</t>
  </si>
  <si>
    <t>ALUGUEL ANDAIME TUBULAR FACHADEIRO-ESTRADO 2 OPERARIOS</t>
  </si>
  <si>
    <t>ALUGUEL ANDAIME TUBULAR PARA FACHADA (MES)</t>
  </si>
  <si>
    <t>ALUGUEL ARQUIBANCADA METALICA DESCOBERTA (un/Lugar)</t>
  </si>
  <si>
    <t>ALUGUEL DIA GRUA ASCENCAO POR METRO/AOS SABADOS</t>
  </si>
  <si>
    <t>D</t>
  </si>
  <si>
    <t>ALUGUEL DIA JATO DE AREIA EQUIP.COMPL.</t>
  </si>
  <si>
    <t>ALUGUEL DIA JATO DE AREIA PURO</t>
  </si>
  <si>
    <t>ALUGUEL DIA RESERVATORIO DE AR</t>
  </si>
  <si>
    <t>ALUGUEL GRUA ASCENC.-ACRESCIMO POR METRO DE ALTURA/MES</t>
  </si>
  <si>
    <t>ALUGUEL HORA APARELHO DE SOLDA OXIACETILENO</t>
  </si>
  <si>
    <t>ALUGUEL HORA BOMBA DE VACUO P/DESOBSTRUCAO FRIGORIGENA</t>
  </si>
  <si>
    <t>ALUGUEL HORA GUINCHO PARA TORRE METALICA</t>
  </si>
  <si>
    <t>ALUGUEL HORA MISTURADOR P/ARGAMASSA CONCRETO PROJETADO</t>
  </si>
  <si>
    <t>ALUGUEL HORA TORRE PARA SONDAGEM PERCUSSAO/TRIPE 6,0m</t>
  </si>
  <si>
    <t>ALUGUEL MENSAL 4 SAPATAS PARA ANDAIME TUBULAR</t>
  </si>
  <si>
    <t>ALUGUEL MENSAL ANDAIME LEVE PLATAFORMA COM CABO DE 60m</t>
  </si>
  <si>
    <t>ALUGUEL MENSAL ANDAIME PESADO COM CABO DE 30m</t>
  </si>
  <si>
    <t>ALUGUEL MENSAL ANDAIME PESADO COM CABO DE 45m</t>
  </si>
  <si>
    <t>ALUGUEL MENSAL ANDAIME TUBULAR CONVENC.(C/BRACADEIRA)</t>
  </si>
  <si>
    <t>ALUGUEL MENSAL BALANCIM MANUAL COM PLATAFORMA 3,0m</t>
  </si>
  <si>
    <t>ALUGUEL MENSAL CONTAINER ALMOXARIFADO 6,0x2,4m/M6000</t>
  </si>
  <si>
    <t xml:space="preserve">ALUGUEL MENSAL CONTAINER ESCRITORIO 6x2,4m 13,80m2 C/WC  </t>
  </si>
  <si>
    <t>ALUGUEL MENSAL CONTAINER SANITARIO MOD.110</t>
  </si>
  <si>
    <t>ALUGUEL MENSAL DE GRUA BASICA-ATE 20m (176h/mes)</t>
  </si>
  <si>
    <t>ALUGUEL MENSAL DESEMPENADEIRA 1800 x 350mm</t>
  </si>
  <si>
    <t>ALUGUEL MENSAL ESMERIL DE COLUNA 2.1/2CV REBOLOS 12x2"</t>
  </si>
  <si>
    <t>ALUGUEL MENSAL FURADEIRA 1/2" BOSCH 1182</t>
  </si>
  <si>
    <t>ALUGUEL MENSAL FURADEIRA 5/8" BOSCH 1174</t>
  </si>
  <si>
    <t>ALUGUEL MENSAL RELOGIO DE PONTO</t>
  </si>
  <si>
    <t>ALUGUEL MENSAL SERRA PORTATIL MAKITA 5900-B</t>
  </si>
  <si>
    <t>ALUGUEL MENSAL SILO CIMENTO CAPACIDADE 50 TONELADAS</t>
  </si>
  <si>
    <t>ALUGUEL MENSAL TALHA 3 TONELADAS TROLEY MANUAL/ELETR.</t>
  </si>
  <si>
    <t>ALUGUEL MENSAL TALHA TIRFOR 1,5 TONELADA</t>
  </si>
  <si>
    <t>ALUGUEL MENSAL TALHA TIRFOR 3 TONELADAS</t>
  </si>
  <si>
    <t>ALUGUEL MENSAL TEODOLITO WILD T-1</t>
  </si>
  <si>
    <t>ALUGUEL MENSAL TEODOLITO WILD T-2</t>
  </si>
  <si>
    <t>ALUGUEL MES TORRE BASICA-DESMONTAGEM DE CANCELAS</t>
  </si>
  <si>
    <t>ALUGUEL MES TORRE BASICA-MONTAGEM DE CANCELAS</t>
  </si>
  <si>
    <t xml:space="preserve">ALUGUEL PALANQUE MODULADO DESCOB.PISO 1,4m SOLO(M2/MES)  </t>
  </si>
  <si>
    <t>ALUGUEL REGUA VIBRATORIA ELETRICA 2.00m</t>
  </si>
  <si>
    <t>ALUGUEL REGUA VIBRATORIA ELETRICA 4.20m</t>
  </si>
  <si>
    <t>ALUGUEL TORRE MISTA 750kg+GUINCHO+14 CANCELAS PARA 14 PAV</t>
  </si>
  <si>
    <t>ALUGUEL TORRE MISTA 750kg+GUINCHO+16 CANCELAS PARA 18 PAV</t>
  </si>
  <si>
    <t>ALUGUEL TORRE MISTA 750kg+GUINCHO+18 CANELAS PARA 20 PAV</t>
  </si>
  <si>
    <t>ALUGUEL TORRE MISTA 750kg+GUINCHO+20 CANECLAS PARA 22 PAV</t>
  </si>
  <si>
    <t>ALUGUEL TORRE MISTA 750kg+GUINCHO+28 CANCELAS PARA 30 PAV</t>
  </si>
  <si>
    <t>AMORTECEDOR VEICULO GRANDE (/1000)</t>
  </si>
  <si>
    <t>AMORTECEDOR VEICULO MEDIO (/1000)</t>
  </si>
  <si>
    <t>AMORTECEDOR VEICULO PEQUENO (/1000)</t>
  </si>
  <si>
    <t>AMOSTRA SHELBY DIAMETRO  3"</t>
  </si>
  <si>
    <t>ANALISE BACTERIOLOGICA EM AGUA DE POCO ARTESIANO</t>
  </si>
  <si>
    <t>ANDAIME DIAGONAL TUBULAR 2 QUADROS 1,50m x 1,50m-MES</t>
  </si>
  <si>
    <t>ANDAIME SUSPENSO TIPO JAHU 1,35m x 8,8Om</t>
  </si>
  <si>
    <t>ANDAIME TUBULAR MOVEL 1,5x1,5m TUBOS GALVAN. (LOC/MES)</t>
  </si>
  <si>
    <t>ANEL BORRACHA JUNTA ELASTICA 4OOmm</t>
  </si>
  <si>
    <t>ANEL BORRACHA PARA FERRO FUNDIDO ASBNBR 100mm</t>
  </si>
  <si>
    <t>ANEL BORRACHA PARA FERRO FUNDIDO ASBNBR 150mm</t>
  </si>
  <si>
    <t>ANEL BORRACHA PARA PECA FERRO FUNDIDO 75mm</t>
  </si>
  <si>
    <t>ANEL BORRACHA PARA PVC 50mm</t>
  </si>
  <si>
    <t>ANEL BORRACHA PARA PVC 75mm</t>
  </si>
  <si>
    <t>ANEL BORRACHA PARA PVC SERIE R 100mm</t>
  </si>
  <si>
    <t>ANEL BORRACHA PARA REGISTRO GAVETA 200mm</t>
  </si>
  <si>
    <t>ANEL BORRACHA PARA UNIAO 50mm</t>
  </si>
  <si>
    <t>ANEL BORRACHA PBA 300mm</t>
  </si>
  <si>
    <t>ANEL BORRACHA PBA 50mm</t>
  </si>
  <si>
    <t>ANEL BORRACHA PBA 60mm</t>
  </si>
  <si>
    <t>ANEL CONCRETO 600x200x40mm PADRAO ECONOMICO</t>
  </si>
  <si>
    <t>ANEL CONCRETO 600x300x40mm PADRAO ECONOMICO</t>
  </si>
  <si>
    <t>ANEL CONCRETO PADRAO CEDAE 1000x600</t>
  </si>
  <si>
    <t>ANEL CONCRETO PADRAO CEDAE 1100x300x80mm</t>
  </si>
  <si>
    <t>ANEL CONCRETO PADRAO CEDAE 1100x500x50mm</t>
  </si>
  <si>
    <t>ANEL CONCRETO PADRAO CEDAE 2500x400x65mm</t>
  </si>
  <si>
    <t>ANEL CONCRETO PADRAO CEDAE 600x150x50mm</t>
  </si>
  <si>
    <t>ANEL CONCRETO PADRAO CEDAE 600x300</t>
  </si>
  <si>
    <t>ANEL CONCRETO PADRAO CEDAE 600x300x50mm</t>
  </si>
  <si>
    <t>ANEL CONCRETO PADRAO CEDAE 900x500x50mm</t>
  </si>
  <si>
    <t>ANEL DE BORRACHA PARA LUVA BIPARTIDA 100mm</t>
  </si>
  <si>
    <t>ANEL DE BORRACHA PARA LUVA BIPARTIDA NITRILICO 150mm</t>
  </si>
  <si>
    <t>ANEL DE BORRACHA TUBO VINILFORT 150mm</t>
  </si>
  <si>
    <t>APARELHO BIDE CROMADO LINHA PRATA DECA 1895 C-50</t>
  </si>
  <si>
    <t>APARELHO BIDE IZY CROMADO DECA</t>
  </si>
  <si>
    <t>APARELHO LAVATORIO AGUA FRIA MODELO 4J DECA 1194C</t>
  </si>
  <si>
    <t>APARELHO LAVATORIO BELLE EPOQUE TIFFANY</t>
  </si>
  <si>
    <t>APARELHO LAVATORIO FABRIMAR ASCOT-CR CROMADO 1875</t>
  </si>
  <si>
    <t>APARELHO MISTURADOR BIDE FABRIMAR JOLI CROMADO</t>
  </si>
  <si>
    <t>APARELHO MISTURADOR CROMADO PARA CHUVEIRO</t>
  </si>
  <si>
    <t>APARELHO MUDANCA DE VIA FERREA (TRILHOS ACO 37,2kg/m)</t>
  </si>
  <si>
    <t>APARELHO PARA LAVATORIO CROMADO</t>
  </si>
  <si>
    <t>APLICACAO DE SINTEKO EM PISOS DE MADEIRA</t>
  </si>
  <si>
    <t>APLICACAO EMPREITADA DE SINTEKO EM PISOS</t>
  </si>
  <si>
    <t>APLICADOR DE LAMINADO MELAMINICO</t>
  </si>
  <si>
    <t>APLICADOR DE LAN DE VIDRO</t>
  </si>
  <si>
    <t>APLICADOR DE PAPEL DE PAREDE</t>
  </si>
  <si>
    <t>APLICADOR DE PECAS EM FIBRA DE VIDRO</t>
  </si>
  <si>
    <t>APLICADOR DE PRODUTO DE PROTECAO+20% INSALUBRIDADE</t>
  </si>
  <si>
    <t>APLICADOR DE RESINA</t>
  </si>
  <si>
    <t>APLICADOR DE SOLUCAO DDT+20% ADICIONAL INSALUBRIDADE</t>
  </si>
  <si>
    <t>APONTADOR EM SERVICOS DE TERRAPLENAGEM</t>
  </si>
  <si>
    <t>APONTADOR PERIODO 22/5 H COM ADICIONAL 25%</t>
  </si>
  <si>
    <t>APONTADOR-ADICIONAL 30% DE PERICULOSIDADE</t>
  </si>
  <si>
    <t>APROPRIADOR DE MAO DE OBRA</t>
  </si>
  <si>
    <t>AQUECEDOR AUTOMAT.GAS RUA/GLP/NAFTA  LORENZETTI 8 LTS.</t>
  </si>
  <si>
    <t xml:space="preserve">AQUECEDOR AUTOMATICO GAS GLP/RUA/NAFTA SAKURA 14 LITROS  </t>
  </si>
  <si>
    <t>AQUECEDOR CUMULUS GAS-GLP/RUA/NAFTA 15 LITROS</t>
  </si>
  <si>
    <t>AQUECEDOR DE PASSAGEM LORENZETTI GAS 7 LITROS</t>
  </si>
  <si>
    <t xml:space="preserve">AQUECEDOR ENERGIA SOLAR 250l INOX C/2 COLETORES CUMULUS  </t>
  </si>
  <si>
    <t xml:space="preserve">AQUECEDOR ENERGIA SOLAR 250l INOX C/3 COLETORES CUMULUS  </t>
  </si>
  <si>
    <t xml:space="preserve">AQUECEDOR ENERGIA SOLAR ASTROSOL 300 LITROS/3 COLETORES  </t>
  </si>
  <si>
    <t xml:space="preserve">AQUECEDOR ENERGIA SOLAR ASTROSOL 400 LITROS/4 COLETORES  </t>
  </si>
  <si>
    <t xml:space="preserve">AQUECEDOR ENERGIA SOLAR ASTROSOL 500 LITROS/5 COLETORES  </t>
  </si>
  <si>
    <t>AQUECEDOR ENERGIA SOLAR-250 LITROS/INOX.2 COLETORES</t>
  </si>
  <si>
    <t>AQUECEDOR ENERGIA SOLAR-280 LITROS INOX.3 COLETORES</t>
  </si>
  <si>
    <t>AQUECEDOR ENERGIA SOLAR/BOILER 500 LITROS 15 PESSOAS</t>
  </si>
  <si>
    <t>AQUECEDOR GAS DE RUA/GLP/NAFTA BRANCO 13,6 LITROS</t>
  </si>
  <si>
    <t>AQUECEDOR GAS DE RUA/GLP/NAFTA ORBIS BRANCO 7,5 LITROS</t>
  </si>
  <si>
    <t>AQUECEDOR LORENZETTI GAS RUA/GLP/NAFTA VERT. 18 LIT.</t>
  </si>
  <si>
    <t>AQUECEDOR NORDIK NK360/2 GAS RUA/GLP/NAFTA 18 LITROS</t>
  </si>
  <si>
    <t xml:space="preserve">AQUECEDOR PISCINA EUS MOD. COMMANDER ATE 120.000 L/Min)  </t>
  </si>
  <si>
    <t>AQUECEDOR PISCINA EUS MOD. MARK 5 ATE 80.000 L/Min)</t>
  </si>
  <si>
    <t xml:space="preserve">AQUECEDOR PISCINA HARMAN MOD. YS 2433 ATE 150.000L/MIn)  </t>
  </si>
  <si>
    <t>AQUECEDOR SAKURA 14 LITROS GLP/GAS/NAFTA</t>
  </si>
  <si>
    <t>AQUECEDOR SAKURA GAS DE RUA/GLP/NAFTA 18 LITROS</t>
  </si>
  <si>
    <t xml:space="preserve">AQUECEDOR/BOILER COBRE GAS HORIZONTAL GERALTHERM 100 L.  </t>
  </si>
  <si>
    <t>AQUECEDOR/BOILER CUMULUS GAS GLP/NAFTA 85 LITROS</t>
  </si>
  <si>
    <t>AQUECEDOR/BOILER ELETRICO ACO 200 LITROS KENT</t>
  </si>
  <si>
    <t>AQUECEDOR/BOILER ELETRICO CENTRAL ELETRONICO 30 LITROS</t>
  </si>
  <si>
    <t>AQUECEDOR/BOILER ELETRICO COBRE 150 LITROS KENT</t>
  </si>
  <si>
    <t>AQUECEDOR/BOILER ELETRICO COBRE 75 LITROS CARDAL</t>
  </si>
  <si>
    <t>AQUECEDOR/BOILER ELETRICO COBRE HORIZ.100 LTS CUMULUS</t>
  </si>
  <si>
    <t>AQUECEDOR/BOILER ELETRICO HORIZONTAL 1.500 LITROS</t>
  </si>
  <si>
    <t>AQUECEDOR/BOILER ELETRICO HORIZONTAL 150 LITROS</t>
  </si>
  <si>
    <t>AQUECEDOR/BOILER ELETRICO HORIZONTAL 150Litros CUMULUS</t>
  </si>
  <si>
    <t>AQUECEDOR/BOILER ELETRICO HORIZONTAL 300 LITROS</t>
  </si>
  <si>
    <t>TUBO FOFO C/FLANGES TFL PN-25 DN 500 L = 5,80M</t>
  </si>
  <si>
    <t>9.228,67</t>
  </si>
  <si>
    <t>00008887</t>
  </si>
  <si>
    <t>TUBO FOFO C/FLANGES TFL PN-25 DN 600</t>
  </si>
  <si>
    <t>3.863,87</t>
  </si>
  <si>
    <t>00009138</t>
  </si>
  <si>
    <t>TUBO FOFO C/FLANGES TFL PN-25 DN 600 L = 5,80M</t>
  </si>
  <si>
    <t>12.229,27</t>
  </si>
  <si>
    <t>00009100</t>
  </si>
  <si>
    <t>TUBO FOFO C/FLANGES TFL PN-25 DN 700</t>
  </si>
  <si>
    <t>5.650,14</t>
  </si>
  <si>
    <t>00009150</t>
  </si>
  <si>
    <t>TUBO FOFO C/FLANGES TFL PN-25 DN 700 L = 6,80M</t>
  </si>
  <si>
    <t>22.294,69</t>
  </si>
  <si>
    <t>00015062</t>
  </si>
  <si>
    <t>TUBO FOFO C/PONTA E BOLSA DN 100 LINHA HL INCL ANEL BORRACHA P/ESGOTO PREDIAL</t>
  </si>
  <si>
    <t>182,55</t>
  </si>
  <si>
    <t>00015063</t>
  </si>
  <si>
    <t>TUBO FOFO C/PONTA E BOLSA DN 150 LINHA HL INCL. ANEL BORRACHA P/ESGOTO PREDIAL</t>
  </si>
  <si>
    <t>298,25</t>
  </si>
  <si>
    <t>00012319</t>
  </si>
  <si>
    <t>TUBO FOFO C/PONTAS DN 100MM LINHA HL P/ESGOTO PREDIAL</t>
  </si>
  <si>
    <t>169,46</t>
  </si>
  <si>
    <t>00012320</t>
  </si>
  <si>
    <t>TUBO FOFO C/PONTAS DN 150MM LINHA HL P/ESGOTO PREDIAL</t>
  </si>
  <si>
    <t>284,06</t>
  </si>
  <si>
    <t>00012321</t>
  </si>
  <si>
    <t>TUBO FOFO C/PONTAS DN 50MM LINHA HL P/ESGOTO PREDIAL</t>
  </si>
  <si>
    <t>94,50</t>
  </si>
  <si>
    <t>00012322</t>
  </si>
  <si>
    <t>TUBO FOFO C/PONTAS DN 75MM LINHA HL P/ESGOTO PREDIAL</t>
  </si>
  <si>
    <t>136,12</t>
  </si>
  <si>
    <t>00011721</t>
  </si>
  <si>
    <t>TUBO FOFO CILINDRICO TCL    DN 450</t>
  </si>
  <si>
    <t>709,06</t>
  </si>
  <si>
    <t>00007945</t>
  </si>
  <si>
    <t>TUBO FOFO CILINDRICO TCL    DN 700</t>
  </si>
  <si>
    <t>1.360,31</t>
  </si>
  <si>
    <t>00007797</t>
  </si>
  <si>
    <t>TUBO FOFO CILINDRICO TCL    DN 80</t>
  </si>
  <si>
    <t>114,51</t>
  </si>
  <si>
    <t>00007949</t>
  </si>
  <si>
    <t>TUBO FOFO CILINDRICO TCL    DN 800</t>
  </si>
  <si>
    <t>1.639,70</t>
  </si>
  <si>
    <t>00007960</t>
  </si>
  <si>
    <t>TUBO FOFO CILINDRICO TCL    DN 900</t>
  </si>
  <si>
    <t>1.894,08</t>
  </si>
  <si>
    <t>00007903</t>
  </si>
  <si>
    <t>TUBO FOFO CILINDRICO TCL    DN 100</t>
  </si>
  <si>
    <t>130,00</t>
  </si>
  <si>
    <t>00007957</t>
  </si>
  <si>
    <t>TUBO FOFO CILINDRICO TCL    DN 1000</t>
  </si>
  <si>
    <t>2.431,37</t>
  </si>
  <si>
    <t>00007833</t>
  </si>
  <si>
    <t>TUBO FOFO CILINDRICO TCL    DN 1200</t>
  </si>
  <si>
    <t>3.146,38</t>
  </si>
  <si>
    <t>00007861</t>
  </si>
  <si>
    <t>TUBO FOFO CILINDRICO TCL    DN 150</t>
  </si>
  <si>
    <t>179,99</t>
  </si>
  <si>
    <t>00007809</t>
  </si>
  <si>
    <t>TUBO FOFO CILINDRICO TCL    DN 200</t>
  </si>
  <si>
    <t>241,87</t>
  </si>
  <si>
    <t>00007887</t>
  </si>
  <si>
    <t>TUBO FOFO CILINDRICO TCL    DN 250</t>
  </si>
  <si>
    <t>316,36</t>
  </si>
  <si>
    <t>00007823</t>
  </si>
  <si>
    <t>TUBO FOFO CILINDRICO TCL    DN 300</t>
  </si>
  <si>
    <t>398,71</t>
  </si>
  <si>
    <t>00007850</t>
  </si>
  <si>
    <t>TUBO FOFO CILINDRICO TCL    DN 350</t>
  </si>
  <si>
    <t>521,98</t>
  </si>
  <si>
    <t>00007863</t>
  </si>
  <si>
    <t>TUBO FOFO CILINDRICO TCL    DN 400</t>
  </si>
  <si>
    <t>620,04</t>
  </si>
  <si>
    <t>00007897</t>
  </si>
  <si>
    <t>TUBO FOFO CILINDRICO TCL    DN 500</t>
  </si>
  <si>
    <t>847,05</t>
  </si>
  <si>
    <t>00007931</t>
  </si>
  <si>
    <t>TUBO FOFO CILINDRICO TCL    DN 600</t>
  </si>
  <si>
    <t>1.104,27</t>
  </si>
  <si>
    <t>00009767</t>
  </si>
  <si>
    <t>TUBO FOFO CLASSE K-7 JGS DN 100 INCLUSIVE ANEL BORRACHA</t>
  </si>
  <si>
    <t>175,22</t>
  </si>
  <si>
    <t>00009778</t>
  </si>
  <si>
    <t>TUBO FOFO CLASSE K-7 JGS DN 1000 INCLUSIVE ANEL BORRACHA</t>
  </si>
  <si>
    <t>2.211,72</t>
  </si>
  <si>
    <t>00009772</t>
  </si>
  <si>
    <t>TUBO FOFO CLASSE K-7 JGS DN 1200 INCLUSIVE ANEL BORRACHA</t>
  </si>
  <si>
    <t>2.974,28</t>
  </si>
  <si>
    <t>00009769</t>
  </si>
  <si>
    <t>TUBO FOFO CLASSE K-7 JGS DN 150 INCLUSIVE ANEL BORRACHA</t>
  </si>
  <si>
    <t>184,39</t>
  </si>
  <si>
    <t>00009770</t>
  </si>
  <si>
    <t>TUBO FOFO CLASSE K-7 JGS DN 200 INCLUSIVE ANEL BORRACHA</t>
  </si>
  <si>
    <t>241,53</t>
  </si>
  <si>
    <t>00009781</t>
  </si>
  <si>
    <t>TUBO FOFO CLASSE K-7 JGS DN 250 INCLUSIVE ANEL BORRACHA</t>
  </si>
  <si>
    <t>310,19</t>
  </si>
  <si>
    <t>00009774</t>
  </si>
  <si>
    <t>TUBO FOFO CLASSE K-7 JGS DN 300 INCLUSIVE ANEL BORRACHA</t>
  </si>
  <si>
    <t>382,77</t>
  </si>
  <si>
    <t>00009773</t>
  </si>
  <si>
    <t>TUBO FOFO CLASSE K-7 JGS DN 350 INCLUSIVE ANEL BORRACHA</t>
  </si>
  <si>
    <t>498,33</t>
  </si>
  <si>
    <t>00009775</t>
  </si>
  <si>
    <t>TUBO FOFO CLASSE K-7 JGS DN 400 INCLUSIVE ANEL BORRACHA</t>
  </si>
  <si>
    <t>597,82</t>
  </si>
  <si>
    <t>00009777</t>
  </si>
  <si>
    <t>TUBO FOFO CLASSE K-7 JGS DN 450 INCLUSIVE ANEL BORRACHA</t>
  </si>
  <si>
    <t>704,21</t>
  </si>
  <si>
    <t>00009779</t>
  </si>
  <si>
    <t>TUBO FOFO CLASSE K-7 JGS DN 500 INCLUSIVE ANEL BORRACHA</t>
  </si>
  <si>
    <t>812,14</t>
  </si>
  <si>
    <t>00009776</t>
  </si>
  <si>
    <t>TUBO FOFO CLASSE K-7 JGS DN 600 INCLUSIVE ANEL BORRACHA</t>
  </si>
  <si>
    <t>1.054,84</t>
  </si>
  <si>
    <t>00009780</t>
  </si>
  <si>
    <t>TUBO FOFO CLASSE K-7 JGS DN 700 INCLUSIVE ANEL BORRACHA</t>
  </si>
  <si>
    <t>1.274,22</t>
  </si>
  <si>
    <t>00009768</t>
  </si>
  <si>
    <t>TUBO FOFO CLASSE K-7 JGS DN 800 INCLUSIVE ANEL BORRACHA</t>
  </si>
  <si>
    <t>1.560,48</t>
  </si>
  <si>
    <t>00009771</t>
  </si>
  <si>
    <t>TUBO FOFO CLASSE K-7 JGS DN 900 INCLUSIVE ANEL BORRACHA</t>
  </si>
  <si>
    <t>1.872,70</t>
  </si>
  <si>
    <t>00009782</t>
  </si>
  <si>
    <t>TUBO FOFO CLASSE K-9 JGS DN 80 INCLUSIVE ANEL BORRACHA</t>
  </si>
  <si>
    <t>148,04</t>
  </si>
  <si>
    <t>00009784</t>
  </si>
  <si>
    <t>TUBO FOFO CLASSE K-9 JGS DN 100 INCLUSIVE ANEL BORRACHA</t>
  </si>
  <si>
    <t>145,55</t>
  </si>
  <si>
    <t>00009795</t>
  </si>
  <si>
    <t>TUBO FOFO CLASSE K-9 JGS DN 1000 INCLUSIVE ANEL BORRACHA</t>
  </si>
  <si>
    <t>2.361,63</t>
  </si>
  <si>
    <t>00009804</t>
  </si>
  <si>
    <t>TUBO FOFO CLASSE K-9 JGS DN 1200 INCLUSIVE ANEL BORRACHA</t>
  </si>
  <si>
    <t>3.182,57</t>
  </si>
  <si>
    <t>00009789</t>
  </si>
  <si>
    <t>TUBO FOFO CLASSE K-9 JGS DN 150 INCLUSIVE ANEL BORRACHA</t>
  </si>
  <si>
    <t>183,20</t>
  </si>
  <si>
    <t>00009799</t>
  </si>
  <si>
    <t>TUBO FOFO CLASSE K-9 JGS DN 200 INCLUSIVE ANEL BORRACHA</t>
  </si>
  <si>
    <t>246,19</t>
  </si>
  <si>
    <t>00009800</t>
  </si>
  <si>
    <t>TUBO FOFO CLASSE K-9 JGS DN 250 INCLUSIVE ANEL BORRACHA</t>
  </si>
  <si>
    <t>321,98</t>
  </si>
  <si>
    <t>00009801</t>
  </si>
  <si>
    <t>TUBO FOFO CLASSE K-9 JGS DN 300 INCLUSIVE ANEL BORRACHA</t>
  </si>
  <si>
    <t>405,81</t>
  </si>
  <si>
    <t>00009794</t>
  </si>
  <si>
    <t>TUBO FOFO CLASSE K-9 JGS DN 350 INCLUSIVE ANEL BORRACHA</t>
  </si>
  <si>
    <t>531,27</t>
  </si>
  <si>
    <t>00009802</t>
  </si>
  <si>
    <t>TUBO FOFO CLASSE K-9 JGS DN 400 INCLUSIVE ANEL BORRACHA</t>
  </si>
  <si>
    <t>631,07</t>
  </si>
  <si>
    <t>00012313</t>
  </si>
  <si>
    <t>TUBO FOFO CLASSE K-9 JGS DN 450 INCLUSIVE ANEL BORRACHA</t>
  </si>
  <si>
    <t>745,80</t>
  </si>
  <si>
    <t>00009803</t>
  </si>
  <si>
    <t>TUBO FOFO CLASSE K-9 JGS DN 500 INCLUSIVE ANEL BORRACHA</t>
  </si>
  <si>
    <t>862,12</t>
  </si>
  <si>
    <t>00009792</t>
  </si>
  <si>
    <t>TUBO FOFO CLASSE K-9 JGS DN 600 INCLUSIVE ANEL BORRACHA</t>
  </si>
  <si>
    <t>1.123,93</t>
  </si>
  <si>
    <t>00009783</t>
  </si>
  <si>
    <t>TUBO FOFO CLASSE K-9 JGS DN 700 INCLUSIVE ANEL BORRACHA</t>
  </si>
  <si>
    <t>1.354,31</t>
  </si>
  <si>
    <t>00009796</t>
  </si>
  <si>
    <t>TUBO FOFO CLASSE K-9 JGS DN 800 INCLUSIVE ANEL BORRACHA</t>
  </si>
  <si>
    <t>1.662,19</t>
  </si>
  <si>
    <t>00009790</t>
  </si>
  <si>
    <t>TUBO FOFO CLASSE K-9 JGS DN 900 INCLUSIVE ANEL BORRACHA</t>
  </si>
  <si>
    <t>1.997,44</t>
  </si>
  <si>
    <t>00008289</t>
  </si>
  <si>
    <t>TUBO FOFO FLANGE E BOLSA JGS TFB PN-10 DN 1000 L = 1,00M INCLUSIVE ANEL BORRACHA</t>
  </si>
  <si>
    <t>9.319,89</t>
  </si>
  <si>
    <t>00008411</t>
  </si>
  <si>
    <t>TUBO FOFO FLANGE E BOLSA JGS TFB PN-10 DN 1000 L = 6,80M INCLUSIVE ANEL BORRACHA</t>
  </si>
  <si>
    <t>41.338,25</t>
  </si>
  <si>
    <t>00008415</t>
  </si>
  <si>
    <t>TUBO FOFO FLANGE E BOLSA JGS TFB PN-10 DN 1200 L = 1,00M INCLUSIVE ANEL BORRACHA</t>
  </si>
  <si>
    <t>13.004,64</t>
  </si>
  <si>
    <t>00008577</t>
  </si>
  <si>
    <t>TUBO FOFO FLANGE E BOLSA JGS TFB PN-10 DN 1200 L = 6,80M INCLUSIVE ANEL BORRACHA</t>
  </si>
  <si>
    <t>56.030,83</t>
  </si>
  <si>
    <t>00008162</t>
  </si>
  <si>
    <t>TUBO FOFO FLANGE E BOLSA JGS TFB PN-10 DN 350 L = 1,00M INCLUSIVE ANEL BORRACHA</t>
  </si>
  <si>
    <t>1.434,11</t>
  </si>
  <si>
    <t>00008058</t>
  </si>
  <si>
    <t>TUBO FOFO FLANGE E BOLSA JGS TFB PN-10 DN 350 L = 5,80M INCLUSIVE ANEL BORRACHA</t>
  </si>
  <si>
    <t>5.857,26</t>
  </si>
  <si>
    <t>00008106</t>
  </si>
  <si>
    <t>TUBO FOFO FLANGE E BOLSA JGS TFB PN-10 DN 400 L = 1,00M INCLUSIVE ANEL BORRACHA</t>
  </si>
  <si>
    <t>1.714,82</t>
  </si>
  <si>
    <t>00008110</t>
  </si>
  <si>
    <t>TUBO FOFO FLANGE E BOLSA JGS TFB PN-10 DN 400 L = 5,80M INCLUSIVE ANEL BORRACHA</t>
  </si>
  <si>
    <t>6.958,18</t>
  </si>
  <si>
    <t>00012123</t>
  </si>
  <si>
    <t>TUBO FOFO FLANGE E BOLSA JGS TFB PN-10 DN 450 L = 1,00M INCLUSIVE ANEL BORRACHA</t>
  </si>
  <si>
    <t>2.045,60</t>
  </si>
  <si>
    <t>00012157</t>
  </si>
  <si>
    <t>TUBO FOFO FLANGE E BOLSA JGS TFB PN-10 DN 450 L = 5,80M INCLUSIVE ANEL BORRACHA</t>
  </si>
  <si>
    <t>8.202,85</t>
  </si>
  <si>
    <t>00008111</t>
  </si>
  <si>
    <t>TUBO FOFO FLANGE E BOLSA JGS TFB PN-10 DN 500 L = 1,00M INCLUSIVE ANEL BORRACHA</t>
  </si>
  <si>
    <t>2.353,16</t>
  </si>
  <si>
    <t>00008024</t>
  </si>
  <si>
    <t>TUBO FOFO FLANGE E BOLSA JGS TFB PN-10 DN 500 L = 5,80M INCLUSIVE ANEL BORRACHA</t>
  </si>
  <si>
    <t>9.488,82</t>
  </si>
  <si>
    <t>00008032</t>
  </si>
  <si>
    <t>TUBO FOFO FLANGE E BOLSA JGS TFB PN-10 DN 600 L = 1,00 INCLUSIVE ANEL BORRACHA</t>
  </si>
  <si>
    <t>3.124,52</t>
  </si>
  <si>
    <t>00008398</t>
  </si>
  <si>
    <t>TUBO FOFO FLANGE E BOLSA JGS TFB PN-10 DN 600 L = 5,80M INCLUSIVE ANEL BORRACHA</t>
  </si>
  <si>
    <t>12.380,92</t>
  </si>
  <si>
    <t>00008399</t>
  </si>
  <si>
    <t>TUBO FOFO FLANGE E BOLSA JGS TFB PN-10 DN 700 L = 1,00M INCLUSIVE ANEL BORRACHA</t>
  </si>
  <si>
    <t>5.067,62</t>
  </si>
  <si>
    <t>00008375</t>
  </si>
  <si>
    <t>TUBO FOFO FLANGE E BOLSA JGS TFB PN-10 DN 700 L = 6,80M INCLUSIVE ANEL BORRACHA</t>
  </si>
  <si>
    <t>23.480,10</t>
  </si>
  <si>
    <t>00008403</t>
  </si>
  <si>
    <t>TUBO FOFO FLANGE E BOLSA JGS TFB PN-10 DN 800 L = 1,00M INCLUSIVE ANEL BORRACHA</t>
  </si>
  <si>
    <t>6.340,59</t>
  </si>
  <si>
    <t>00008565</t>
  </si>
  <si>
    <t>TUBO FOFO FLANGE E BOLSA JGS TFB PN-10 DN 800 L = 6,80M INCLUSIVE ANEL BORRACHA</t>
  </si>
  <si>
    <t>28.915,55</t>
  </si>
  <si>
    <t>00008564</t>
  </si>
  <si>
    <t>TUBO FOFO FLANGE E BOLSA JGS TFB PN-10 DN 900 L = 1,00M INCLUSIVE ANEL BORRACHA</t>
  </si>
  <si>
    <t>7.785,69</t>
  </si>
  <si>
    <t>00008288</t>
  </si>
  <si>
    <t>TUBO FOFO FLANGE E BOLSA JGS TFB PN-10 DN 900 L = 6,80M INCLUSIVE ANEL BORRACHA</t>
  </si>
  <si>
    <t>34.898,27</t>
  </si>
  <si>
    <t>00008036</t>
  </si>
  <si>
    <t>TUBO FOFO FLANGE E BOLSA JGS TFB PN-10/16 DN 100 L = 1,00M INCLUSIVE ANEL BORRACHA</t>
  </si>
  <si>
    <t>317,34</t>
  </si>
  <si>
    <t>00008342</t>
  </si>
  <si>
    <t>TUBO FOFO FLANGE E BOLSA JGS TFB PN-10/16 DN 100 L = 5,80M INCLUSIVE ANEL BORRACHA</t>
  </si>
  <si>
    <t>1.325,00</t>
  </si>
  <si>
    <t>00008177</t>
  </si>
  <si>
    <t>TUBO FOFO FLANGE E BOLSA JGS TFB PN-10/16 DN 150 L = 1,00M INCLUSIVE ANEL BORRACHA</t>
  </si>
  <si>
    <t>501,63</t>
  </si>
  <si>
    <t>00008135</t>
  </si>
  <si>
    <t>TUBO FOFO FLANGE E BOLSA JGS TFB PN-10/16 DN 150 L = 5,80M INCLUSIVE ANEL BORRACHA</t>
  </si>
  <si>
    <t>2.024,84</t>
  </si>
  <si>
    <t>00008130</t>
  </si>
  <si>
    <t>TUBO FOFO FLANGE E BOLSA JGS TFB PN-10/16 DN 200 L = 1,00 INCLUSIVE ANEL BORRACHA</t>
  </si>
  <si>
    <t>672,52</t>
  </si>
  <si>
    <t>00008169</t>
  </si>
  <si>
    <t>TUBO FOFO FLANGE E BOLSA JGS TFB PN-10/16 DN 200 L = 5,80M INCLUSIVE ANEL BORRACHA</t>
  </si>
  <si>
    <t>2.711,29</t>
  </si>
  <si>
    <t>00008180</t>
  </si>
  <si>
    <t>TUBO FOFO FLANGE E BOLSA JGS TFB PN-10/16 DN 250 L = 1,00M INCLUSIVE ANEL BORRACHA</t>
  </si>
  <si>
    <t>904,42</t>
  </si>
  <si>
    <t>00008044</t>
  </si>
  <si>
    <t>TUBO FOFO FLANGE E BOLSA JGS TFB PN-10/16 DN 250 L = 5,80M INCLUSIVE ANEL BORRACHA</t>
  </si>
  <si>
    <t>3.564,14</t>
  </si>
  <si>
    <t>00008124</t>
  </si>
  <si>
    <t>TUBO FOFO FLANGE E BOLSA JGS TFB PN-10/16 DN 300 L = 1,00M INCLUSIVE ANEL BORRACHA</t>
  </si>
  <si>
    <t>1.143,65</t>
  </si>
  <si>
    <t>00008452</t>
  </si>
  <si>
    <t>TUBO FOFO FLANGE E BOLSA JGS TFB PN-10/16 DN 300 L = 5,80M INCLUSIVE ANEL BORRACHA</t>
  </si>
  <si>
    <t>4.488,82</t>
  </si>
  <si>
    <t>00008456</t>
  </si>
  <si>
    <t>TUBO FOFO FLANGE E BOLSA JGS TFB PN-16 DN 200 L = 1,00M INCLUSIVE ANEL BORRACHA</t>
  </si>
  <si>
    <t>00008531</t>
  </si>
  <si>
    <t>TUBO FOFO FLANGE E BOLSA JGS TFB PN-16 DN 200 L = 5,80M INCLUSIVE ANEL BORRACHA</t>
  </si>
  <si>
    <t>2.688,44</t>
  </si>
  <si>
    <t>00008529</t>
  </si>
  <si>
    <t>TUBO FOFO FLANGE E BOLSA JGS TFB PN-16 DN 250 L = 1,00M INCLUSIVE ANEL BORRACHA</t>
  </si>
  <si>
    <t>904,45</t>
  </si>
  <si>
    <t>00008190</t>
  </si>
  <si>
    <t>TUBO FOFO FLANGE E BOLSA JGS TFB PN-16 DN 250 L = 5,80M INCLUSIVE ANEL BORRACHA</t>
  </si>
  <si>
    <t>00008254</t>
  </si>
  <si>
    <t>TUBO FOFO FLANGE E BOLSA JGS TFB PN-16 DN 300      L=1,00M INCLUSIVE ANEL BORRACHA</t>
  </si>
  <si>
    <t>00008505</t>
  </si>
  <si>
    <t>TUBO FOFO FLANGE E BOLSA JGS TFB PN-16 DN 300 L = 5,80M INCLUSIVE ANEL BORRACHA</t>
  </si>
  <si>
    <t>00008237</t>
  </si>
  <si>
    <t>TUBO FOFO FLANGE E BOLSA JGS TFB PN-16 DN 350 L = 1,00M INCLUSIVE ANEL BORRACHA</t>
  </si>
  <si>
    <t>1.470,72</t>
  </si>
  <si>
    <t>00008499</t>
  </si>
  <si>
    <t>TUBO FOFO FLANGE E BOLSA JGS TFB PN-16 DN 350 L = 5,80M INCLUSIVE ANEL BORRACHA</t>
  </si>
  <si>
    <t>5.893,87</t>
  </si>
  <si>
    <t>00008315</t>
  </si>
  <si>
    <t>TUBO FOFO FLANGE E BOLSA JGS TFB PN-16 DN 400 L = 1,00M INCLUSIVE ANEL BORRACHA</t>
  </si>
  <si>
    <t>1.788,06</t>
  </si>
  <si>
    <t>00008548</t>
  </si>
  <si>
    <t>TUBO FOFO FLANGE E BOLSA JGS TFB PN-16 DN 400 L = 5,80M INCLUSIVE ANEL BORRACHA</t>
  </si>
  <si>
    <t>7.031,40</t>
  </si>
  <si>
    <t>00012159</t>
  </si>
  <si>
    <t>TUBO FOFO FLANGE E BOLSA JGS TFB PN-16 DN 450 L = 1,00M INCLUSIVE ANEL BORRACHA</t>
  </si>
  <si>
    <t>2.137,12</t>
  </si>
  <si>
    <t>00012169</t>
  </si>
  <si>
    <t>TUBO FOFO FLANGE E BOLSA JGS TFB PN-16 DN 450 L = 5,80M INCLUSIVE ANEL BORRACHA</t>
  </si>
  <si>
    <t>8.294,38</t>
  </si>
  <si>
    <t>00008483</t>
  </si>
  <si>
    <t>TUBO FOFO FLANGE E BOLSA JGS TFB PN-16 DN 500 L = 1,00M INCLUSIVE ANEL BORRACHA</t>
  </si>
  <si>
    <t>2.536,24</t>
  </si>
  <si>
    <t>00008541</t>
  </si>
  <si>
    <t>TUBO FOFO FLANGE E BOLSA JGS TFB PN-16 DN 500 L = 5,80M INCLUSIVE ANEL BORRACHA</t>
  </si>
  <si>
    <t>9.671,88</t>
  </si>
  <si>
    <t>00008491</t>
  </si>
  <si>
    <t>TUBO FOFO FLANGE E BOLSA JGS TFB PN-16 DN 600 L = 1,00M INCLUSIVE ANEL BORRACHA</t>
  </si>
  <si>
    <t>3.441,86</t>
  </si>
  <si>
    <t>00008470</t>
  </si>
  <si>
    <t>TUBO FOFO FLANGE E BOLSA JGS TFB PN-16 DN 600 L = 5,80M INCLUSIVE ANEL BORRACHA</t>
  </si>
  <si>
    <t>12.698,27</t>
  </si>
  <si>
    <t>00008454</t>
  </si>
  <si>
    <t>TUBO FOFO FLANGE E BOLSA JGS TFB PN-16 DN 700 L = 1,00M INCLUSIVE ANEL BORRACHA</t>
  </si>
  <si>
    <t>5.250,70</t>
  </si>
  <si>
    <t>00008484</t>
  </si>
  <si>
    <t>TUBO FOFO FLANGE E BOLSA JGS TFB PN-16 DN 700 L = 6,80M INCLUSIVE ANEL BORRACHA</t>
  </si>
  <si>
    <t>23.663,18</t>
  </si>
  <si>
    <t>00008051</t>
  </si>
  <si>
    <t>TUBO FOFO FLANGE E BOLSA JGS TFB PN-25 DN 100 L = 1,00M INCLUSIVE ANEL BORRACHA</t>
  </si>
  <si>
    <t>323,43</t>
  </si>
  <si>
    <t>00008249</t>
  </si>
  <si>
    <t>TUBO FOFO FLANGE E BOLSA JGS TFB PN-25 DN 100 L = 5,80M INCLUSIVE ANEL BORRACHA</t>
  </si>
  <si>
    <t>1.331,08</t>
  </si>
  <si>
    <t>00008139</t>
  </si>
  <si>
    <t>TUBO FOFO FLANGE E BOLSA JGS TFB PN-25 DN 150 L = 1,00M INCLUSIVE ANEL BORRACHA</t>
  </si>
  <si>
    <t>BLOCO HEXAGONAL CONCRETO 8cm (26 un/m2)</t>
  </si>
  <si>
    <t>BLOCO PARA FUSIVEL 400 A</t>
  </si>
  <si>
    <t>BOCA DE LOBO EM CONCRETO PREMOLDADO</t>
  </si>
  <si>
    <t>BOCAL PARA BEIRAL ACP GALVANIZADO-DIREITA/ESQUERDA</t>
  </si>
  <si>
    <t>BOLSA DE LIGACAO PVC 1.1/2"x 40mm VASO SANITARIO</t>
  </si>
  <si>
    <t>BOMBA BLINDADA FLYT P/AGUAS SERVIDAS 10m3/h-H=8,0m 1HP</t>
  </si>
  <si>
    <t>BOMBA CENTRIFUGA 0,5CV 3/4"x3/4" 24MCA 2.4m3/H</t>
  </si>
  <si>
    <t>BOMBA CENTRIFUGA 0,75CV 1"x 1"14/3MCA/5.0m3/h</t>
  </si>
  <si>
    <t>BOMBA CENTRIFUGA 1,50CV REC.1"x1" 25m3/h</t>
  </si>
  <si>
    <t xml:space="preserve">BOMBA CENTRIFUGA 1.1/4"x1.1/4" 1/4CV 6/14MCA/11,4/6m3/h  </t>
  </si>
  <si>
    <t>BOMBA CENTRIFUGA 1.1/4CV 1"x1" 40MCA/5.2m3/h</t>
  </si>
  <si>
    <t>BOMBA CENTRIFUGA 15CV 2.1/2"x2" 54 70MCA/47 25m3/H</t>
  </si>
  <si>
    <t>BOMBA CENTRIFUGA 2CV 1"x1" 50MCA 4.8m3/h (19305)</t>
  </si>
  <si>
    <t>BOMBA CENTRIFUGA THEBE 0,75 CV 1"x 1" 30MCA/5.3m3/H</t>
  </si>
  <si>
    <t>BOMBA EJETORA 1CV 1"x1" 110V 16m3/h</t>
  </si>
  <si>
    <t>BOMBA ELETRICA J6 STUP P/INJECAO NATA CIMENTO/AREIA</t>
  </si>
  <si>
    <t>BOMBA ELETRICA TIPO STUP P5M PARA MACACO DE PROTENSAO</t>
  </si>
  <si>
    <t>BOMBA INCENDIO 10,0CV 2.1/2"x2.1/2" 60MCA/26m3/H</t>
  </si>
  <si>
    <t>BOMBA INCENDIO 3 CV 2.1/2"x2.1/2" 16-24MCA/31-18m3/H</t>
  </si>
  <si>
    <t>BOMBA INCENDIO 5,0CV 17MCA BC-21 R.1.1/4"22m3/h</t>
  </si>
  <si>
    <t>BOMBA INCENDIO 7,5CV 2.1/2"x2.1/2" 37/44MCA/37/22m3/H</t>
  </si>
  <si>
    <t>BOMBA PARA CONCRETO PROJETADO TIPO 2P3</t>
  </si>
  <si>
    <t>BOMBA PARA CONTROLE DE AQUECIMENTO SOLAR</t>
  </si>
  <si>
    <t>BOMBA SUBMERSA 300M 0,5CV 2" 12.5m3/h/800</t>
  </si>
  <si>
    <t xml:space="preserve">BOMBA SUBMERSA ABC MOD.25M 0,3CV 1.1/2" 4,3m3/h A.PLUV.  </t>
  </si>
  <si>
    <t>BOMBA SUBMERSA MOTOR ELETRICO 3,0 CV</t>
  </si>
  <si>
    <t>BOMBA SUBMERSA SCHNEIDER 3CV 2" TRIFASICA</t>
  </si>
  <si>
    <t>BOMBEIRO OU ENCANADOR</t>
  </si>
  <si>
    <t>BOMBEIRO/ENCANADOR GASISTA</t>
  </si>
  <si>
    <t>BORBOLETA ACO TUBULAR H=2,20m CONTROLE DE PUBLICO</t>
  </si>
  <si>
    <t xml:space="preserve">BORBOLETA ZAMAK CROMADO PARA SUSTENTACAO FOLHA CAIXILHO  </t>
  </si>
  <si>
    <t xml:space="preserve">BOTA DE PROTECAO </t>
  </si>
  <si>
    <t>BOTIJAO DE GAS GLP 43kg VAZIO</t>
  </si>
  <si>
    <t>BOTOEIRA DE DUAS POSICOES COM PLACA</t>
  </si>
  <si>
    <t>BOX CURVO PARA ELETRODUTO FLEXIVEL 1.1/2"</t>
  </si>
  <si>
    <t>BOX CURVO PARA ELETRODUTO FLEXIVEL 2.1/2"</t>
  </si>
  <si>
    <t>BOX CURVO PARA ELETRODUTO FLEXIVEL 4"</t>
  </si>
  <si>
    <t>BOX GLASS RETO P/BANHEIRO VIDRO INCOLOR 6mm 105x190cm</t>
  </si>
  <si>
    <t>BOX RETO PARA ELETRODUTO FLEXIVEL 1.1/2"</t>
  </si>
  <si>
    <t>BOX RETO PARA ELETRODUTO FLEXIVEL 4"</t>
  </si>
  <si>
    <t xml:space="preserve">BROCA DENTE TRICONICO BOTAO 26" RSC 6.5/8" depr.500 hs.  </t>
  </si>
  <si>
    <t>BROCA DIAMETRO 7/8"x1.60m</t>
  </si>
  <si>
    <t>BROCA PARA PERFURACAO COROA WIDIA 3"</t>
  </si>
  <si>
    <t>BROCA PERFURACAO ROCHA 7/8" 1,70m</t>
  </si>
  <si>
    <t>PC</t>
  </si>
  <si>
    <t>BROCA PERFURACAO ROCHA 7/8" 1,90m</t>
  </si>
  <si>
    <t>BROCA TRICONICA DENTES FREZADOS (80%) 12.1/4"</t>
  </si>
  <si>
    <t>BUCHA DE ALUMINIO PARA ELETRODUTO 1"</t>
  </si>
  <si>
    <t>BUCHA DE ALUMINIO PARA ELETRODUTO 1/2"</t>
  </si>
  <si>
    <t>BUCHA DE ALUMINIO PARA ELETRODUTO 2"</t>
  </si>
  <si>
    <t>BUCHA DE ALUMINIO PARA ELETRODUTO 3/4"</t>
  </si>
  <si>
    <t>BUCHA DE ALUMINIO PARA ELETRODUTO 4"</t>
  </si>
  <si>
    <t>BUCHA DE NYLON PARA FIXACAO TIPO S6 COM PARAFUSO</t>
  </si>
  <si>
    <t>BUCHA E ARRUELA PVC 1.1/2"</t>
  </si>
  <si>
    <t>BUCHA E ARRUELA PVC 3"</t>
  </si>
  <si>
    <t>BUCHA E ARRUELA PVC 3/4"</t>
  </si>
  <si>
    <t>BUCHA REDUCAO COBRE 28x22mm</t>
  </si>
  <si>
    <t>BUCHA REDUCAO COBRE 35x15mm</t>
  </si>
  <si>
    <t>BUCHA REDUCAO COBRE 42x22mm</t>
  </si>
  <si>
    <t>BUCHA REDUCAO COBRE 54x22mm</t>
  </si>
  <si>
    <t>BUCHA REDUCAO COBRE 600 66x35mm</t>
  </si>
  <si>
    <t>BUCHA REDUCAO COBRE 600 79x66mm</t>
  </si>
  <si>
    <t>BUCHA REDUCAO COBRE 600/2 66x42mm</t>
  </si>
  <si>
    <t>BUCHA REDUCAO COBRE 600/2D 54x42mm</t>
  </si>
  <si>
    <t>BUCHA REDUCAO CURTA PVC SOLDAVEL 110x85mm</t>
  </si>
  <si>
    <t>BUCHA REDUCAO CURTA PVC SOLDAVEL 25x20mm</t>
  </si>
  <si>
    <t>BUCHA REDUCAO CURTA PVC SOLDAVEL 60x50mm</t>
  </si>
  <si>
    <t>BUCHA REDUCAO FERRO FUNDIDO BR SSB 75x50mm</t>
  </si>
  <si>
    <t>BUCHA REDUCAO FERRO GALVANIZADO 1.1/4"x1"</t>
  </si>
  <si>
    <t>BUCHA REDUCAO FERRO GALVANIZADO 2.1/2"x1"</t>
  </si>
  <si>
    <t>BUCHA REDUCAO FERRO GALVANIZADO 2.1/2"x1.1/4"</t>
  </si>
  <si>
    <t>BUCHA REDUCAO FERRO GALVANIZADO 3"x 1.1/2"</t>
  </si>
  <si>
    <t>BUCHA REDUCAO FERRO GALVANIZADO 3/4"X 1/2"</t>
  </si>
  <si>
    <t>BUCHA REDUCAO FERRO GALVANIZADO 4"x2"</t>
  </si>
  <si>
    <t>BUCHA REDUCAO LONGA PVC ESGOTO SERIE NORMAL 50x40mm</t>
  </si>
  <si>
    <t>BUCHA REDUCAO LONGA PVC SOLDAVEL 40x25mm</t>
  </si>
  <si>
    <t>BUCHA REDUCAO LONGA PVC SOLDAVEL 50x20mm</t>
  </si>
  <si>
    <t>BUCHA REDUCAO LONGA PVC SOLDAVEL 60x32mm</t>
  </si>
  <si>
    <t>BUCHA REDUCAO LONGA PVC SOLDAVEL 85x60mm</t>
  </si>
  <si>
    <t>BUCHA REDUCAO PVC ROSCA 1"x1/2"</t>
  </si>
  <si>
    <t>BUCHA REDUCAO PVC ROSCA 1.1/2"x3/4"</t>
  </si>
  <si>
    <t>BUCHA REDUCAO PVC ROSCA 1.1/4"x1/2"</t>
  </si>
  <si>
    <t>BUCHA REDUCAO PVC ROSCA 2"x1.1/4"</t>
  </si>
  <si>
    <t>BUCHA REDUCAO PVC ROSCA 3/4"x1/2"</t>
  </si>
  <si>
    <t>BUCHA/ARRUELA DE ALUMINIO PARA ELETRODUTO 1"</t>
  </si>
  <si>
    <t>BUCHA/ARRUELA DE ALUMINIO PARA ELETRODUTO 3"</t>
  </si>
  <si>
    <t>BUCHA/ARRUELA DE ALUMINIO PARA ELETRODUTO 3/4"</t>
  </si>
  <si>
    <t>BUCHA/ARRUELA DE ALUMINIO PARA ELETRODUTO 4"</t>
  </si>
  <si>
    <t>BUJAO FERRO GALVANIZADO 1.1/4"</t>
  </si>
  <si>
    <t>BUJAO FERRO GALVANIZADO 3/4"</t>
  </si>
  <si>
    <t>BUJAO FERRO GALVANIZADO TUPY 1/2"</t>
  </si>
  <si>
    <t>BUJAO FERRO GALVANIZADO TUPY 2"</t>
  </si>
  <si>
    <t>CABECAL DE APOIO PARA PONTALETES METALICOS</t>
  </si>
  <si>
    <t>CABIDE LOUCA BRANCA DUPLO 4"x2"</t>
  </si>
  <si>
    <t>CABIDE LOUCA EM COR 4"x2"</t>
  </si>
  <si>
    <t>CABIDE LOUCA SIMPLES 4"x2"</t>
  </si>
  <si>
    <t>CABO  0,6/1KV 4 CONDUTORES 35mm2</t>
  </si>
  <si>
    <t>CABO  1 CONDUTOR 450/750V 2,5mm2</t>
  </si>
  <si>
    <t>CABO  1 CONDUTOR 450/750V 25mm2 (2 AWG)</t>
  </si>
  <si>
    <t>CABO  1 CONDUTOR 450/750V 4mm2 (10AWG)</t>
  </si>
  <si>
    <t>CABO  1 CONDUTOR 450/750V 6mm2</t>
  </si>
  <si>
    <t>CABO  FLEX 0,6/1KV 1 CONDUTOR 10mm2 (6 AWG)</t>
  </si>
  <si>
    <t>CABO 0,6/1KV 2 CONDUTORES 10mm2</t>
  </si>
  <si>
    <t>CABO 0,6/1KV 3 CONDUTORES 35mm2</t>
  </si>
  <si>
    <t>CABO 1 CONDUTOR 450/750V 35mm2 (1 AWG)</t>
  </si>
  <si>
    <t>CABO 1 CONDUTOR 450/750V 95mm2 (4/0 AWG)</t>
  </si>
  <si>
    <t>CABO BLINDADO PARA BLOQUEIO</t>
  </si>
  <si>
    <t>CABO DE COBRE NU MEIO DURO 7 FIOS 35mm2 (1AWG)</t>
  </si>
  <si>
    <t>CABO EPROTENAX GSETTE 0,6/1KV 1 CONDUTOR 6mm2</t>
  </si>
  <si>
    <t>CABO EPROTENAX GSETTE 0,6/1KV 3 CONDUTORES 120mm2</t>
  </si>
  <si>
    <t>CABO EPROTENAX GSETTE 0,6/1KV 3 CONDUTORES 150mm2</t>
  </si>
  <si>
    <t>CABO EPROTENAX GSETTE 0,6/1KV 3 CONDUTORES 4mm2</t>
  </si>
  <si>
    <t>CABO EPROTENAX GSETTE 0,6/1KV 3 CONDUTORES 70mm2</t>
  </si>
  <si>
    <t>CABO EPROTENAX GSETTE 0,6/1KV 4 CONDUTORES 10mm2</t>
  </si>
  <si>
    <t>CABO FP 100 750V 25mm2</t>
  </si>
  <si>
    <t>CABO MULTIPLO 14AWG FLEX 0,6/1KV 3 CONDUTORES 1,5mm2</t>
  </si>
  <si>
    <t>CABO PARA ANTENA TV 2x0,45mm2 300 OHMS</t>
  </si>
  <si>
    <t>CABO PP CORDPLAST 2 CONDUTORES 450/750V 10mm</t>
  </si>
  <si>
    <t>CABO SINTENAX 0,6/1KV 1 CONDUTOR 35mm2 (1 AWG)</t>
  </si>
  <si>
    <t>CABO SINTENAX FLEX 0,6/1KV 1 CONDUTOR 1,5mm2 (14 AWG)</t>
  </si>
  <si>
    <t>CABO SINTENAX FLEX 0,6/1KV 1 CONDUTOR 185mm2 (400 MCM)</t>
  </si>
  <si>
    <t>CABO SINTENAX FLEX 0,6/1KV 1 CONDUTOR 2,5mm2 (12 AWG)</t>
  </si>
  <si>
    <t>CABO SINTENAX FLEX 0,6/1KV 1 CONDUTOR 4mm2 (10 AWG)</t>
  </si>
  <si>
    <t>CABO SINTENAX FLEX CONTROLE 0,6/1KV 9x2,5mm2 (12 AWG)</t>
  </si>
  <si>
    <t>CABO SINTENAX FLEX CONTROLE 5x1,5mm2</t>
  </si>
  <si>
    <t>CABO SUPERASTIC 1 CONDUTOR 450/750V 1,5mm2</t>
  </si>
  <si>
    <t>CABO SUPERASTIC 1 CONDUTOR 450/750V 10mm2</t>
  </si>
  <si>
    <t>CABO SUPERASTIC 1 CONDUTOR 450/750V 120mm2 (250 MCM)</t>
  </si>
  <si>
    <t>CABO SUPERASTIC 1 CONDUTOR 450/750V 150mm2 (300 MCM)</t>
  </si>
  <si>
    <t>CABO SUPERASTIC 1 CONDUTOR 450/750V 16mm2 (4 AWG)</t>
  </si>
  <si>
    <t>CABO SUPERASTIC 1 CONDUTOR 450/750V 185mm2 (400 MCM)</t>
  </si>
  <si>
    <t>CABO SUPERASTIC 1 CONDUTOR 450/750V 240mm2 (500 MCM)</t>
  </si>
  <si>
    <t>CABO SUPERASTIC 1 CONDUTOR 450/750V 300mm2 (700 MCM)</t>
  </si>
  <si>
    <t>CABO SUPERASTIC 1 CONDUTOR 450/750V 400mm2 (800 MCM)</t>
  </si>
  <si>
    <t>CABO SUPERASTIC 1 CONDUTOR 450/750V 500mm2</t>
  </si>
  <si>
    <t>CABO SUPERASTIC 1 CONDUTOR 450/750V 50mm2</t>
  </si>
  <si>
    <t>CABO SUPERASTIC 1 CONDUTOR 450/750V 70mm2</t>
  </si>
  <si>
    <t>CABO SUPERASTIC FLEX 0,6/1,0kV 1 CONDUTOR 70mm2</t>
  </si>
  <si>
    <t>CABO TELEFONICO INTERNO CCI 50 2 PARES BLINDADO</t>
  </si>
  <si>
    <t>CABO TELEFONICO INTERNO CCI 50x4 PARES (INTERNO)</t>
  </si>
  <si>
    <t>CABO TELEFONICO INTERNO CCI 50x8 PARES (INTERNO)</t>
  </si>
  <si>
    <t>CABO TELESCOPICO ALUMINIO 5,0m PARA MANGONTE PISCINA</t>
  </si>
  <si>
    <t>CAIBRO MADEIRA DE LEI 6x5cm-(0,003m3)</t>
  </si>
  <si>
    <t>CAIXA 1,0x1,0x0,12m</t>
  </si>
  <si>
    <t>CAIXA CONDULETZEL 1/2" COM 1 INTERRUPTOR SIMPLES</t>
  </si>
  <si>
    <t>CAIXA CONDULETZEL 3/4" C/1 TOMADA REDONDA 3 POL/TER.</t>
  </si>
  <si>
    <t>CAIXA CONDULETZEL L 3/42" C/ 2 INTER.SIMPLES</t>
  </si>
  <si>
    <t>CAIXA D'AGUA EM POLIETILENO ATOXICO 500 LITROS</t>
  </si>
  <si>
    <t>CAIXA D'AGUA FIBRA DE VIDRO 1500 LITROS</t>
  </si>
  <si>
    <t xml:space="preserve">CAIXA D'AGUA POLIETILENO ATOXICO ACQUALIMP 1.000 LITROS  </t>
  </si>
  <si>
    <t>CAIXA D'AGUA POLIETILENO ATOXICO TIGRE 500 L</t>
  </si>
  <si>
    <t>CAIXA DE AREIA CONCRETO PREMOLDADO 30x30x20cm</t>
  </si>
  <si>
    <t>CAIXA DE DERIVACAO 4x2</t>
  </si>
  <si>
    <t>CAIXA DE DESCARGA DE EMBUTIR FIBROCIMENTO MONTANA TOP</t>
  </si>
  <si>
    <t>CAIXA DE PASSAGEM FERRO ESMALTADO 15x15cm</t>
  </si>
  <si>
    <t>CAIXA DE PASSAGEM FERRO ESMALTADO 3"x3"</t>
  </si>
  <si>
    <t>CAIXA DE PASSAGEM PARA ENERGIA 4"x4" PVC</t>
  </si>
  <si>
    <t>CAIXA DERIVACAO ALUMINIO R-1/09</t>
  </si>
  <si>
    <t>CAIXA ESMALTADA OCTOGONAL 4"x4" FUNDO MOVEL</t>
  </si>
  <si>
    <t>TUBO PVC SOLDAVEL EB-892 P/AGUA FRIA PREDIAL DN 60MM</t>
  </si>
  <si>
    <t>12,15</t>
  </si>
  <si>
    <t>00009871</t>
  </si>
  <si>
    <t>TUBO PVC SOLDAVEL EB-892 P/AGUA FRIA PREDIAL DN 75MM</t>
  </si>
  <si>
    <t>18,62</t>
  </si>
  <si>
    <t>00009872</t>
  </si>
  <si>
    <t>TUBO PVC SOLDAVEL EB-892 P/AGUA FRIA PREDIAL DN 85MM</t>
  </si>
  <si>
    <t>25,07</t>
  </si>
  <si>
    <t>00009876</t>
  </si>
  <si>
    <t>TUBO PVC TIPO LEVE PBL DN 125MM</t>
  </si>
  <si>
    <t>00009881</t>
  </si>
  <si>
    <t>TUBO PVC TIPO LEVE PBL DN 150MM</t>
  </si>
  <si>
    <t>16,62</t>
  </si>
  <si>
    <t>00009880</t>
  </si>
  <si>
    <t>TUBO PVC TIPO LEVE PBL DN 200MM</t>
  </si>
  <si>
    <t>20,81</t>
  </si>
  <si>
    <t>00009877</t>
  </si>
  <si>
    <t>TUBO PVC TIPO LEVE PBL DN 250MM</t>
  </si>
  <si>
    <t>33,06</t>
  </si>
  <si>
    <t>00009878</t>
  </si>
  <si>
    <t>TUBO PVC TIPO LEVE PBL DN 300MM</t>
  </si>
  <si>
    <t>41,38</t>
  </si>
  <si>
    <t>00009879</t>
  </si>
  <si>
    <t>TUBO PVC TIPO LEVE PBL DN 400MM</t>
  </si>
  <si>
    <t>102,20</t>
  </si>
  <si>
    <t>00009882</t>
  </si>
  <si>
    <t>TUBO PVC TIPO LEVE PBL DN 450MM</t>
  </si>
  <si>
    <t>173,25</t>
  </si>
  <si>
    <t>00020257</t>
  </si>
  <si>
    <t>TUBO1/2" DIN 2440 PSI 300 C/ COSTURA ROSCA CONICA</t>
  </si>
  <si>
    <t>10,53</t>
  </si>
  <si>
    <t>00020258</t>
  </si>
  <si>
    <t>TUBO3/4" DIN 2440 PSI 300 C/ COSTURA ROSCA CONICA</t>
  </si>
  <si>
    <t>13,57</t>
  </si>
  <si>
    <t>00012424</t>
  </si>
  <si>
    <t>UNIAO FERRO GALV C/ASSENTO CONICO BRONZE 1 1/2"</t>
  </si>
  <si>
    <t>00012426</t>
  </si>
  <si>
    <t>UNIAO FERRO GALV C/ASSENTO CONICO BRONZE 1/2"</t>
  </si>
  <si>
    <t>15,38</t>
  </si>
  <si>
    <t>00012425</t>
  </si>
  <si>
    <t>UNIAO FERRO GALV C/ASSENTO CONICO BRONZE 1"</t>
  </si>
  <si>
    <t>18,27</t>
  </si>
  <si>
    <t>00012427</t>
  </si>
  <si>
    <t>UNIAO FERRO GALV C/ASSENTO CONICO BRONZE 2 1/2"</t>
  </si>
  <si>
    <t>74,42</t>
  </si>
  <si>
    <t>00012428</t>
  </si>
  <si>
    <t>UNIAO FERRO GALV C/ASSENTO CONICO BRONZE 2"</t>
  </si>
  <si>
    <t>49,99</t>
  </si>
  <si>
    <t>00012430</t>
  </si>
  <si>
    <t>UNIAO FERRO GALV C/ASSENTO CONICO BRONZE 3/4"</t>
  </si>
  <si>
    <t>18,16</t>
  </si>
  <si>
    <t>00012429</t>
  </si>
  <si>
    <t>UNIAO FERRO GALV C/ASSENTO CONICO BRONZE 3"</t>
  </si>
  <si>
    <t>107,47</t>
  </si>
  <si>
    <t>00012431</t>
  </si>
  <si>
    <t>UNIAO FERRO GALV C/ASSENTO CONICO BRONZE 4"</t>
  </si>
  <si>
    <t>149,05</t>
  </si>
  <si>
    <t>00012432</t>
  </si>
  <si>
    <t>UNIAO FERRO GALV C/ASSENTO CONICO FERRO LONGO 1 1/2"</t>
  </si>
  <si>
    <t>00012434</t>
  </si>
  <si>
    <t>UNIAO FERRO GALV C/ASSENTO CONICO FERRO LONGO 1/2"</t>
  </si>
  <si>
    <t>00012433</t>
  </si>
  <si>
    <t>UNIAO FERRO GALV C/ASSENTO CONICO FERRO LONGO 1"</t>
  </si>
  <si>
    <t>00012435</t>
  </si>
  <si>
    <t>UNIAO FERRO GALV C/ASSENTO CONICO FERRO LONGO 2 1/2"</t>
  </si>
  <si>
    <t>44,92</t>
  </si>
  <si>
    <t>00012437</t>
  </si>
  <si>
    <t>UNIAO FERRO GALV C/ASSENTO CONICO FERRO LONGO 2"</t>
  </si>
  <si>
    <t>29,95</t>
  </si>
  <si>
    <t>00012439</t>
  </si>
  <si>
    <t>UNIAO FERRO GALV C/ASSENTO CONICO FERRO LONGO 3/4"</t>
  </si>
  <si>
    <t>00012438</t>
  </si>
  <si>
    <t>UNIAO FERRO GALV C/ASSENTO CONICO FERRO LONGO 3"</t>
  </si>
  <si>
    <t>66,31</t>
  </si>
  <si>
    <t>00012436</t>
  </si>
  <si>
    <t>UNIAO FERRO GALV C/ASSENTO CONICO FERRO LONGO 4"</t>
  </si>
  <si>
    <t>84,03</t>
  </si>
  <si>
    <t>00012440</t>
  </si>
  <si>
    <t>UNIAO FERRO GALV C/ASSENTO PLANO C/JUNTA NITRIPACK 1 1/4"</t>
  </si>
  <si>
    <t>00009884</t>
  </si>
  <si>
    <t>UNIAO FERRO GALV ROSCA 1 1/2"</t>
  </si>
  <si>
    <t>00009888</t>
  </si>
  <si>
    <t>UNIAO FERRO GALV ROSCA 1 1/4"</t>
  </si>
  <si>
    <t>16,92</t>
  </si>
  <si>
    <t>00009883</t>
  </si>
  <si>
    <t>UNIAO FERRO GALV ROSCA 1/2"</t>
  </si>
  <si>
    <t>00009886</t>
  </si>
  <si>
    <t>UNIAO FERRO GALV ROSCA 1"</t>
  </si>
  <si>
    <t>00009889</t>
  </si>
  <si>
    <t>UNIAO FERRO GALV ROSCA 2 1/2"</t>
  </si>
  <si>
    <t>46,53</t>
  </si>
  <si>
    <t>00009887</t>
  </si>
  <si>
    <t>UNIAO FERRO GALV ROSCA 2"</t>
  </si>
  <si>
    <t>30,08</t>
  </si>
  <si>
    <t>00009885</t>
  </si>
  <si>
    <t>UNIAO FERRO GALV ROSCA 3/4"</t>
  </si>
  <si>
    <t>00009890</t>
  </si>
  <si>
    <t>UNIAO FERRO GALV ROSCA 3"</t>
  </si>
  <si>
    <t>68,56</t>
  </si>
  <si>
    <t>00009891</t>
  </si>
  <si>
    <t>UNIAO FERRO GALV ROSCA 4"</t>
  </si>
  <si>
    <t>91,92</t>
  </si>
  <si>
    <t>00009901</t>
  </si>
  <si>
    <t>UNIAO PVC C/ROSCA P/AGUA FRIA PREDIAL 1 1/2"</t>
  </si>
  <si>
    <t>00009896</t>
  </si>
  <si>
    <t>UNIAO PVC C/ROSCA P/AGUA FRIA PREDIAL 1 1/4"</t>
  </si>
  <si>
    <t>00009892</t>
  </si>
  <si>
    <t>UNIAO PVC C/ROSCA P/AGUA FRIA PREDIAL 1/2"</t>
  </si>
  <si>
    <t>2,80</t>
  </si>
  <si>
    <t>00009900</t>
  </si>
  <si>
    <t>UNIAO PVC C/ROSCA P/AGUA FRIA PREDIAL 1"</t>
  </si>
  <si>
    <t>00009898</t>
  </si>
  <si>
    <t>UNIAO PVC C/ROSCA P/AGUA FRIA PREDIAL 2 1/2"</t>
  </si>
  <si>
    <t>27,80</t>
  </si>
  <si>
    <t>00009893</t>
  </si>
  <si>
    <t>UNIAO PVC C/ROSCA P/AGUA FRIA PREDIAL 2"</t>
  </si>
  <si>
    <t>00009899</t>
  </si>
  <si>
    <t>UNIAO PVC C/ROSCA P/AGUA FRIA PREDIAL 3/4"</t>
  </si>
  <si>
    <t>3,83</t>
  </si>
  <si>
    <t>00009902</t>
  </si>
  <si>
    <t>UNIAO PVC C/ROSCA P/AGUA FRIA PREDIAL 3"</t>
  </si>
  <si>
    <t>42,22</t>
  </si>
  <si>
    <t>00009911</t>
  </si>
  <si>
    <t>UNIAO PVC C/ROSCA P/AGUA FRIA PREDIAL 4"</t>
  </si>
  <si>
    <t>CANTONEIRA CERAMICA 12,5x25,0cm AVORIO BIANCO/BLUE</t>
  </si>
  <si>
    <t>CANTONEIRA CR2 FORRO PLACOSTIL</t>
  </si>
  <si>
    <t>CAP PVC ESGOTO SERIE NORMAL 150mm</t>
  </si>
  <si>
    <t>CAP PVC REFORCADO SERIE R 150mm</t>
  </si>
  <si>
    <t>CAP PVC REFORCADO SERIE R 75mm</t>
  </si>
  <si>
    <t>CAP PVC ROSCAVEL 1"</t>
  </si>
  <si>
    <t>CAP PVC SOLDAVEL 25mm</t>
  </si>
  <si>
    <t>CAP PVC SOLDAVEL 60mm</t>
  </si>
  <si>
    <t>CAPA AMARELA DE CHUVA PARA PROTECAO</t>
  </si>
  <si>
    <t>CAPA ASFALTICA ESPESSURA 10CM</t>
  </si>
  <si>
    <t>CAPA ASFALTICA ESPESSURA 3CM</t>
  </si>
  <si>
    <t>CAPA ASFALTICA ESPESSURA 5CM</t>
  </si>
  <si>
    <t>CAPA ASFALTICA ESPESSURA 8CM</t>
  </si>
  <si>
    <t>CAPA VINILONA COM MANGA PARA PROTECAO</t>
  </si>
  <si>
    <t>CAPA VINILONA SEM MANGA PARA PROTECAO</t>
  </si>
  <si>
    <t>CAPACETE DE IDENTIFICACAO COR AMARELO</t>
  </si>
  <si>
    <t>CAPACETE DE IDENTIFICACAO COR AZUL</t>
  </si>
  <si>
    <t>CAPACETE DE IDENTIFICACAO COR BRANCO</t>
  </si>
  <si>
    <t>CAPACETE DE IDENTIFICACAO COR LARANJA</t>
  </si>
  <si>
    <t xml:space="preserve">CAPACETE DE PROTECAO </t>
  </si>
  <si>
    <t>CARPINTEIRO DE FORMAS</t>
  </si>
  <si>
    <t>CARPINTEIRO DE TELHADOS</t>
  </si>
  <si>
    <t>CARRANCA BASCULANTE PARA JANELAS EM FERRO FUNDIDO</t>
  </si>
  <si>
    <t>CARRETO PARA ENTREGA/REMOCAO-MATERIAIS/ENTULHO</t>
  </si>
  <si>
    <t>CARRINHO DE MAO CHAPA DE ACO RODA COM CAMARA</t>
  </si>
  <si>
    <t>CARRINHO DE MAO CHAPA DE ACO RODA DE BORRACHA</t>
  </si>
  <si>
    <t xml:space="preserve">CARROCERIA FIBRA DE VIDRO P/SKY-LADDER(DEPR.4000 HORAS)  </t>
  </si>
  <si>
    <t>CARTAO DUPLEX</t>
  </si>
  <si>
    <t>CARVAO COKE</t>
  </si>
  <si>
    <t>CASCALHO DE CAMPO</t>
  </si>
  <si>
    <t>CATALISADOR EPOXI COMPONENTE "B" -900ML</t>
  </si>
  <si>
    <t>CAVADEIRA ARTICULADA COM 2 CABOS</t>
  </si>
  <si>
    <t>CAVADEIRA DE BOLA COM LAMINA</t>
  </si>
  <si>
    <t>CAVOUQUEIRO</t>
  </si>
  <si>
    <t>CENTRAL ALARME 24 SET.12 ENTR.+2 SET.TEC.+2 S.PGM+RELE</t>
  </si>
  <si>
    <t>CENTRAL COMANDO DETECCAO ALARME E INCENDIO 15 LACOS</t>
  </si>
  <si>
    <t>80T/H**CAIXA**"</t>
  </si>
  <si>
    <t>00013234</t>
  </si>
  <si>
    <t>USINA DE ASFALTO A QUENTE, FIXA, CIBER UA-2 CAP. 60 A 80 T/H, GRAVIMETRICA, **CAIXA**</t>
  </si>
  <si>
    <t>1.565.989,01</t>
  </si>
  <si>
    <t>00010601</t>
  </si>
  <si>
    <t>USINA DE ASFALTO A QUENTE, FIXA, TIPO "DRUM MIXER" CIFALI MOD. DMC-2 STANDARD, CAP. 80 A</t>
  </si>
  <si>
    <t>1.080.051,06</t>
  </si>
  <si>
    <t>100T/H**CAIXA**"</t>
  </si>
  <si>
    <t>00013893</t>
  </si>
  <si>
    <t>USINA DE CONCRETO FIXA CAP 100M3/H</t>
  </si>
  <si>
    <t>231.069,15</t>
  </si>
  <si>
    <t>00013894</t>
  </si>
  <si>
    <t>USINA DE CONCRETO FIXA CAP 40M3/H</t>
  </si>
  <si>
    <t>113.610,72</t>
  </si>
  <si>
    <t>00013895</t>
  </si>
  <si>
    <t>USINA DE CONCRETO FIXA CAP 60M3/H</t>
  </si>
  <si>
    <t>191.146,62</t>
  </si>
  <si>
    <t>00013892</t>
  </si>
  <si>
    <t>USINA DE CONCRETO FIXA CAP 80M3/H</t>
  </si>
  <si>
    <t>213.366,55</t>
  </si>
  <si>
    <t>00009914</t>
  </si>
  <si>
    <t>USINA DE CONCRETO FIXA CIBI CAP 90 A 120M3/H**CAIXA**</t>
  </si>
  <si>
    <t>265.725,00</t>
  </si>
  <si>
    <t>00009921</t>
  </si>
  <si>
    <t>USINA MISTURADORA DE SOLOS CIBER USC-2 DOSADORES TRIPLOS, CALHA VIBRATORIA    CAP. 100/200 T - 110</t>
  </si>
  <si>
    <t>395.440,52</t>
  </si>
  <si>
    <t>HP**CAIXA**</t>
  </si>
  <si>
    <t>00010072</t>
  </si>
  <si>
    <t>VALVULA BORBOLETA FOFO FLANGEADA AWWA PN-10 DN 200 MECANISMO DE REDUCAO TP 'C' C/CABECOTE -</t>
  </si>
  <si>
    <t>19.234,26</t>
  </si>
  <si>
    <t>VBF10WCC</t>
  </si>
  <si>
    <t>00010128</t>
  </si>
  <si>
    <t>VALVULA BORBOLETA FOFO FLANGEADA AWWA PN-10 DN 200 MECANISMO DE REDUCAO TP 'C' C/VOLANTE -</t>
  </si>
  <si>
    <t>VBF10WCV</t>
  </si>
  <si>
    <t>00010090</t>
  </si>
  <si>
    <t>VALVULA BORBOLETA FOFO FLANGEADA AWWA PN-10 DN 200 MECANISMO DE REDUCAO TP 'K' C/CABECOTE -</t>
  </si>
  <si>
    <t>15.598,91</t>
  </si>
  <si>
    <t>VBF10WKC</t>
  </si>
  <si>
    <t>00009989</t>
  </si>
  <si>
    <t>VALVULA BORBOLETA FOFO FLANGEADA AWWA PN-10 DN 200 MECANISMO DE REDUCAO TP 'K' C/VOLANTE -</t>
  </si>
  <si>
    <t>VBF10WKV</t>
  </si>
  <si>
    <t>00010075</t>
  </si>
  <si>
    <t>VALVULA BORBOLETA FOFO FLANGEADA AWWA PN-10 DN 250 MECANISMO DE REDUCAO TP 'C' C/CABECOTE -</t>
  </si>
  <si>
    <t>20.223,47</t>
  </si>
  <si>
    <t>00010131</t>
  </si>
  <si>
    <t>VALVULA BORBOLETA FOFO FLANGEADA AWWA PN-10 DN 250 MECANISMO DE REDUCAO TP 'C' C/VOLANTE -</t>
  </si>
  <si>
    <t>00010146</t>
  </si>
  <si>
    <t>VALVULA BORBOLETA FOFO FLANGEADA AWWA PN-10 DN 250 MECANISMO DE REDUCAO TP 'K' C/CABECOTE -</t>
  </si>
  <si>
    <t>16.489,07</t>
  </si>
  <si>
    <t>00010166</t>
  </si>
  <si>
    <t>VALVULA BORBOLETA FOFO FLANGEADA AWWA PN-10 DN 250 MECANISMO DE REDUCAO TP 'K' C/VOLANTE -</t>
  </si>
  <si>
    <t>00010068</t>
  </si>
  <si>
    <t>VALVULA BORBOLETA FOFO FLANGEADA AWWA PN-10 DN 300 MECANISMO DE REDUCAO TP 'C' C/CABECOTE -</t>
  </si>
  <si>
    <t>24.414,72</t>
  </si>
  <si>
    <t>00010195</t>
  </si>
  <si>
    <t>VALVULA BORBOLETA FOFO FLANGEADA AWWA PN-10 DN 300 MECANISMO DE REDUCAO TP 'C' C/VOLANTE -</t>
  </si>
  <si>
    <t>00009980</t>
  </si>
  <si>
    <t>VALVULA BORBOLETA FOFO FLANGEADA AWWA PN-10 DN 300 MECANISMO DE REDUCAO TP 'K' C/VOLANTE -</t>
  </si>
  <si>
    <t>20.351,51</t>
  </si>
  <si>
    <t>00010201</t>
  </si>
  <si>
    <t>VALVULA BORBOLETA FOFO FLANGEADA AWWA PN-10 DN 300 MECANISNO DE REDUCAO TP 'K' C/CABECOTE -</t>
  </si>
  <si>
    <t>00010071</t>
  </si>
  <si>
    <t>VALVULA BORBOLETA FOFO FLANGEADA AWWA PN-10 DN 350 MECANISMO DE REDUCAO TP 'C' C/CABECOTE -</t>
  </si>
  <si>
    <t>25.622,32</t>
  </si>
  <si>
    <t>00010198</t>
  </si>
  <si>
    <t>VALVULA BORBOLETA FOFO FLANGEADA AWWA PN-10 DN 350 MECANISMO DE REDUCAO TP 'C' C/VOLANTE -</t>
  </si>
  <si>
    <t>00010151</t>
  </si>
  <si>
    <t>VALVULA BORBOLETA FOFO FLANGEADA AWWA PN-10 DN 350 MECANISMO DE REDUCAO TP 'K' C/CABECOTE -</t>
  </si>
  <si>
    <t>24.438,84</t>
  </si>
  <si>
    <t>00009995</t>
  </si>
  <si>
    <t>VALVULA BORBOLETA FOFO FLANGEADA AWWA PN-10 DN 350 MECANISMO DE REDUCAO TP 'K' C/VOLANTE -</t>
  </si>
  <si>
    <t>00010080</t>
  </si>
  <si>
    <t>VALVULA BORBOLETA FOFO FLANGEADA AWWA PN-10 DN 400 MECANISMO DE REDUCAO TP 'C' C/CABECOTE -</t>
  </si>
  <si>
    <t>33.765,20</t>
  </si>
  <si>
    <t>00010053</t>
  </si>
  <si>
    <t>VALVULA BORBOLETA FOFO FLANGEADA AWWA PN-10 DN 400 MECANISMO DE REDUCAO TP 'C' C/VOLANTE -</t>
  </si>
  <si>
    <t>00010147</t>
  </si>
  <si>
    <t>VALVULA BORBOLETA FOFO FLANGEADA AWWA PN-10 DN 400 MECANISMO DE REDUCAO TP 'K' C/CABECOTE -</t>
  </si>
  <si>
    <t>26.438,61</t>
  </si>
  <si>
    <t>00010076</t>
  </si>
  <si>
    <t>VALVULA BORBOLETA FOFO FLANGEADA AWWA PN-10 DN 400 MECANISMO DE REDUCAO TP 'K' C/VOLANTE -</t>
  </si>
  <si>
    <t>00010057</t>
  </si>
  <si>
    <t>VALVULA BORBOLETA FOFO FLANGEADA AWWA PN-10 DN 450 MECANISMO DE REDUCAO TP 'C' C/CABECOTE -</t>
  </si>
  <si>
    <t>34.699,32</t>
  </si>
  <si>
    <t>00010199</t>
  </si>
  <si>
    <t>VALVULA BORBOLETA FOFO FLANGEADA AWWA PN-10 DN 450 MECANISMO DE REDUCAO TP 'C' C/VOLANTE -</t>
  </si>
  <si>
    <t>00010150</t>
  </si>
  <si>
    <t>VALVULA BORBOLETA FOFO FLANGEADA AWWA PN-10 DN 450 MECANISMO DE REDUCAO TP 'K' C/CABECOTE -</t>
  </si>
  <si>
    <t>27.372,73</t>
  </si>
  <si>
    <t>00010051</t>
  </si>
  <si>
    <t>VALVULA BORBOLETA FOFO FLANGEADA AWWA PN-10 DN 450 MECANISMO DE REDUCAO TP 'K' C/VOLANTE -</t>
  </si>
  <si>
    <t>00009978</t>
  </si>
  <si>
    <t>VALVULA BORBOLETA FOFO FLANGEADA AWWA PN-10 DN 500 MECANISMO DE REDUCAO TP 'C' C/CABECOTE -</t>
  </si>
  <si>
    <t>39.988,69</t>
  </si>
  <si>
    <t>00010050</t>
  </si>
  <si>
    <t>VALVULA BORBOLETA FOFO FLANGEADA AWWA PN-10 DN 500 MECANISMO DE REDUCAO TP 'C' C/VOLANTE -</t>
  </si>
  <si>
    <t>00010120</t>
  </si>
  <si>
    <t>VALVULA BORBOLETA FOFO FLANGEADA AWWA PN-10 DN 500 MECANISMO DE REDUCAO TP 'K' C/CABECOTE -</t>
  </si>
  <si>
    <t>35.261,26</t>
  </si>
  <si>
    <t>00010052</t>
  </si>
  <si>
    <t>VALVULA BORBOLETA FOFO FLANGEADA AWWA PN-10 DN 500 MECANISMO DE REDUCAO TP 'K' C/VOLANTE -</t>
  </si>
  <si>
    <t>00009979</t>
  </si>
  <si>
    <t>VALVULA BORBOLETA FOFO FLANGEADA AWWA PN-10 DN 600 MECANISMO DE REDUCAO TP 'C' C/CABECOTE -</t>
  </si>
  <si>
    <t>43.508,87</t>
  </si>
  <si>
    <t>00010077</t>
  </si>
  <si>
    <t>VALVULA BORBOLETA FOFO FLANGEADA AWWA PN-10 DN 600 MECANISMO DE REDUCAO TP 'C' C/VOLANTE -</t>
  </si>
  <si>
    <t>00010127</t>
  </si>
  <si>
    <t>VALVULA BORBOLETA FOFO FLANGEADA AWWA PN-10 DN 600 MECANISMO DE REDUCAO TP 'K' C/CABECOTE -</t>
  </si>
  <si>
    <t>39.558,51</t>
  </si>
  <si>
    <t>00010066</t>
  </si>
  <si>
    <t>VALVULA BORBOLETA FOFO FLANGEADA AWWA PN-10 DN 600 MECANISMO DE REDUCAO TP 'K' C/VOLANTE -</t>
  </si>
  <si>
    <t>00010178</t>
  </si>
  <si>
    <t>VALVULA BORBOLETA FOFO FLANGEADA AWWA PN-10/16 DN 100 MECANISMO DE REDUCAO TP 'K' C/CABECOTE -</t>
  </si>
  <si>
    <t>11.598,22</t>
  </si>
  <si>
    <t>VBF16WKC</t>
  </si>
  <si>
    <t>00010063</t>
  </si>
  <si>
    <t>VALVULA BORBOLETA FOFO FLANGEADA AWWA PN-10/16 DN 100 MECANISMO DE REDUCAO TP 'K' C/VOLANTE -</t>
  </si>
  <si>
    <t>VBF16WKV</t>
  </si>
  <si>
    <t>00010179</t>
  </si>
  <si>
    <t>VALVULA BORBOLETA FOFO FLANGEADA AWWA PN-10/16 DN 150 MECANISMO DE REDUCAO TP 'K' C/CABECOTE -</t>
  </si>
  <si>
    <t>13.342,36</t>
  </si>
  <si>
    <t>00010064</t>
  </si>
  <si>
    <t>VALVULA BORBOLETA FOFO FLANGEADA AWWA PN-10/16 DN 150 MECANISMO DE REDUCAO TP 'K' C/VOLANTE -</t>
  </si>
  <si>
    <t>00010061</t>
  </si>
  <si>
    <t>VALVULA BORBOLETA FOFO FLANGEADA AWWA PN-10/16 DN 75 MECANISMO DE REDUCAO TP 'K' C/VOLANTE -</t>
  </si>
  <si>
    <t>11.113,07</t>
  </si>
  <si>
    <t>00010196</t>
  </si>
  <si>
    <t>VALVULA BORBOLETA FOFO FLANGEADA AWWA PN-16 DN 200 MECANISMO DE REDUCAO TP 'K' C/CABECOTE -</t>
  </si>
  <si>
    <t>00010058</t>
  </si>
  <si>
    <t>VALVULA BORBOLETA FOFO FLANGEADA AWWA PN-16 DN 200 MECANISMO DE REDUCAO TP 'K' C/VOLANTE -</t>
  </si>
  <si>
    <t>00010193</t>
  </si>
  <si>
    <t>VALVULA BORBOLETA FOFO FLANGEADA AWWA PN-16 DN 250 MECANISMO DE REDUCAO TP 'K' C/CABECOTE -</t>
  </si>
  <si>
    <t>00010191</t>
  </si>
  <si>
    <t>VALVULA BORBOLETA FOFO FLANGEADA AWWA PN-16 DN 250 MECANISMO DE REDUCAO TP 'K' C/VOLANTE -</t>
  </si>
  <si>
    <t>00009988</t>
  </si>
  <si>
    <t>VALVULA BORBOLETA FOFO FLANGEADA AWWA PN-16 DN 300 MECANISMO DE REDUCAO TP 'C' C/CABECOTE -</t>
  </si>
  <si>
    <t>24.411,59</t>
  </si>
  <si>
    <t>VBF16WCC</t>
  </si>
  <si>
    <t>00010202</t>
  </si>
  <si>
    <t>VALVULA BORBOLETA FOFO FLANGEADA AWWA PN-16 DN 300 MECANISMO DE REDUCAO TP 'C' C/VOLANTE -</t>
  </si>
  <si>
    <t>VBF16WCV</t>
  </si>
  <si>
    <t>00010182</t>
  </si>
  <si>
    <t>VALVULA BORBOLETA FOFO FLANGEADA AWWA PN-16 DN 300 MECANISMO DE REDUCAO TP 'K' C/CABECOTE -</t>
  </si>
  <si>
    <t>00009977</t>
  </si>
  <si>
    <t>VALVULA BORBOLETA FOFO FLANGEADA AWWA PN-16 DN 300 MECANISMO DE REDUCAO TP 'K' C/VOLANTE -</t>
  </si>
  <si>
    <t>00009991</t>
  </si>
  <si>
    <t>VALVULA BORBOLETA FOFO FLANGEADA AWWA PN-16 DN 350 MECANISMO DE REDUCAO TP 'C' C/CABECOTE -</t>
  </si>
  <si>
    <t>00009992</t>
  </si>
  <si>
    <t>VALVULA BORBOLETA FOFO FLANGEADA AWWA PN-16 DN 350 MECANISMO DE REDUCAO TP 'C' C/VOLANTE -</t>
  </si>
  <si>
    <t>00010183</t>
  </si>
  <si>
    <t>VALVULA BORBOLETA FOFO FLANGEADA AWWA PN-16 DN 350 MECANISMO DE REDUCAO TP 'K' C/CABECOTE -</t>
  </si>
  <si>
    <t>00010054</t>
  </si>
  <si>
    <t>VALVULA BORBOLETA FOFO FLANGEADA AWWA PN-16 DN 400 MECANISMO DE REDUCAO TP 'C' C/CABECOTE -</t>
  </si>
  <si>
    <t>00010203</t>
  </si>
  <si>
    <t>VALVULA BORBOLETA FOFO FLANGEADA AWWA PN-16 DN 400 MECANISMO DE REDUCAO TP 'C' C/VOLANTE -</t>
  </si>
  <si>
    <t>00010186</t>
  </si>
  <si>
    <t>VALVULA BORBOLETA FOFO FLANGEADA AWWA PN-16 DN 400 MECANISMO DE REDUCAO TP 'K' C/CABECOTE -</t>
  </si>
  <si>
    <t>00009964</t>
  </si>
  <si>
    <t>VALVULA BORBOLETA FOFO FLANGEADA AWWA PN-16 DN 450 MECANISMO DE REDUCAO TP 'C' C/CABECOTE -</t>
  </si>
  <si>
    <t>00009951</t>
  </si>
  <si>
    <t>VALVULA BORBOLETA FOFO FLANGEADA AWWA PN-16 DN 450 MECANISMO DE REDUCAO TP 'C' C/VOLANTE -</t>
  </si>
  <si>
    <t>VBF16WCV ENG RAP E ANEIS EXP P/ EMP MANG COBRE D = 2 1/2 L = 30M</t>
  </si>
  <si>
    <t>00010187</t>
  </si>
  <si>
    <t>VALVULA BORBOLETA FOFO FLANGEADA AWWA PN-16 DN 450 MECANISMO DE REDUCAO TP 'K' C/CABECOTE -</t>
  </si>
  <si>
    <t>00010070</t>
  </si>
  <si>
    <t>VALVULA BORBOLETA FOFO FLANGEADA AWWA PN-16 DN 450 MECANISMO DE REDUCAO TP 'K' C/VOLANTE -</t>
  </si>
  <si>
    <t>00010078</t>
  </si>
  <si>
    <t>VALVULA BORBOLETA FOFO FLANGEADA AWWA PN-16 DN 500 MECANISMO DE REDUCAO TP 'C' C/CABECOTE -</t>
  </si>
  <si>
    <t>00010206</t>
  </si>
  <si>
    <t>VALVULA BORBOLETA FOFO FLANGEADA AWWA PN-16 DN 500 MECANISMO DE REDUCAO TP 'C' C/VOLANTE -</t>
  </si>
  <si>
    <t>00010171</t>
  </si>
  <si>
    <t>VALVULA BORBOLETA FOFO FLANGEADA AWWA PN-16 DN 600 MECANISMO DE REDUCAO TP 'C' C/CABECOTE -</t>
  </si>
  <si>
    <t>00009952</t>
  </si>
  <si>
    <t>VALVULA BORBOLETA FOFO FLANGEADA AWWA PN-16 DN 600 MECANISMO DE REDUCAO TP 'C' C/VOLANTE -</t>
  </si>
  <si>
    <t>00011751</t>
  </si>
  <si>
    <t>VALVULA DE ESFERA EM BRONZE REF 1552-B 1 1/2" BRUTA</t>
  </si>
  <si>
    <t>00011750</t>
  </si>
  <si>
    <t>VALVULA DE ESFERA EM BRONZE REF 1552-B 1 1/4" BRUTA</t>
  </si>
  <si>
    <t>36,18</t>
  </si>
  <si>
    <t>00011748</t>
  </si>
  <si>
    <t>VALVULA DE ESFERA EM BRONZE REF 1552-B 1/2" BRUTA</t>
  </si>
  <si>
    <t>14,53</t>
  </si>
  <si>
    <t>00011746</t>
  </si>
  <si>
    <t>VALVULA DE ESFERA EM BRONZE REF 1552-B 1" BRUTA</t>
  </si>
  <si>
    <t>23,82</t>
  </si>
  <si>
    <t>00011747</t>
  </si>
  <si>
    <t>VALVULA DE ESFERA EM BRONZE REF 1552-B 2" BRUTA</t>
  </si>
  <si>
    <t>00011749</t>
  </si>
  <si>
    <t>VALVULA DE ESFERA EM BRONZE REF 1552-B 3/4" BRUTA</t>
  </si>
  <si>
    <t>18,07</t>
  </si>
  <si>
    <t>00021112</t>
  </si>
  <si>
    <t>VALVULA DESCARGA P/ MICTORIO</t>
  </si>
  <si>
    <t>91,27</t>
  </si>
  <si>
    <t>00010228</t>
  </si>
  <si>
    <t>VALVULA DESCARGA 1 1/2" C/ REGISTRO - ACABAMENTO EM METAL CROMADO</t>
  </si>
  <si>
    <t>134,00</t>
  </si>
  <si>
    <t>00011783</t>
  </si>
  <si>
    <t>VALVULA DESCARGA 1 1/2" EM PVC - ACABAMENTO EM PLASTICO CROMADO TIPO LORENZETTI OU SIMILAR</t>
  </si>
  <si>
    <t>69,41</t>
  </si>
  <si>
    <t>00011781</t>
  </si>
  <si>
    <t>VALVULA DESCARGA 1 1/4" C/ REGISTRO - ACABAMENTO EM METAL CROMADO</t>
  </si>
  <si>
    <t>00006157</t>
  </si>
  <si>
    <t>VALVULA EM METAL CROMADO TIPO AMERICANA 3.1/2" X 1.1/2" P/ PIA DE COZINHA</t>
  </si>
  <si>
    <t>18,26</t>
  </si>
  <si>
    <t>00006152</t>
  </si>
  <si>
    <t>VALVULA EM PLASTICO BRANCO 1.1/4" X 1.1/2" C/SAIDA LISA 40MM P/ TANQUE</t>
  </si>
  <si>
    <t>00006156</t>
  </si>
  <si>
    <t>VALVULA EM PLASTICO BRANCO 1.1/4" X 1.1/2" P/ TANQUE</t>
  </si>
  <si>
    <t>00006153</t>
  </si>
  <si>
    <t>VALVULA EM PLASTICO BRANCO 1" S/ UNHO (P/ PIA, TANQUE OU LAVAT SEM LADRAO)</t>
  </si>
  <si>
    <t>00006158</t>
  </si>
  <si>
    <t>VALVULA EM PLASTICO BRANCO 1" SEM UNHO C/ LADRAO P/ LAVATORIO</t>
  </si>
  <si>
    <t>00006154</t>
  </si>
  <si>
    <t>VALVULA EM PLASTICO CROMADO 1" S/UNHO C/LADRAO P/LAVATORIO</t>
  </si>
  <si>
    <t>00005460</t>
  </si>
  <si>
    <t>VALVULA GAVETA C/BOLSAS C/CUNHA BORRACHA FOFO PN-16 C/CABECOTE HASTE INOX DN 80 P/TUBO FERRO</t>
  </si>
  <si>
    <t>604,60</t>
  </si>
  <si>
    <t>DUCTIL - EURO 25</t>
  </si>
  <si>
    <t>00005467</t>
  </si>
  <si>
    <t>VALVULA GAVETA C/BOLSAS C/CUNHA BORRACHA FOFO PN-16 C/CABECOTE HASTE INOX DN 100 P/TUBO FERRO</t>
  </si>
  <si>
    <t>695,79</t>
  </si>
  <si>
    <t>DUCTIL - EURO 25?????</t>
  </si>
  <si>
    <t>00005482</t>
  </si>
  <si>
    <t>VALVULA GAVETA C/BOLSAS C/CUNHA BORRACHA FOFO PN-16 C/CABECOTE HASTE INOX DN 150 P/TUBO FERRO</t>
  </si>
  <si>
    <t>1.117,70</t>
  </si>
  <si>
    <t>00005480</t>
  </si>
  <si>
    <t>VALVULA GAVETA C/BOLSAS C/CUNHA BORRACHA FOFO PN-16 C/CABECOTE HASTE INOX DN 200 P/TUBO FERRO</t>
  </si>
  <si>
    <t>1.792,68</t>
  </si>
  <si>
    <t>00005334</t>
  </si>
  <si>
    <t>VALVULA GAVETA C/BOLSAS C/CUNHA BORRACHA FOFO PN-16 C/CABECOTE HASTE INOX DN 250 P/TUBO FERRO</t>
  </si>
  <si>
    <t>2.771,64</t>
  </si>
  <si>
    <t>00005362</t>
  </si>
  <si>
    <t>VALVULA GAVETA C/BOLSAS C/CUNHA BORRACHA FOFO PN-16 C/CABECOTE HASTE INOX DN 300 P/TUBO FERRO</t>
  </si>
  <si>
    <t>4.587,17</t>
  </si>
  <si>
    <t>00005474</t>
  </si>
  <si>
    <t>VALVULA GAVETA C/BOLSAS C/CUNHA BORRACHA FOFO PN-16 C/VOLANTE HASTE INOX DN 80 P/TUBO FERRO</t>
  </si>
  <si>
    <t>621,46</t>
  </si>
  <si>
    <t>00005462</t>
  </si>
  <si>
    <t>VALVULA GAVETA C/BOLSAS C/CUNHA BORRACHA FOFO PN-16 C/VOLANTE HASTE INOX DN 100 P/TUBO FERRO</t>
  </si>
  <si>
    <t>757,57</t>
  </si>
  <si>
    <t>DUCTIL - EURO 27</t>
  </si>
  <si>
    <t>00005458</t>
  </si>
  <si>
    <t>VALVULA GAVETA C/BOLSAS C/CUNHA BORRACHA FOFO PN-16 C/VOLANTE HASTE INOX DN 150 P/TUBO FERRO</t>
  </si>
  <si>
    <t>1.179,48</t>
  </si>
  <si>
    <t>00005459</t>
  </si>
  <si>
    <t>VALVULA GAVETA C/BOLSAS C/CUNHA BORRACHA FOFO PN-16 C/VOLANTE HASTE INOX DN 200 P/TUBO FERRO</t>
  </si>
  <si>
    <t>1.910,58</t>
  </si>
  <si>
    <t>00005354</t>
  </si>
  <si>
    <t>VALVULA GAVETA C/BOLSAS C/CUNHA BORRACHA FOFO PN-16 C/VOLANTE HASTE INOX DN 250 P/TUBO FERRO</t>
  </si>
  <si>
    <t>2.956,94</t>
  </si>
  <si>
    <t>00005425</t>
  </si>
  <si>
    <t>TUBO ACO GALV C/ COSTURA DIN 2440/NBR 5580 CLASSE MEDIA DN 5" (125MM) E=5,40MM - 17,80KG/M</t>
  </si>
  <si>
    <t>105,75</t>
  </si>
  <si>
    <t>00007695</t>
  </si>
  <si>
    <t>TUBO ACO GALV C/ COSTURA DIN 2440/NBR 5580 CLASSE MEDIA DN 6" (150MM) E=4,85MM - 19,20KG/M</t>
  </si>
  <si>
    <t>118,87</t>
  </si>
  <si>
    <t>00021016</t>
  </si>
  <si>
    <t>TUBO ACO GALV C/ COSTURA NBR 5580 CLASSE LEVE DN   100MM ( 4" ) E = 3,75MM - 10,55KG/M</t>
  </si>
  <si>
    <t>62,44</t>
  </si>
  <si>
    <t>00021014</t>
  </si>
  <si>
    <t>TUBO ACO GALV C/ COSTURA NBR 5580 CLASSE LEVE DN   65MM ( 2.1/2" ) E = 3,35MM - 6,23KG/M</t>
  </si>
  <si>
    <t>33,63</t>
  </si>
  <si>
    <t>00021015</t>
  </si>
  <si>
    <t>TUBO ACO GALV C/ COSTURA NBR 5580 CLASSE LEVE DN   80MM ( 3" ) E = 3,35MM - 7,32KG/M</t>
  </si>
  <si>
    <t>43,30</t>
  </si>
  <si>
    <t>00021008</t>
  </si>
  <si>
    <t>TUBO ACO GALV C/ COSTURA NBR 5580 CLASSE LEVE DN 15MM ( 1/2" ) E = 2,25MM - 1,12KG/M</t>
  </si>
  <si>
    <t>7,37</t>
  </si>
  <si>
    <t>00021009</t>
  </si>
  <si>
    <t>TUBO ACO GALV C/ COSTURA NBR 5580 CLASSE LEVE DN 20MM ( 3/4" ) E = 2,25MM - 1,43KG/M</t>
  </si>
  <si>
    <t>10,32</t>
  </si>
  <si>
    <t>00021010</t>
  </si>
  <si>
    <t>TUBO ACO GALV C/ COSTURA NBR 5580 CLASSE LEVE DN 25MM ( 1" ) E = 2,65MM - 2,11KG/M</t>
  </si>
  <si>
    <t>12,24</t>
  </si>
  <si>
    <t>00021011</t>
  </si>
  <si>
    <t>TUBO ACO GALV C/ COSTURA NBR 5580 CLASSE LEVE DN 32MM ( 1.1/4" ) E = 2,65MM - 2,71KG/M</t>
  </si>
  <si>
    <t>15,67</t>
  </si>
  <si>
    <t>00021012</t>
  </si>
  <si>
    <t>TUBO ACO GALV C/ COSTURA NBR 5580 CLASSE LEVE DN 40MM ( 1.1/2" ) E = 3,00MM - 3,48KG/M</t>
  </si>
  <si>
    <t>21,03</t>
  </si>
  <si>
    <t>COMPRIM= 1,0 A 1,5M, LIDER</t>
  </si>
  <si>
    <t>00021013</t>
  </si>
  <si>
    <t>TUBO ACO GALV C/ COSTURA NBR 5580 CLASSE LEVE DN 50MM ( 2" ) E = 3,00MM - 4,40KG/M</t>
  </si>
  <si>
    <t>26,37</t>
  </si>
  <si>
    <t>00013356</t>
  </si>
  <si>
    <t>TUBO ACO INDUSTRIAL DN 2" (50,8MM)CH 16 (E=1,50MM) - 1,8237KG/M</t>
  </si>
  <si>
    <t>00021025</t>
  </si>
  <si>
    <t>TUBO ACO PRETO C/ COSTURA DIN 2440/NBR 5580 CLASSE MEDIA DN 100MM ( 4" ) E = 4,50MM - 12,19KG/M</t>
  </si>
  <si>
    <t>46,98</t>
  </si>
  <si>
    <t>00021026</t>
  </si>
  <si>
    <t>TUBO ACO PRETO C/ COSTURA DIN 2440/NBR 5580 CLASSE MEDIA DN 125MM ( 5" ) E = 4,85MM - 16,20KG/M</t>
  </si>
  <si>
    <t>73,21</t>
  </si>
  <si>
    <t>00021017</t>
  </si>
  <si>
    <t>TUBO ACO PRETO C/ COSTURA DIN 2440/NBR 5580 CLASSE MEDIA DN 15MM ( 1/2" ) E = 2,65MM - 1,22KG/M</t>
  </si>
  <si>
    <t>00021018</t>
  </si>
  <si>
    <t>TUBO ACO PRETO C/ COSTURA DIN 2440/NBR 5580 CLASSE MEDIA DN 20MM ( 3/4" ) E = 2,65MM - 1,58KG/M</t>
  </si>
  <si>
    <t>00021019</t>
  </si>
  <si>
    <t>TUBO ACO PRETO C/ COSTURA DIN 2440/NBR 5580 CLASSE MEDIA DN 25MM ( 1" ) E = 3,35MM - 2,50KG/M</t>
  </si>
  <si>
    <t>9,91</t>
  </si>
  <si>
    <t>00021020</t>
  </si>
  <si>
    <t>TUBO ACO PRETO C/ COSTURA DIN 2440/NBR 5580 CLASSE MEDIA DN 32MM ( 1.1/4" ) E = 3,35MM - 3,22KG/M</t>
  </si>
  <si>
    <t>00021021</t>
  </si>
  <si>
    <t>TUBO ACO PRETO C/ COSTURA DIN 2440/NBR 5580 CLASSE MEDIA DN 40MM ( 1.1/2" ) E = 3,35MM - 3,71KG/M</t>
  </si>
  <si>
    <t>14,60</t>
  </si>
  <si>
    <t>00021022</t>
  </si>
  <si>
    <t>TUBO ACO PRETO C/ COSTURA DIN 2440/NBR 5580 CLASSE MEDIA DN 50MM ( 2" ) E = 3,75MM - 5,22KG/M</t>
  </si>
  <si>
    <t>20,61</t>
  </si>
  <si>
    <t>00021023</t>
  </si>
  <si>
    <t>TUBO ACO PRETO C/ COSTURA DIN 2440/NBR 5580 CLASSE MEDIA DN 65MM ( 2.1/2" ) E = 3,75MM - 6,68KG/M</t>
  </si>
  <si>
    <t>26,03</t>
  </si>
  <si>
    <t>00021024</t>
  </si>
  <si>
    <t>TUBO ACO PRETO C/ COSTURA DIN 2440/NBR 5580 CLASSE MEDIA DN 80MM ( 3" ) E = 3,75MM - 7,87KG/M</t>
  </si>
  <si>
    <t>30,66</t>
  </si>
  <si>
    <t>00021027</t>
  </si>
  <si>
    <t>TUBO ACO PRETO C/ COSTURA DIN 2440/NBR 5580 CLASSE MEDIA DN 90MM ( 3.1/2" ) E = 4,25MM - 10,20KG/M</t>
  </si>
  <si>
    <t>83,40</t>
  </si>
  <si>
    <t>00021007</t>
  </si>
  <si>
    <t>TUBO ACO PRETO C/ COSTURA NBR 5580 CLASSE LEVE DN 100MM ( 4" ) E = 3,75MM - 10,22KG/M</t>
  </si>
  <si>
    <t>47,08</t>
  </si>
  <si>
    <t>00020999</t>
  </si>
  <si>
    <t>TUBO ACO PRETO C/ COSTURA NBR 5580 CLASSE LEVE DN 15MM ( 1/2" ) E = 2,25MM - 1,06KG/M</t>
  </si>
  <si>
    <t>5,16</t>
  </si>
  <si>
    <t>00021000</t>
  </si>
  <si>
    <t>TUBO ACO PRETO C/ COSTURA NBR 5580 CLASSE LEVE DN 20MM ( 3/4" ) E = 2,25MM - 1,36KG/M</t>
  </si>
  <si>
    <t>00021001</t>
  </si>
  <si>
    <t>TUBO ACO PRETO C/ COSTURA NBR 5580 CLASSE LEVE DN 25MM ( 1" ) E = 2,65MM - 2,02KG/M</t>
  </si>
  <si>
    <t>00021002</t>
  </si>
  <si>
    <t>TUBO ACO PRETO C/ COSTURA NBR 5580 CLASSE LEVE DN 32MM ( 1.1/4" ) E= 2,65MM - 2,59 KGM</t>
  </si>
  <si>
    <t>00021003</t>
  </si>
  <si>
    <t>TUBO ACO PRETO C/ COSTURA NBR 5580 CLASSE LEVE DN 40MM ( 1.1/2" ) E= 3,00MM - 3,34KG/M</t>
  </si>
  <si>
    <t>15,24</t>
  </si>
  <si>
    <t>00021004</t>
  </si>
  <si>
    <t>TUBO ACO PRETO C/ COSTURA NBR 5580 CLASSE LEVE DN 50MM ( 2" ) E = 3,00MM - 4,23KG/M</t>
  </si>
  <si>
    <t>19,40</t>
  </si>
  <si>
    <t>00021005</t>
  </si>
  <si>
    <t>TUBO ACO PRETO C/ COSTURA NBR 5580 CLASSE LEVE DN 65MM ( 2.1/2" ) E = 3,35MM - 6,02KG/M</t>
  </si>
  <si>
    <t>27,42</t>
  </si>
  <si>
    <t>00021006</t>
  </si>
  <si>
    <t>TUBO ACO PRETO C/ COSTURA NBR 5580 CLASSE LEVE DN 80MM ( 3" ) E = 3,35MM - 7,07KG/M</t>
  </si>
  <si>
    <t>32,36</t>
  </si>
  <si>
    <t>00013039</t>
  </si>
  <si>
    <t>TUBO ACO PRETO SEM COSTURA SCHEDULE 10 DN INT 14" E = 6,35MM - 54,69KG/M</t>
  </si>
  <si>
    <t>323,08</t>
  </si>
  <si>
    <t>00013040</t>
  </si>
  <si>
    <t>TUBO ACO PRETO SEM COSTURA SCHEDULE 10 DN INT 16" E = 6,35MM - 62,57KG/M</t>
  </si>
  <si>
    <t>356,00</t>
  </si>
  <si>
    <t>00013041</t>
  </si>
  <si>
    <t>TUBO ACO PRETO SEM COSTURA SCHEDULE 10 DN INT 18" E = 6,35MM - 70,52KG/M</t>
  </si>
  <si>
    <t>401,21</t>
  </si>
  <si>
    <t>00013042</t>
  </si>
  <si>
    <t>TUBO ACO PRETO SEM COSTURA SCHEDULE 10 DN INT 20" E = 6,35MM - 78,46KG/M</t>
  </si>
  <si>
    <t>479,98</t>
  </si>
  <si>
    <t>00013043</t>
  </si>
  <si>
    <t>TUBO ACO PRETO SEM COSTURA SCHEDULE 10 DN INT 22" E = 6,35MM - 86,41KG/M</t>
  </si>
  <si>
    <t>548,56</t>
  </si>
  <si>
    <t>00013044</t>
  </si>
  <si>
    <t>TUBO ACO PRETO SEM COSTURA SCHEDULE 10 DN INT 24" E = 6,35MM - 94,35KG/M</t>
  </si>
  <si>
    <t>632,51</t>
  </si>
  <si>
    <t>00007665</t>
  </si>
  <si>
    <t>TUBO ACO PRETO SEM COSTURA SCHEDULE 20 DN INT 10" E = 6,35MM - 41,74KG/M</t>
  </si>
  <si>
    <t>262,68</t>
  </si>
  <si>
    <t>00007664</t>
  </si>
  <si>
    <t>TUBO ACO PRETO SEM COSTURA SCHEDULE 20 DN INT 12" E = 6,35MM - 49,57KG/M</t>
  </si>
  <si>
    <t>336,35</t>
  </si>
  <si>
    <t>00013048</t>
  </si>
  <si>
    <t>TUBO ACO PRETO SEM COSTURA SCHEDULE 20 DN INT 14" E = 7,92MM - 67,89KG/M</t>
  </si>
  <si>
    <t>476,34</t>
  </si>
  <si>
    <t>00013049</t>
  </si>
  <si>
    <t>TUBO ACO PRETO SEM COSTURA SCHEDULE 20 DN INT 16" E = 7,92MM - 77,78KG/M</t>
  </si>
  <si>
    <t>485,46</t>
  </si>
  <si>
    <t>00020978</t>
  </si>
  <si>
    <t>TUBO ACO PRETO SEM COSTURA SCHEDULE 20 DN INT 22" E = 9,52MM - 128,88KG/M</t>
  </si>
  <si>
    <t>1.173,05</t>
  </si>
  <si>
    <t>00020979</t>
  </si>
  <si>
    <t>TUBO ACO PRETO SEM COSTURA SCHEDULE 20 DN INT 24" E = 9,52MM - 140,80KG/M</t>
  </si>
  <si>
    <t>1.407,86</t>
  </si>
  <si>
    <t>00007690</t>
  </si>
  <si>
    <t>TUBO ACO PRETO SEM COSTURA SCHEDULE 20 DN INT 8" E = 6,35MM - 33,27KG/M</t>
  </si>
  <si>
    <t>192,30</t>
  </si>
  <si>
    <t>00013052</t>
  </si>
  <si>
    <t>TUBO ACO PRETO SEM COSTURA SCHEDULE 30 DN INT 10" E = 7,80MM - 50,95KG/M</t>
  </si>
  <si>
    <t>344,62</t>
  </si>
  <si>
    <t>00013053</t>
  </si>
  <si>
    <t>TUBO ACO PRETO SEM COSTURA SCHEDULE 30 DN INT 12" E = 8,38MM - 65,13KG/M</t>
  </si>
  <si>
    <t>507,42</t>
  </si>
  <si>
    <t>00020981</t>
  </si>
  <si>
    <t>TUBO ACO PRETO SEM COSTURA SCHEDULE 30 DN INT 14 E = 9,52MM - 81,20KG/M</t>
  </si>
  <si>
    <t>632,78</t>
  </si>
  <si>
    <t>00020982</t>
  </si>
  <si>
    <t>TUBO ACO PRETO SEM COSTURA SCHEDULE 30 DN INT 16" E = 9,52MM - 93,19KG/M</t>
  </si>
  <si>
    <t>1.616,04</t>
  </si>
  <si>
    <t>00020983</t>
  </si>
  <si>
    <t>TUBO ACO PRETO SEM COSTURA SCHEDULE 30 DN INT 18" E = 11,13MM - 122,24KG/M</t>
  </si>
  <si>
    <t>2.119,81</t>
  </si>
  <si>
    <t>00020984</t>
  </si>
  <si>
    <t>TUBO ACO PRETO SEM COSTURA SCHEDULE 30 DN INT 20" E = 12,70MM - 164,95KG/M</t>
  </si>
  <si>
    <t>2.860,46</t>
  </si>
  <si>
    <t>00013054</t>
  </si>
  <si>
    <t>TUBO ACO PRETO SEM COSTURA SCHEDULE 30 DN INT 22" E = 12,70MM - 182,32KG/M</t>
  </si>
  <si>
    <t>3.161,06</t>
  </si>
  <si>
    <t>00020985</t>
  </si>
  <si>
    <t>TUBO ACO PRETO SEM COSTURA SCHEDULE 30 DN INT 24" E = 14,27MM - 209,33KG/M</t>
  </si>
  <si>
    <t>3.872,07</t>
  </si>
  <si>
    <t>00020980</t>
  </si>
  <si>
    <t>TUBO ACO PRETO SEM COSTURA SCHEDULE 30 DN INT 8" E = 7,04MM - 36,75KG/M</t>
  </si>
  <si>
    <t>252,57</t>
  </si>
  <si>
    <t>00013124</t>
  </si>
  <si>
    <t>TUBO ACO PRETO SEM COSTURA SCHEDULE 40/NBR 5590 DN INT 1 1/2" E = 3,68MM - 4,05KG/M</t>
  </si>
  <si>
    <t>00013125</t>
  </si>
  <si>
    <t>TUBO ACO PRETO SEM COSTURA SCHEDULE 40/NBR 5590 DN INT 1 1/4" E = 3,56MM - 3,38KG/M</t>
  </si>
  <si>
    <t>25,90</t>
  </si>
  <si>
    <t>CTO DINAMICO 16/26,2 T**CAIXA**</t>
  </si>
  <si>
    <t>00013127</t>
  </si>
  <si>
    <t>TUBO ACO PRETO SEM COSTURA SCHEDULE40/NBR 5590 DN INT 1/2" E = 2,77MM - 1,27KG/M</t>
  </si>
  <si>
    <t>00020987</t>
  </si>
  <si>
    <t>TUBO ACO PRETO SEM COSTURA SCHEDULE40/NBR 5590 DN INT 1/4" E = 2,24MM - 0,63KG/M</t>
  </si>
  <si>
    <t>9,47</t>
  </si>
  <si>
    <t>00021146</t>
  </si>
  <si>
    <t>TUBO ACO PRETO SEM COSTURA SCHEDULE40/NBR 5590 DN INT 1" E = 3,38MM - 2,50KG/M</t>
  </si>
  <si>
    <t>00007689</t>
  </si>
  <si>
    <t>TUBO ACO PRETO SEM COSTURA SCHEDULE40/NBR 5590 DN INT 10" E = 9,27MM - 60,31KG/M</t>
  </si>
  <si>
    <t>413,16</t>
  </si>
  <si>
    <t>00013055</t>
  </si>
  <si>
    <t>TUBO ACO PRETO SEM COSTURA SCHEDULE40/NBR 5590 DN INT 12" E = 10,31MM - 79,70KG/M</t>
  </si>
  <si>
    <t>614,49</t>
  </si>
  <si>
    <t>00020989</t>
  </si>
  <si>
    <t>TUBO ACO PRETO SEM COSTURA SCHEDULE40/NBR 5590 DN INT 14" E = 11,13MM - 94,55KG/M</t>
  </si>
  <si>
    <t>729,13</t>
  </si>
  <si>
    <t>00021147</t>
  </si>
  <si>
    <t>TUBO ACO PRETO SEM COSTURA SCHEDULE40/NBR 5590 DN INT 2 1/2" E = 5,16MM - 8,62KG/M</t>
  </si>
  <si>
    <t>49,82</t>
  </si>
  <si>
    <t>00021148</t>
  </si>
  <si>
    <t>TUBO ACO PRETO SEM COSTURA SCHEDULE40/NBR 5590 DN INT 2" E = 3,91MM - 5,43KG/M</t>
  </si>
  <si>
    <t>39,75</t>
  </si>
  <si>
    <t>00021150</t>
  </si>
  <si>
    <t>TUBO ACO PRETO SEM COSTURA SCHEDULE40/NBR 5590 DN INT 3/4" E = 2,87MM - 1,69KG/M</t>
  </si>
  <si>
    <t>16,35</t>
  </si>
  <si>
    <t>00020988</t>
  </si>
  <si>
    <t>TUBO ACO PRETO SEM COSTURA SCHEDULE40/NBR 5590 DN INT 3/8" E = 2,31MM - 0,85KG/M</t>
  </si>
  <si>
    <t>12,41</t>
  </si>
  <si>
    <t>00021149</t>
  </si>
  <si>
    <t>TUBO ACO PRETO SEM COSTURA SCHEDULE40/NBR 5590 DN INT 3" E = 5,49MM - 11,28KG/M</t>
  </si>
  <si>
    <t>60,36</t>
  </si>
  <si>
    <t>00021151</t>
  </si>
  <si>
    <t>TUBO ACO PRETO SEM COSTURA SCHEDULE40/NBR 5590 DN INT 4" E = 6,02MM - 16,06KG/M</t>
  </si>
  <si>
    <t>95,57</t>
  </si>
  <si>
    <t>00013133</t>
  </si>
  <si>
    <t>TUBO ACO PRETO SEM COSTURA SCHEDULE40/NBR 5590 DN INT 5" E = 6,55MM - 21,76KG/M</t>
  </si>
  <si>
    <t>130,41</t>
  </si>
  <si>
    <t>00007672</t>
  </si>
  <si>
    <t>TUBO ACO PRETO SEM COSTURA SCHEDULE40/NBR 5590 DN INT 6" E = 7,11MM - 28,26KG/M</t>
  </si>
  <si>
    <t>157,28</t>
  </si>
  <si>
    <t>00007661</t>
  </si>
  <si>
    <t>TUBO ACO PRETO SEM COSTURA SCHEDULE40/NBR 5590 DN INT 8" E = 8,18MM - 42,55KG/M</t>
  </si>
  <si>
    <t>289,61</t>
  </si>
  <si>
    <t>00013134</t>
  </si>
  <si>
    <t>TUBO ACO PRETO SEM COSTURA SCHEDULE80 DN INT 1 1/2" E = 5,08MM - 5,41KG/M</t>
  </si>
  <si>
    <t>41,69</t>
  </si>
  <si>
    <t>00013135</t>
  </si>
  <si>
    <t>TUBO ACO PRETO SEM COSTURA SCHEDULE80 DN INT 1 1/4" E = 4,85MM - 4,47KG/M</t>
  </si>
  <si>
    <t>00013137</t>
  </si>
  <si>
    <t>TUBO ACO PRETO SEM COSTURA SCHEDULE80 DN INT 1/2" E = 3,73MM - 1,62KG/M</t>
  </si>
  <si>
    <t>19,42</t>
  </si>
  <si>
    <t>00020990</t>
  </si>
  <si>
    <t>TUBO ACO PRETO SEM COSTURA SCHEDULE80 DN INT 1/4" E = 3,02MM - 0,80KG/M</t>
  </si>
  <si>
    <t>00013136</t>
  </si>
  <si>
    <t>TUBO ACO PRETO SEM COSTURA SCHEDULE80 DN INT 1" E = 4,55MM - 3,23KG/M</t>
  </si>
  <si>
    <t>27,38</t>
  </si>
  <si>
    <t>00020996</t>
  </si>
  <si>
    <t>TUBO ACO PRETO SEM COSTURA SCHEDULE80 DN INT 10" E = 15,09MM - 96,01KG/M</t>
  </si>
  <si>
    <t>666,05</t>
  </si>
  <si>
    <t>00020997</t>
  </si>
  <si>
    <t>TUBO ACO PRETO SEM COSTURA SCHEDULE80 DN INT 12" E = 17,48MM - 132,04KG/M</t>
  </si>
  <si>
    <t>1.028,97</t>
  </si>
  <si>
    <t>00020998</t>
  </si>
  <si>
    <t>TUBO ACO PRETO SEM COSTURA SCHEDULE80 DN INT 14" E = 19,05MM - 158,10KG/M</t>
  </si>
  <si>
    <t>1.237,47</t>
  </si>
  <si>
    <t>00013138</t>
  </si>
  <si>
    <t>TUBO ACO PRETO SEM COSTURA SCHEDULE80 DN INT 2 1/2" E = 7,01MM - 11,41KG/M</t>
  </si>
  <si>
    <t>72,29</t>
  </si>
  <si>
    <t>00013139</t>
  </si>
  <si>
    <t>TUBO ACO PRETO SEM COSTURA SCHEDULE80 DN INT 2" E = 5,54MM - 7,48KG/M</t>
  </si>
  <si>
    <t>54,76</t>
  </si>
  <si>
    <t>00020992</t>
  </si>
  <si>
    <t>TUBO ACO PRETO SEM COSTURA SCHEDULE80 DN INT 3 1/2" E = 8,08MM - 18,63KG/M</t>
  </si>
  <si>
    <t>119,26</t>
  </si>
  <si>
    <t>00013141</t>
  </si>
  <si>
    <t>TUBO ACO PRETO SEM COSTURA SCHEDULE80 DN INT 3/4" E = 3,91MM - 2,19KG/M</t>
  </si>
  <si>
    <t>23,91</t>
  </si>
  <si>
    <t>00020991</t>
  </si>
  <si>
    <t>TUBO ACO PRETO SEM COSTURA SCHEDULE80 DN INT 3/8" E = 3,20MM - 1,11KG/M</t>
  </si>
  <si>
    <t>17,96</t>
  </si>
  <si>
    <t>00013140</t>
  </si>
  <si>
    <t>TUBO ACO PRETO SEM COSTURA SCHEDULE80 DN INT 3" E = 7,62MM - 15,27KG/M</t>
  </si>
  <si>
    <t>00013142</t>
  </si>
  <si>
    <t>TUBO ACO PRETO SEM COSTURA SCHEDULE80 DN INT 4" E = 8,56MM - 22,31KG/M</t>
  </si>
  <si>
    <t>134,67</t>
  </si>
  <si>
    <t>00020993</t>
  </si>
  <si>
    <t>TUBO ACO PRETO SEM COSTURA SCHEDULE80 DN INT 5" E = 9,52MM - 30,92KG/M</t>
  </si>
  <si>
    <t>212,49</t>
  </si>
  <si>
    <t>00020994</t>
  </si>
  <si>
    <t>TUBO ACO PRETO SEM COSTURA SCHEDULE80 DN INT 6" E = 10,97MM - 42,56KG/M</t>
  </si>
  <si>
    <t>292,48</t>
  </si>
  <si>
    <t>00020995</t>
  </si>
  <si>
    <t>TUBO ACO PRETO SEM COSTURA SCHEDULE80 DN INT 8" E = 12,70MM - 64,64KG/M</t>
  </si>
  <si>
    <t>444,22</t>
  </si>
  <si>
    <t>00013143</t>
  </si>
  <si>
    <t>TUBO ARMCO DN 1,60M C/REVEST EPOXI ESP=2,7MM COSTURA SIMPLES MP-100</t>
  </si>
  <si>
    <t>1.430,83</t>
  </si>
  <si>
    <t>00013144</t>
  </si>
  <si>
    <t>TUBO ARMCO DN 1,60M S/REVEST EPOXI ESP=2,7MM COSTURA SIMPLES MP-100</t>
  </si>
  <si>
    <t>1.229,24</t>
  </si>
  <si>
    <t>00012613</t>
  </si>
  <si>
    <t>TUBO BENGALA PVC   P/ LIGACAO CX DESCARGA EMBUTIR - 40MM X 73CM</t>
  </si>
  <si>
    <t>00007706</t>
  </si>
  <si>
    <t>TUBO CERAMICA ESG EB-5 PB DN 100</t>
  </si>
  <si>
    <t>4,62</t>
  </si>
  <si>
    <t>00007703</t>
  </si>
  <si>
    <t>TUBO CERAMICA ESG EB-5 PB DN 150</t>
  </si>
  <si>
    <t>00007708</t>
  </si>
  <si>
    <t>TUBO CERAMICA ESG EB-5 PB DN 200</t>
  </si>
  <si>
    <t>00007704</t>
  </si>
  <si>
    <t>TUBO CERAMICA ESG EB-5 PB DN 250</t>
  </si>
  <si>
    <t>00007705</t>
  </si>
  <si>
    <t>TUBO CERAMICA ESG EB-5 PB DN 300</t>
  </si>
  <si>
    <t>00010342</t>
  </si>
  <si>
    <t>VALVULA RETENCAO FOFO SIMPLES PN-16 PORTINHOLA UNICA DN 250</t>
  </si>
  <si>
    <t>1.735,35</t>
  </si>
  <si>
    <t>00010322</t>
  </si>
  <si>
    <t>VALVULA RETENCAO FOFO SIMPLES PN-16 PORTINHOLA UNICA DN 300</t>
  </si>
  <si>
    <t>2.242,32</t>
  </si>
  <si>
    <t>00010351</t>
  </si>
  <si>
    <t>VALVULA RETENCAO FOFO SIMPLES PN-16 PORTINHOLA UNICA DN 400</t>
  </si>
  <si>
    <t>3.888,25</t>
  </si>
  <si>
    <t>00010323</t>
  </si>
  <si>
    <t>VALVULA RETENCAO FOFO SIMPLES PN-16 PORTINHOLA UNICA DN 450</t>
  </si>
  <si>
    <t>00010341</t>
  </si>
  <si>
    <t>VALVULA RETENCAO FOFO SIMPLES PN-16 PORTINHOLA UNICA DN 500</t>
  </si>
  <si>
    <t>6.573,88</t>
  </si>
  <si>
    <t>00010324</t>
  </si>
  <si>
    <t>VALVULA RETENCAO FOFO SIMPLES PN-16 PORTINHOLA UNICA DN 600</t>
  </si>
  <si>
    <t>9.163,27</t>
  </si>
  <si>
    <t>00010409</t>
  </si>
  <si>
    <t>VALVULA RETENCAO HORIZONTAL BRONZE (PN-25) 1 1/2" 400PSI TAMPA C/ PORCA DE UNIAO - EXTREMIDADES C/</t>
  </si>
  <si>
    <t>54,79</t>
  </si>
  <si>
    <t>ROSCA"</t>
  </si>
  <si>
    <t>00010411</t>
  </si>
  <si>
    <t>VALVULA RETENCAO HORIZONTAL BRONZE (PN-25) 1 1/4" 400PSI TAMPA C/ PORCA DE UNIAO - EXTREMIDADES C/</t>
  </si>
  <si>
    <t>47,07</t>
  </si>
  <si>
    <t>00010404</t>
  </si>
  <si>
    <t>VALVULA RETENCAO HORIZONTAL BRONZE (PN-25) 1/2" 400PSI TAMPA C/ PORCA DE UNIAO - EXTREMIDADES C/</t>
  </si>
  <si>
    <t>23,66</t>
  </si>
  <si>
    <t>00010410</t>
  </si>
  <si>
    <t>VALVULA RETENCAO HORIZONTAL BRONZE (PN-25) 1" 400PSI TAMPA C/ PORCA DE UNIAO - EXTREMIDADES C/</t>
  </si>
  <si>
    <t>32,53</t>
  </si>
  <si>
    <t>00010405</t>
  </si>
  <si>
    <t>VALVULA RETENCAO HORIZONTAL BRONZE (PN-25) 2 1/2" 400PSI TAMPA C/ PORCA DE UNIAO - EXTREMIDADES C/</t>
  </si>
  <si>
    <t>106,48</t>
  </si>
  <si>
    <t>00010408</t>
  </si>
  <si>
    <t>VALVULA RETENCAO HORIZONTAL BRONZE (PN-25) 2" 400PSI TAMPA C/ PORCA DE UNIAO - EXTREMIDADES C/</t>
  </si>
  <si>
    <t>80,43</t>
  </si>
  <si>
    <t>00010412</t>
  </si>
  <si>
    <t>VALVULA RETENCAO HORIZONTAL BRONZE (PN-25) 3/4" 400PSI TAMPA C/ PORCA DE UNIAO - EXTREMIDADES C/</t>
  </si>
  <si>
    <t>00010406</t>
  </si>
  <si>
    <t>VALVULA RETENCAO HORIZONTAL BRONZE (PN-25) 3" 400PSI TAMPA C/ PORCA DE UNIAO - EXTREMIDADES C/</t>
  </si>
  <si>
    <t>124,98</t>
  </si>
  <si>
    <t>00010407</t>
  </si>
  <si>
    <t>VALVULA RETENCAO HORIZONTAL BRONZE (PN-25) 4" 400PSI TAMPA C/ PORCA DE UNIAO - EXTREMIDADES C/</t>
  </si>
  <si>
    <t>242,79</t>
  </si>
  <si>
    <t>00010416</t>
  </si>
  <si>
    <t>VALVULA RETENCAO VERTICAL BRONZE (PN-16) 1 1/2" 200PSI - EXTREMIDADES C/ ROSCA"</t>
  </si>
  <si>
    <t>32,06</t>
  </si>
  <si>
    <t>00010419</t>
  </si>
  <si>
    <t>VALVULA RETENCAO VERTICAL BRONZE (PN-16) 1 1/4" 200PSI - EXTREMIDADES C/ ROSCA"</t>
  </si>
  <si>
    <t>25,66</t>
  </si>
  <si>
    <t>00021092</t>
  </si>
  <si>
    <t>VALVULA RETENCAO VERTICAL BRONZE (PN-16) 1/2" 200PSI EXTREMIDADES C/ ROSCA"</t>
  </si>
  <si>
    <t>16,09</t>
  </si>
  <si>
    <t>00010418</t>
  </si>
  <si>
    <t>VALVULA RETENCAO VERTICAL BRONZE (PN-16) 1" 200PSI - EXTREMIDADES C/ ROSCA"</t>
  </si>
  <si>
    <t>00012657</t>
  </si>
  <si>
    <t>VALVULA RETENCAO VERTICAL BRONZE (PN-16) 2 1/2" 200PSI - EXTREMIDADES C/ ROSCA"</t>
  </si>
  <si>
    <t>00010417</t>
  </si>
  <si>
    <t>VALVULA RETENCAO VERTICAL BRONZE (PN-16) 2" 200PSI - EXTREMIDADES C/ ROSCA"</t>
  </si>
  <si>
    <t>42,30</t>
  </si>
  <si>
    <t>00010413</t>
  </si>
  <si>
    <t>VALVULA RETENCAO VERTICAL BRONZE (PN-16) 3/4" 200PSI - EXTREMIDADES C/ ROSCA"</t>
  </si>
  <si>
    <t>17,06</t>
  </si>
  <si>
    <t>00010414</t>
  </si>
  <si>
    <t>VALVULA RETENCAO VERTICAL BRONZE (PN-16) 3" 200PSI - EXTREMIDADES C/ ROSCA"</t>
  </si>
  <si>
    <t>93,44</t>
  </si>
  <si>
    <t>00010415</t>
  </si>
  <si>
    <t>VALVULA RETENCAO VERTICAL BRONZE (PN-16) 4" 200PSI - EXTREMIDADES C/ ROSCA"</t>
  </si>
  <si>
    <t>180,79</t>
  </si>
  <si>
    <t>00003115</t>
  </si>
  <si>
    <t>VARA FERRO CROMADO P/ CREMONA H = 120CM</t>
  </si>
  <si>
    <t>00003116</t>
  </si>
  <si>
    <t>VARA FERRO CROMADO P/ CREMONA H = 150CM</t>
  </si>
  <si>
    <t>00003117</t>
  </si>
  <si>
    <t>VARA LATAO CROMADO P/ CREMONA H = 120CM</t>
  </si>
  <si>
    <t>00010422</t>
  </si>
  <si>
    <t>VASO SANITARIO SIFONADO C/CAIXA ACOPLADA LOUCA BRANCA - PADRAO MEDIO</t>
  </si>
  <si>
    <t>113,10</t>
  </si>
  <si>
    <t>00011786</t>
  </si>
  <si>
    <t>VASO SANITARIO SIFONADO INFANTIL - BRANCO</t>
  </si>
  <si>
    <t>00011787</t>
  </si>
  <si>
    <t>VASO SANITARIO SIFONADO INFANTIL - COR</t>
  </si>
  <si>
    <t>57,40</t>
  </si>
  <si>
    <t>00010420</t>
  </si>
  <si>
    <t>VASO SANITARIO SIFONADO LOUCA BRANCA - PADRAO POPULAR</t>
  </si>
  <si>
    <t>00010421</t>
  </si>
  <si>
    <t>VASO SANITARIO SIFONADO LOUCA COR - PADRAO MEDIO</t>
  </si>
  <si>
    <t>48,57</t>
  </si>
  <si>
    <t>00010433</t>
  </si>
  <si>
    <t>VASSOURA MECANICA REBOCAVEL C/ ESCOVA CILINDRICA LARGURA VARRIMENTO = 2,44M CONSMAQ VU</t>
  </si>
  <si>
    <t>16.465,06</t>
  </si>
  <si>
    <t>ULIANA**CAIXA**</t>
  </si>
  <si>
    <t>00010435</t>
  </si>
  <si>
    <t>VASSOURA MECANICA REBOCAVEL C/ LARGURA DE VARRIMENTO 2,66M TIPO FERLEX VM - 7 OU EQUIV</t>
  </si>
  <si>
    <t>00013726</t>
  </si>
  <si>
    <t>VASSOURA MECANICA REBOCAVEL FERLEX VM - 7**CAIXA**</t>
  </si>
  <si>
    <t>13.800,00</t>
  </si>
  <si>
    <t>00002717</t>
  </si>
  <si>
    <t>VASSOURAO SIMPLES, SEM CABO, NYLON, 35-40CM P/ LIMPEZA DE PISOS/RUAS</t>
  </si>
  <si>
    <t>00012627</t>
  </si>
  <si>
    <t>VEDACAO PVC AQUAPLUV D = 125 MM</t>
  </si>
  <si>
    <t>00006138</t>
  </si>
  <si>
    <t>VEDACAO PVC 100 MM P/SAIDA VASO SANITARIO TIPO EG-27 TIGRE OU SIMILAR</t>
  </si>
  <si>
    <t>00006094</t>
  </si>
  <si>
    <t>VEDANTE ACRILICO PARA TRINCAS</t>
  </si>
  <si>
    <t>00006093</t>
  </si>
  <si>
    <t>VEDANTE ACRILICO PARA TRINCAS - BISNAGA 90G</t>
  </si>
  <si>
    <t>00001160</t>
  </si>
  <si>
    <t>VEICULO COMERCIAL LEVE - CAPACIDADE DE CARGA ATE 700 KG COM MOTOR A GASOLINA TIPO VW-SAVEIRO OU</t>
  </si>
  <si>
    <t>00010438</t>
  </si>
  <si>
    <t>VENTOSA SIMPLES FOFO C/ FLANGES PN-10/16/25 DN 50</t>
  </si>
  <si>
    <t>201,00</t>
  </si>
  <si>
    <t>00010443</t>
  </si>
  <si>
    <t>VENTOSA SIMPLES FOFO C/ROSCA PN-25 DN 1</t>
  </si>
  <si>
    <t>204,60</t>
  </si>
  <si>
    <t>00010441</t>
  </si>
  <si>
    <t>VENTOSA SIMPLES FOFO C/ROSCA PN-25 DN 1 1/2</t>
  </si>
  <si>
    <t>00010444</t>
  </si>
  <si>
    <t>VENTOSA SIMPLES FOFO C/ROSCA PN-25 DN 1 1/4</t>
  </si>
  <si>
    <t>00010439</t>
  </si>
  <si>
    <t>VENTOSA SIMPLES FOFO C/ROSCA PN-25 DN 2</t>
  </si>
  <si>
    <t>00010442</t>
  </si>
  <si>
    <t>VENTOSA SIMPLES FOFO C/ROSCA PN-25 DN 3/4</t>
  </si>
  <si>
    <t>00010459</t>
  </si>
  <si>
    <t>VENTOSA TRIPLICE FUNCAO FOFO C/ FLANGES PN-10 DN 200</t>
  </si>
  <si>
    <t>2.678,87</t>
  </si>
  <si>
    <t>00010458</t>
  </si>
  <si>
    <t>VENTOSA TRIPLICE FUNCAO FOFO C/ FLANGES PN-10/16 DN 100</t>
  </si>
  <si>
    <t>1.225,80</t>
  </si>
  <si>
    <t>00010451</t>
  </si>
  <si>
    <t>VENTOSA TRIPLICE FUNCAO FOFO C/ FLANGES PN-10/16 DN 150</t>
  </si>
  <si>
    <t>1.756,40</t>
  </si>
  <si>
    <t>00010447</t>
  </si>
  <si>
    <t>VENTOSA TRIPLICE FUNCAO FOFO C/ FLANGES PN-10/16/25 DN 50</t>
  </si>
  <si>
    <t>734,62</t>
  </si>
  <si>
    <t>00010462</t>
  </si>
  <si>
    <t>VENTOSA TRIPLICE FUNCAO FOFO C/ FLANGES PN-16 DN 200</t>
  </si>
  <si>
    <t>00010448</t>
  </si>
  <si>
    <t>VENTOSA TRIPLICE FUNCAO FOFO C/ FLANGES PN-25 DN 100</t>
  </si>
  <si>
    <t>00010464</t>
  </si>
  <si>
    <t>VENTOSA TRIPLICE FUNCAO FOFO C/ FLANGES PN-25 DN 150</t>
  </si>
  <si>
    <t>00010465</t>
  </si>
  <si>
    <t>VENTOSA TRIPLICE FUNCAO FOFO C/ FLANGES PN-25 DN 200</t>
  </si>
  <si>
    <t>00011169</t>
  </si>
  <si>
    <t>VERNIZ ACRILICO EM PO</t>
  </si>
  <si>
    <t>00010476</t>
  </si>
  <si>
    <t>VERNIZ COPAL</t>
  </si>
  <si>
    <t>32,88</t>
  </si>
  <si>
    <t>00010475</t>
  </si>
  <si>
    <t>00011171</t>
  </si>
  <si>
    <t>VERNIZ ISOTERPOXI</t>
  </si>
  <si>
    <t>00010471</t>
  </si>
  <si>
    <t>VERNIZ POLIURETANO BRILHANTE</t>
  </si>
  <si>
    <t>00010478</t>
  </si>
  <si>
    <t>00010480</t>
  </si>
  <si>
    <t>VERNIZ POLIURETANO FOSCO</t>
  </si>
  <si>
    <t>00010479</t>
  </si>
  <si>
    <t>00010481</t>
  </si>
  <si>
    <t>VERNIZ SINTETICO BRILHANTE</t>
  </si>
  <si>
    <t>10,78</t>
  </si>
  <si>
    <t>00010472</t>
  </si>
  <si>
    <t>38,81</t>
  </si>
  <si>
    <t>00010473</t>
  </si>
  <si>
    <t>VERNIZ SINTETICO FOSCO</t>
  </si>
  <si>
    <t>50,32</t>
  </si>
  <si>
    <t>00010482</t>
  </si>
  <si>
    <t>00025815</t>
  </si>
  <si>
    <t>VERNIZ VERDE OLIVA</t>
  </si>
  <si>
    <t>312,00</t>
  </si>
  <si>
    <t>00004031</t>
  </si>
  <si>
    <t>VEU FIBRA DE VIDRO AEROGLASS/RHODIA OU SIMILAR 0,04 KG/M2</t>
  </si>
  <si>
    <t>00004030</t>
  </si>
  <si>
    <t>VEU POLIESTER</t>
  </si>
  <si>
    <t>00013475</t>
  </si>
  <si>
    <t>VIBRADOR DE IMERSAO C/ MOTOR DIESEL OU GASOLINA 4,5 HP DYNAPAC AA548 C/PONTEIRA 48MM**CAIXA**</t>
  </si>
  <si>
    <t>2.385,68</t>
  </si>
  <si>
    <t>00010486</t>
  </si>
  <si>
    <t>VIBRADOR DE IMERSAO C/ MOTOR DIESEL 4,5HP DIAM 48MM C/ MANGOTE</t>
  </si>
  <si>
    <t>00010487</t>
  </si>
  <si>
    <t>VIBRADOR DE IMERSAO C/ MOTOR ELETRICO TRIFASICO ACIMA DE 2HP QUALQUER DIAM C/ MANGOTE</t>
  </si>
  <si>
    <t>00010485</t>
  </si>
  <si>
    <t>VIBRADOR DE IMERSAO C/ MOTOR ELETRICO 2HP MONOFASICO QUALQUER DIAM C/ MANGOTE</t>
  </si>
  <si>
    <t>0,57</t>
  </si>
  <si>
    <t>00013896</t>
  </si>
  <si>
    <t>VIBRADOR DE IMERSAO DIAM = 45MM, WACKER MOD H45, C/ MOTOR ELETRICO M2000 DE 1,33KW</t>
  </si>
  <si>
    <t>2.287,65</t>
  </si>
  <si>
    <t>(1,75HP)**CAIXA**</t>
  </si>
  <si>
    <t>00011652</t>
  </si>
  <si>
    <t>VIBRADOR DE IMERSAO MARCA DYNAPAC MOD. AZ - 25, DIAM 25MM, OU SIMILAR C/MOTOR A GASOLINA DYNAPAC</t>
  </si>
  <si>
    <t>2.420,00</t>
  </si>
  <si>
    <t>AG-12 A GASOLINA 3,5 HP EQUIV (INCL MANUTENCAO/OPERACAO)</t>
  </si>
  <si>
    <t>00013606</t>
  </si>
  <si>
    <t>VIBROACABADORA DE ASFALTO CIBER SA-11-200/49CV DE PNEUS**CAIXA**</t>
  </si>
  <si>
    <t>571.738,83</t>
  </si>
  <si>
    <t>00025970</t>
  </si>
  <si>
    <t>VIBROACABADORA DE ASFALTO SOBRE ESTEIRA, CIFALI - TEREX   MOD. VDA 400,   A DIESEL, 76 CV (57 KW),</t>
  </si>
  <si>
    <t>767.119,51</t>
  </si>
  <si>
    <t>PRODUCAO 400 T/H -</t>
  </si>
  <si>
    <t>00025971</t>
  </si>
  <si>
    <t>VIBROACABADORA DE ASFALTO SOBRE ESTEIRA, VÖGELE SUPER AF 5500,   A DIESEL, 100 KW, PRODUCAO 600</t>
  </si>
  <si>
    <t>1.141.851,13</t>
  </si>
  <si>
    <t>T/H. (NACIONAL)</t>
  </si>
  <si>
    <t>00013476</t>
  </si>
  <si>
    <t>VIBROACABADORA DE ASFALTO SOBRE ESTEIRAS CIFALI VDA-600, 98HP, LARG. PAVIM. 3 A 4M, CAP. 400 T/</t>
  </si>
  <si>
    <t>959.287,68</t>
  </si>
  <si>
    <t>H**CAIXA**</t>
  </si>
  <si>
    <t>00010488</t>
  </si>
  <si>
    <t>VIBROACABADORA DE ASFALTO SOBRE ESTEIRAS, LARGURA PAVIMENTACAO 3,5/4,5M CIBER MOD. SA-114 CR,</t>
  </si>
  <si>
    <t>897.000,00</t>
  </si>
  <si>
    <t>POT MAX. INTERMITENTE 100 CV, 400 T/H**CAIXA**</t>
  </si>
  <si>
    <t>00010489</t>
  </si>
  <si>
    <t>VIDRACEIRO</t>
  </si>
  <si>
    <t>00010500</t>
  </si>
  <si>
    <t>VIDRO CANELADO 4 MM - SEM COLOCACAO</t>
  </si>
  <si>
    <t>00010496</t>
  </si>
  <si>
    <t>VIDRO LISO DUPLO INCOLOR 3MM INCL MASSA</t>
  </si>
  <si>
    <t>43,00</t>
  </si>
  <si>
    <t>00011187</t>
  </si>
  <si>
    <t>VIDRO LISO FUME E = 4MM - COLOCADO</t>
  </si>
  <si>
    <t>00011188</t>
  </si>
  <si>
    <t>TUBO CONCRETO SIMPLES CLASSE C-1 PB NBR-9793 DN 200MM P/AGUAS PLUVIAIS</t>
  </si>
  <si>
    <t>16,20</t>
  </si>
  <si>
    <t>00007796</t>
  </si>
  <si>
    <t>TUBO CONCRETO SIMPLES CLASSE C-1 PB NBR-9793 DN 300MM P/AGUAS PLUVIAIS</t>
  </si>
  <si>
    <t>22,43</t>
  </si>
  <si>
    <t>00007781</t>
  </si>
  <si>
    <t>TUBO CONCRETO SIMPLES CLASSE C-1 PB NBR-9793 DN 400MM P/AGUAS PLUVIAIS</t>
  </si>
  <si>
    <t>36,14</t>
  </si>
  <si>
    <t>00007795</t>
  </si>
  <si>
    <t>TUBO CONCRETO SIMPLES CLASSE C-1 PB NBR-9793 DN 500MM P/AGUAS PLUVIAIS</t>
  </si>
  <si>
    <t>48,60</t>
  </si>
  <si>
    <t>00007791</t>
  </si>
  <si>
    <t>TUBO CONCRETO SIMPLES CLASSE C-1 PB NBR-9793 DN 600MM P/AGUAS PLUVIAIS</t>
  </si>
  <si>
    <t>61,56</t>
  </si>
  <si>
    <t>00007783</t>
  </si>
  <si>
    <t>TUBO CONCRETO SIMPLES CLASSE C-2 PB NBR-9793 DN 200MM P/AGUAS PLUVIAIS</t>
  </si>
  <si>
    <t>00007790</t>
  </si>
  <si>
    <t>TUBO CONCRETO SIMPLES CLASSE C-2 PB NBR-9793 DN 300MM P/AGUAS PLUVIAIS</t>
  </si>
  <si>
    <t>00007785</t>
  </si>
  <si>
    <t>TUBO CONCRETO SIMPLES CLASSE C-2 PB NBR-9793 DN 400MM P/AGUAS PLUVIAIS</t>
  </si>
  <si>
    <t>39,25</t>
  </si>
  <si>
    <t>00007792</t>
  </si>
  <si>
    <t>TUBO CONCRETO SIMPLES CLASSE C-2 PB NBR-9793 DN 500MM P/AGUAS PLUVIAIS</t>
  </si>
  <si>
    <t>60,09</t>
  </si>
  <si>
    <t>00007793</t>
  </si>
  <si>
    <t>TUBO CONCRETO SIMPLES CLASSE C-2 PB NBR-9793 DN 600MM P/AGUAS PLUVIAIS</t>
  </si>
  <si>
    <t>73,72</t>
  </si>
  <si>
    <t>00013172</t>
  </si>
  <si>
    <t>TUBO CONCRETO SIMPLES CLASSE S-1 PB JE NBR-8889 DN 400MM P/ ESG SANITARIO</t>
  </si>
  <si>
    <t>93,21</t>
  </si>
  <si>
    <t>00013168</t>
  </si>
  <si>
    <t>TUBO CONCRETO SIMPLES CLASSE S-1 PB JE NBR-8889 DN 500MM P/ ESG SANITARIO</t>
  </si>
  <si>
    <t>116,54</t>
  </si>
  <si>
    <t>00013173</t>
  </si>
  <si>
    <t>TUBO CONCRETO SIMPLES CLASSE S-1 PB JE NBR-8889 DN 600MM P/ ESG SANITARIO</t>
  </si>
  <si>
    <t>135,83</t>
  </si>
  <si>
    <t>00013159</t>
  </si>
  <si>
    <t>TUBO CONCRETO SIMPLES CLASSE S-2 PB JE NBR-8889 DN 400MM P/ ESG SANITARIO</t>
  </si>
  <si>
    <t>96,95</t>
  </si>
  <si>
    <t>00013164</t>
  </si>
  <si>
    <t>TUBO CONCRETO SIMPLES CLASSE S-2 PB JE NBR-8889 DN 500MM P/ ESG SANITARIO</t>
  </si>
  <si>
    <t>121,52</t>
  </si>
  <si>
    <t>00013162</t>
  </si>
  <si>
    <t>TUBO CONCRETO SIMPLES CLASSE S-2 PB JE NBR-8889 DN 600MM P/ ESG SANITARIO</t>
  </si>
  <si>
    <t>140,81</t>
  </si>
  <si>
    <t>00012583</t>
  </si>
  <si>
    <t>TUBO CONCRETO SIMPLES POROSO DN 200 MM</t>
  </si>
  <si>
    <t>18,89</t>
  </si>
  <si>
    <t>00012584</t>
  </si>
  <si>
    <t>TUBO CONCRETO SIMPLES POROSO DN 300 MM</t>
  </si>
  <si>
    <t>26,79</t>
  </si>
  <si>
    <t>00021123</t>
  </si>
  <si>
    <t>TUBO CPVC(AQUATHERM) SOLDAVEL 15 MM</t>
  </si>
  <si>
    <t>5,14</t>
  </si>
  <si>
    <t>00021124</t>
  </si>
  <si>
    <t>TUBO CPVC(AQUATHERM) SOLDAVEL 22 MM</t>
  </si>
  <si>
    <t>9,13</t>
  </si>
  <si>
    <t>00021125</t>
  </si>
  <si>
    <t>TUBO CPVC(AQUATHERM) SOLDAVEL 28 MM</t>
  </si>
  <si>
    <t>00001031</t>
  </si>
  <si>
    <t>TUBO DE DESCIDA (DESCARGA) EXTERNO    PVC   P/ CX DESCARGA EXTERNA - 40MM X 1,60M</t>
  </si>
  <si>
    <t>00025876</t>
  </si>
  <si>
    <t>TUBO DE POLIETILENO DE ALTA DENSIDADE, PEAD, PE-80, DE 1000 MM X 38,5 MM PAREDE, ( SDR 26 - PN 05 )</t>
  </si>
  <si>
    <t>1.636,23</t>
  </si>
  <si>
    <t>P/REDE DE AGUA, ISO 4427/96</t>
  </si>
  <si>
    <t>00025874</t>
  </si>
  <si>
    <t>TUBO DE POLIETILENO DE ALTA DENSIDADE, PEAD, PE-80, DE 1200 MM X 37,2 MM PAREDE, ( SDR 32,25 - PN 04 )</t>
  </si>
  <si>
    <t>1.916,98</t>
  </si>
  <si>
    <t>00025877</t>
  </si>
  <si>
    <t>TUBO DE POLIETILENO DE ALTA DENSIDADE, PEAD, PE-80, DE 1400 MM X 42,9 MM PAREDE, (SDR 32,25 - PN 04 )</t>
  </si>
  <si>
    <t>2.580,95</t>
  </si>
  <si>
    <t>00025878</t>
  </si>
  <si>
    <t>TUBO DE POLIETILENO DE ALTA DENSIDADE, PEAD, PE-80, DE 160 MM X 14,6 MM PAREDE, (SDR 11 - PN 12,5 )</t>
  </si>
  <si>
    <t>88,38</t>
  </si>
  <si>
    <t>00025879</t>
  </si>
  <si>
    <t>TUBO DE POLIETILENO DE ALTA DENSIDADE, PEAD, PE-80, DE 1600 MM X 49,0 MM PAREDE, ( SDR 32,25 - PN 04 )</t>
  </si>
  <si>
    <t>3.366,92</t>
  </si>
  <si>
    <t>00025880</t>
  </si>
  <si>
    <t>TUBO DE POLIETILENO DE ALTA DENSIDADE, PEAD, PE-80, DE 200 MM X 18,2 MM PAREDE, ( SDR 11 - PN 12,5 )</t>
  </si>
  <si>
    <t>137,76</t>
  </si>
  <si>
    <t>00025881</t>
  </si>
  <si>
    <t>TUBO DE POLIETILENO DE ALTA DENSIDADE, PEAD, PE-80, DE 315 MM X 28,7 MM PAREDE, ( SDR 11 - PN 12,5 )</t>
  </si>
  <si>
    <t>341,33</t>
  </si>
  <si>
    <t>P/REDE DE AGUA,   ISO 4427/96</t>
  </si>
  <si>
    <t>00025882</t>
  </si>
  <si>
    <t>TUBO DE POLIETILENO DE ALTA DENSIDADE, PEAD, PE-80, DE 400 MM X 36,4 MM PAREDE, ( SDR 11 - PN 12,5 )</t>
  </si>
  <si>
    <t>549,77</t>
  </si>
  <si>
    <t>00025883</t>
  </si>
  <si>
    <t>ACO CA 50 MEDIO (5,0mm a 25,0mm) (3/16" a 1")</t>
  </si>
  <si>
    <t>ACO CA 50A 12,5mm (1/2") (0,993 kg/m)</t>
  </si>
  <si>
    <t>ACO CA 60 4,2mm (0,109 kg/m)</t>
  </si>
  <si>
    <t>ACO CA 60 5,0mm (0,154 kg/m)</t>
  </si>
  <si>
    <t>ACO CA 60 6,0mm (0,222 kg/m)</t>
  </si>
  <si>
    <t>ACO CA 60 7,0mm (0,302 kg/m)</t>
  </si>
  <si>
    <t>ACO CA 60 8,0mm (0,395 kg/m)</t>
  </si>
  <si>
    <t>ACO CA 60 9,5mm (0,558 kg/m)</t>
  </si>
  <si>
    <t>kg</t>
  </si>
  <si>
    <t>ACO CA 60 GROSSO (6,0mm a 9,5mm)</t>
  </si>
  <si>
    <t>ACO CA 60 MEDIO (4,2mm a 9,5mm)</t>
  </si>
  <si>
    <t>ACO CA-50 16,0mm (5/8") (1,552 kg/m)</t>
  </si>
  <si>
    <t>ACO CP 190 CP/RS PROTENSAO CORDOALHA NUA 7 FIOS 15,2mm</t>
  </si>
  <si>
    <t>TN</t>
  </si>
  <si>
    <t>ACO CP/CORDOALHA/TRANSPORTE &lt;&gt;4% SOBRE VALOR PRODUTO)</t>
  </si>
  <si>
    <t>ACO USINADO ROSCADO GEWI ST 50/55 D=32mm x 388cm</t>
  </si>
  <si>
    <t>ADAPTADOR CAIXA CONCRETO 200mm GALVANIZADO TUPY 2"</t>
  </si>
  <si>
    <t>ADAPTADOR METAL ROSCA 2.1/2"x2.1/2" EQUP.INCENDIO</t>
  </si>
  <si>
    <t>ADAPTADOR PBAxBOLSA DE FoFo (JE) 110mm</t>
  </si>
  <si>
    <t>ADAPTADOR PBAxLUVA FIBROCIMENTO 160mm</t>
  </si>
  <si>
    <t>ADAPTADOR PBAxLUVA FIBROCIMENTO 200mm</t>
  </si>
  <si>
    <t>ADAPTADOR PVC CURTO SOLDA/ROSCA 110mmx4"</t>
  </si>
  <si>
    <t>ADAPTADOR PVC CURTO SOLDA/ROSCA 20mmx1/2"</t>
  </si>
  <si>
    <t>ADAPTADOR PVC CURTO SOLDA/ROSCA 60mmx 2"</t>
  </si>
  <si>
    <t>ADAPTADOR PVC ROSCA C/FLANGES PARA CAIXA D'AGUA 2"</t>
  </si>
  <si>
    <t>ADAPTADOR PVC ROSCA C/FLANGES PARA CAIXA D'AGUA 3/4"</t>
  </si>
  <si>
    <t>ADAPTADOR PVC SERIE NORMAL-SAIDA VASO SANITARIO 100mm</t>
  </si>
  <si>
    <t>ADAPTADOR PVC SOLDAVEL JET 30  20mm</t>
  </si>
  <si>
    <t>ADAPTADOR PVC SOLDAVEL JET 30  25mm</t>
  </si>
  <si>
    <t>ADESIVO (COLA) BIANCO PARA ARGAMASSAS E CHAPISCO</t>
  </si>
  <si>
    <t>ADESIVO (COLA) COMPOUND A BASE EPOXI</t>
  </si>
  <si>
    <t>00009815</t>
  </si>
  <si>
    <t>TUBO DE POLIETILENO DE ALTA DENSIDADE, PEAD, PE-80, NBR-8417 32 MM, DIÂMETRO EXTERNO 32 X 3,0 MM DE</t>
  </si>
  <si>
    <t>PAREDE, P/LIGAÇÃO PREDIAL DE AGUA</t>
  </si>
  <si>
    <t>00009813</t>
  </si>
  <si>
    <t>TUBO DE POLIETILENO DE ALTA DENSIDADE, PEAD, PE-80, NBR-8417, DIAMETRO EXT. 20 MM X 2,3 MM DE PAREDE,</t>
  </si>
  <si>
    <t>P/ LIGACAO PREDIAL DE AGUA</t>
  </si>
  <si>
    <t>00025888</t>
  </si>
  <si>
    <t>TUBO DE POLIETILENO DE ALTA DENSIDADE, PEAD, PE-80, 110 MM X 10,0 MM PAREDE, ( SDR 11 - PN 12,5 ) P/REDE</t>
  </si>
  <si>
    <t>41,63</t>
  </si>
  <si>
    <t>DE AGUA, ISO 4427/96</t>
  </si>
  <si>
    <t>00009574</t>
  </si>
  <si>
    <t>TUBO FOFO C/FLANGE E PONTA TFP PN-10 DN 1000</t>
  </si>
  <si>
    <t>6.758,91</t>
  </si>
  <si>
    <t>00009297</t>
  </si>
  <si>
    <t>TUBO FOFO C/FLANGE E PONTA TFP PN-10 DN 1000 L = 6,80M</t>
  </si>
  <si>
    <t>36.197,79</t>
  </si>
  <si>
    <t>00009384</t>
  </si>
  <si>
    <t>TUBO FOFO C/FLANGE E PONTA TFP PN-10 DN 1200</t>
  </si>
  <si>
    <t>9.289,47</t>
  </si>
  <si>
    <t>00009263</t>
  </si>
  <si>
    <t>TUBO FOFO C/FLANGE E PONTA TFP PN-10 DN 1200 L = 6,80M</t>
  </si>
  <si>
    <t>48.849,31</t>
  </si>
  <si>
    <t>00009200</t>
  </si>
  <si>
    <t>TUBO FOFO C/FLANGE E PONTA TFP PN-10 DN 350</t>
  </si>
  <si>
    <t>1.105,36</t>
  </si>
  <si>
    <t>00009434</t>
  </si>
  <si>
    <t>TUBO FOFO C/FLANGE E PONTA TFP PN-10 DN 350 L = 5,80M</t>
  </si>
  <si>
    <t>5.172,16</t>
  </si>
  <si>
    <t>00009742</t>
  </si>
  <si>
    <t>TUBO FOFO C/FLANGE E PONTA TFP PN-10 DN 400</t>
  </si>
  <si>
    <t>1.318,58</t>
  </si>
  <si>
    <t>00009546</t>
  </si>
  <si>
    <t>TUBO FOFO C/FLANGE E PONTA TFP PN-10 DN 400 L = 5,80M</t>
  </si>
  <si>
    <t>6.139,49</t>
  </si>
  <si>
    <t>00012260</t>
  </si>
  <si>
    <t>TUBO FOFO C/FLANGE E PONTA TFP PN-10 DN 450</t>
  </si>
  <si>
    <t>1.566,57</t>
  </si>
  <si>
    <t>00012280</t>
  </si>
  <si>
    <t>TUBO FOFO C/FLANGE E PONTA TFP PN-10 DN 450 L = 5,80M</t>
  </si>
  <si>
    <t>7.227,77</t>
  </si>
  <si>
    <t>00009301</t>
  </si>
  <si>
    <t>TUBO FOFO C/FLANGE E PONTA TFP PN-10 DN 500</t>
  </si>
  <si>
    <t>1.793,25</t>
  </si>
  <si>
    <t>00009730</t>
  </si>
  <si>
    <t>TUBO FOFO C/FLANGE E PONTA TFP PN-10 DN 500 L = 5,80M</t>
  </si>
  <si>
    <t>8.354,02</t>
  </si>
  <si>
    <t>00009550</t>
  </si>
  <si>
    <t>TUBO FOFO C/FLANGE E PONTA TFP PN-10 DN 600</t>
  </si>
  <si>
    <t>2.403,74</t>
  </si>
  <si>
    <t>00009193</t>
  </si>
  <si>
    <t>TUBO FOFO C/FLANGE E PONTA TFP PN-10 DN 600 L = 5,80M</t>
  </si>
  <si>
    <t>10.912,16</t>
  </si>
  <si>
    <t>00009722</t>
  </si>
  <si>
    <t>TUBO FOFO C/FLANGE E PONTA TFP PN-10 DN 700</t>
  </si>
  <si>
    <t>3.771,69</t>
  </si>
  <si>
    <t>00009704</t>
  </si>
  <si>
    <t>TUBO FOFO C/FLANGE E PONTA TFP PN-10 DN 700 L = 6,80M</t>
  </si>
  <si>
    <t>20.700,79</t>
  </si>
  <si>
    <t>00009483</t>
  </si>
  <si>
    <t>TUBO FOFO C/FLANGE E PONTA TFP PN-10 DN 800</t>
  </si>
  <si>
    <t>4.678,40</t>
  </si>
  <si>
    <t>00009482</t>
  </si>
  <si>
    <t>TUBO FOFO C/FLANGE E PONTA TFP PN-10 DN 800 L = 6,80M</t>
  </si>
  <si>
    <t>25.434,63</t>
  </si>
  <si>
    <t>00009505</t>
  </si>
  <si>
    <t>TUBO FOFO C/FLANGE E PONTA TFP PN-10 DN 900</t>
  </si>
  <si>
    <t>5.700,72</t>
  </si>
  <si>
    <t>00009573</t>
  </si>
  <si>
    <t>TUBO FOFO C/FLANGE E PONTA TFP PN-10 DN 900 L = 6,80M</t>
  </si>
  <si>
    <t>30.629,01</t>
  </si>
  <si>
    <t>00009292</t>
  </si>
  <si>
    <t>TUBO FOFO C/FLANGE E PONTA TFP PN-10/16 DN 100</t>
  </si>
  <si>
    <t>243,52</t>
  </si>
  <si>
    <t>00009326</t>
  </si>
  <si>
    <t>TUBO FOFO C/FLANGE E PONTA TFP PN-10/16 DN 100 L = 5,80M</t>
  </si>
  <si>
    <t>1.170,00</t>
  </si>
  <si>
    <t>00009276</t>
  </si>
  <si>
    <t>TUBO FOFO C/FLANGE E PONTA TFP PN-10/16 DN 150</t>
  </si>
  <si>
    <t>381,55</t>
  </si>
  <si>
    <t>00009268</t>
  </si>
  <si>
    <t>TUBO FOFO C/FLANGE E PONTA TFP PN-10/16 DN 150 L = 5,80M</t>
  </si>
  <si>
    <t>1.782,03</t>
  </si>
  <si>
    <t>00009272</t>
  </si>
  <si>
    <t>TUBO FOFO C/FLANGE E PONTA TFP PN-10/16 DN 200</t>
  </si>
  <si>
    <t>502,74</t>
  </si>
  <si>
    <t>00009526</t>
  </si>
  <si>
    <t>TUBO FOFO C/FLANGE E PONTA TFP PN-10/16 DN 200 L = 5,80M</t>
  </si>
  <si>
    <t>2.377,23</t>
  </si>
  <si>
    <t>00009653</t>
  </si>
  <si>
    <t>TUBO FOFO C/FLANGE E PONTA TFP PN-10/16 DN 250</t>
  </si>
  <si>
    <t>672,18</t>
  </si>
  <si>
    <t>00009651</t>
  </si>
  <si>
    <t>TUBO FOFO C/FLANGE E PONTA TFP PN-10/16 DN 250 L = 5,80M</t>
  </si>
  <si>
    <t>3.117,68</t>
  </si>
  <si>
    <t>00009650</t>
  </si>
  <si>
    <t>TUBO FOFO C/FLANGE E PONTA TFP PN-10/16 DN 300</t>
  </si>
  <si>
    <t>842,76</t>
  </si>
  <si>
    <t>00009197</t>
  </si>
  <si>
    <t>TUBO FOFO C/FLANGE E PONTA TFP PN-10/16 DN 300 L = 5,80M</t>
  </si>
  <si>
    <t>3.918,45</t>
  </si>
  <si>
    <t>00009656</t>
  </si>
  <si>
    <t>TUBO FOFO C/FLANGE E PONTA TFP PN-16 DN200</t>
  </si>
  <si>
    <t>00009461</t>
  </si>
  <si>
    <t>TUBO FOFO C/FLANGE E PONTA TFP PN-16 DN200 L = 5,80M</t>
  </si>
  <si>
    <t>00009462</t>
  </si>
  <si>
    <t>TUBO FOFO C/FLANGE E PONTA TFP PN-16 DN250</t>
  </si>
  <si>
    <t>00009304</t>
  </si>
  <si>
    <t>TUBO FOFO C/FLANGE E PONTA TFP PN-16 DN250 L = 5,80M</t>
  </si>
  <si>
    <t>00009194</t>
  </si>
  <si>
    <t>TUBO FOFO C/FLANGE E PONTA TFP PN-16 DN300</t>
  </si>
  <si>
    <t>842,79</t>
  </si>
  <si>
    <t>00009333</t>
  </si>
  <si>
    <t>TUBO FOFO C/FLANGE E PONTA TFP PN-16 DN300 L = 5,80M</t>
  </si>
  <si>
    <t>00009379</t>
  </si>
  <si>
    <t>TUBO FOFO C/FLANGE E PONTA TFP PN-16 DN350</t>
  </si>
  <si>
    <t>1.139,02</t>
  </si>
  <si>
    <t>00009442</t>
  </si>
  <si>
    <t>TUBO FOFO C/FLANGE E PONTA TFP PN-16 DN350 L = 5,80M</t>
  </si>
  <si>
    <t>5.205,81</t>
  </si>
  <si>
    <t>00009443</t>
  </si>
  <si>
    <t>TUBO FOFO C/FLANGE E PONTA TFP PN-16 DN400</t>
  </si>
  <si>
    <t>1.385,90</t>
  </si>
  <si>
    <t>00009189</t>
  </si>
  <si>
    <t>TUBO FOFO C/FLANGE E PONTA TFP PN-16 DN400 L = 5,80M</t>
  </si>
  <si>
    <t>6.206,84</t>
  </si>
  <si>
    <t>00012282</t>
  </si>
  <si>
    <t>TUBO FOFO C/FLANGE E PONTA TFP PN-16 DN450</t>
  </si>
  <si>
    <t>1.650,75</t>
  </si>
  <si>
    <t>00012292</t>
  </si>
  <si>
    <t>TUBO FOFO C/FLANGE E PONTA TFP PN-16 DN450 L = 5,80M</t>
  </si>
  <si>
    <t>7.311,95</t>
  </si>
  <si>
    <t>00009496</t>
  </si>
  <si>
    <t>TUBO FOFO C/FLANGE E PONTA TFP PN-16 DN500</t>
  </si>
  <si>
    <t>1.961,56</t>
  </si>
  <si>
    <t>00009485</t>
  </si>
  <si>
    <t>TUBO FOFO C/FLANGE E PONTA TFP PN-16 DN500 L = 5,80M</t>
  </si>
  <si>
    <t>8.522,34</t>
  </si>
  <si>
    <t>00009472</t>
  </si>
  <si>
    <t>TUBO FOFO C/FLANGE E PONTA TFP PN-16 DN600</t>
  </si>
  <si>
    <t>2.695,52</t>
  </si>
  <si>
    <t>00009387</t>
  </si>
  <si>
    <t>TUBO FOFO C/FLANGE E PONTA TFP PN-16 DN600 L = 5,80M</t>
  </si>
  <si>
    <t>11.203,93</t>
  </si>
  <si>
    <t>00009183</t>
  </si>
  <si>
    <t>TUBO FOFO C/FLANGE E PONTA TFP PN-16 DN700</t>
  </si>
  <si>
    <t>3.940,01</t>
  </si>
  <si>
    <t>00009351</t>
  </si>
  <si>
    <t>TUBO FOFO C/FLANGE E PONTA TFP PN-16 DN700 L = 6,80M</t>
  </si>
  <si>
    <t>20.869,10</t>
  </si>
  <si>
    <t>00009376</t>
  </si>
  <si>
    <t>TUBO FOFO C/FLANGE E PONTA TFP PN-25 DN100</t>
  </si>
  <si>
    <t>249,14</t>
  </si>
  <si>
    <t>00009601</t>
  </si>
  <si>
    <t>TUBO FOFO C/FLANGE E PONTA TFP PN-25 DN100 L = 5,80M</t>
  </si>
  <si>
    <t>1.175,62</t>
  </si>
  <si>
    <t>00009544</t>
  </si>
  <si>
    <t>TUBO FOFO C/FLANGE E PONTA TFP PN-25 DN150</t>
  </si>
  <si>
    <t>392,76</t>
  </si>
  <si>
    <t>00009608</t>
  </si>
  <si>
    <t>TUBO FOFO C/FLANGE E PONTA TFP PN-25 DN150 L = 5,80M</t>
  </si>
  <si>
    <t>00009596</t>
  </si>
  <si>
    <t>TUBO FOFO C/FLANGE E PONTA TFP PN-25 DN200</t>
  </si>
  <si>
    <t>525,15</t>
  </si>
  <si>
    <t>00009617</t>
  </si>
  <si>
    <t>TUBO FOFO C/FLANGE E PONTA TFP PN-25 DN200 L = 5,80M</t>
  </si>
  <si>
    <t>2.399,68</t>
  </si>
  <si>
    <t>00009673</t>
  </si>
  <si>
    <t>TUBO FOFO C/FLANGE E PONTA TFP PN-25 DN250</t>
  </si>
  <si>
    <t>705,84</t>
  </si>
  <si>
    <t>00009630</t>
  </si>
  <si>
    <t>TUBO FOFO C/FLANGE E PONTA TFP PN-25 DN250 L = 5,80M</t>
  </si>
  <si>
    <t>3.151,34</t>
  </si>
  <si>
    <t>00009631</t>
  </si>
  <si>
    <t>TUBO FOFO C/FLANGE E PONTA TFP PN-25 DN300</t>
  </si>
  <si>
    <t>898,88</t>
  </si>
  <si>
    <t>00009698</t>
  </si>
  <si>
    <t>TUBO FOFO C/FLANGE E PONTA TFP PN-25 DN300 L = 5,80M</t>
  </si>
  <si>
    <t>3.974,55</t>
  </si>
  <si>
    <t>00009699</t>
  </si>
  <si>
    <t>TUBO FOFO C/FLANGE E PONTA TFP PN-25 DN350</t>
  </si>
  <si>
    <t>1.228,80</t>
  </si>
  <si>
    <t>00009575</t>
  </si>
  <si>
    <t>TUBO FOFO C/FLANGE E PONTA TFP PN-25 DN350 L = 5,80M</t>
  </si>
  <si>
    <t>5.295,61</t>
  </si>
  <si>
    <t>00009554</t>
  </si>
  <si>
    <t>TUBO FOFO C/FLANGE E PONTA TFP PN-25 DN400</t>
  </si>
  <si>
    <t>1.509,35</t>
  </si>
  <si>
    <t>00009638</t>
  </si>
  <si>
    <t>TUBO FOFO C/FLANGE E PONTA TFP PN-25 DN400 L = 5,80M</t>
  </si>
  <si>
    <t>6.330,26</t>
  </si>
  <si>
    <t>00012300</t>
  </si>
  <si>
    <t>TUBO FOFO C/FLANGE E PONTA TFP PN-25 DN450</t>
  </si>
  <si>
    <t>1.779,79</t>
  </si>
  <si>
    <t>00012310</t>
  </si>
  <si>
    <t>TUBO FOFO C/FLANGE E PONTA TFP PN-25 DN450 L = 5,80M</t>
  </si>
  <si>
    <t>7.440,99</t>
  </si>
  <si>
    <t>00009639</t>
  </si>
  <si>
    <t>TUBO FOFO C/FLANGE E PONTA TFP PN-25 DN500</t>
  </si>
  <si>
    <t>2.096,23</t>
  </si>
  <si>
    <t>00009566</t>
  </si>
  <si>
    <t>TUBO FOFO C/FLANGE E PONTA TFP PN-25 DN500 L = 5,80M</t>
  </si>
  <si>
    <t>8.657,01</t>
  </si>
  <si>
    <t>00009568</t>
  </si>
  <si>
    <t>TUBO FOFO C/FLANGE E PONTA TFP PN-25 DN600</t>
  </si>
  <si>
    <t>2.852,61</t>
  </si>
  <si>
    <t>00009760</t>
  </si>
  <si>
    <t>TUBO FOFO C/FLANGE E PONTA TFP PN-25 DN600 L = 5,80M</t>
  </si>
  <si>
    <t>11.361,04</t>
  </si>
  <si>
    <t>00009571</t>
  </si>
  <si>
    <t>TUBO FOFO C/FLANGE E PONTA TFP PN-25 DN700</t>
  </si>
  <si>
    <t>4.332,77</t>
  </si>
  <si>
    <t>00009579</t>
  </si>
  <si>
    <t>TUBO FOFO C/FLANGE E PONTA TFP PN-25 DN700 L = 6,80M</t>
  </si>
  <si>
    <t>21.261,88</t>
  </si>
  <si>
    <t>00009011</t>
  </si>
  <si>
    <t>TUBO FOFO C/FLANGES TFL PN-10 DN 1000</t>
  </si>
  <si>
    <t>8.300,32</t>
  </si>
  <si>
    <t>00008937</t>
  </si>
  <si>
    <t>TUBO FOFO C/FLANGES TFL PN-10 DN 1000 L = 6,80M</t>
  </si>
  <si>
    <t>37.244,35</t>
  </si>
  <si>
    <t>00008936</t>
  </si>
  <si>
    <t>TUBO FOFO C/FLANGES TFL PN-10 DN 1200</t>
  </si>
  <si>
    <t>11.560,64</t>
  </si>
  <si>
    <t>00008919</t>
  </si>
  <si>
    <t>TUBO FOFO C/FLANGES TFL PN-10 DN 1200 L = 6,80M</t>
  </si>
  <si>
    <t>50.455,60</t>
  </si>
  <si>
    <t>00008853</t>
  </si>
  <si>
    <t>TUBO FOFO C/FLANGES TFL PN-10 DN 350</t>
  </si>
  <si>
    <t>1.340,53</t>
  </si>
  <si>
    <t>00008950</t>
  </si>
  <si>
    <t>TUBO FOFO C/FLANGES TFL PN-10 DN 350 L = 5,80M</t>
  </si>
  <si>
    <t>5.339,00</t>
  </si>
  <si>
    <t>00009077</t>
  </si>
  <si>
    <t>TUBO FOFO C/FLANGES TFL PN-10 DN 400</t>
  </si>
  <si>
    <t>1.605,34</t>
  </si>
  <si>
    <t>00008775</t>
  </si>
  <si>
    <t>TUBO FOFO C/FLANGES TFL PN-10 DN 400 L = 5,80M</t>
  </si>
  <si>
    <t>6.345,24</t>
  </si>
  <si>
    <t>00008844</t>
  </si>
  <si>
    <t>TUBO FOFO C/FLANGES TFL PN-10 DN 450</t>
  </si>
  <si>
    <t>1.920,90</t>
  </si>
  <si>
    <t>00008598</t>
  </si>
  <si>
    <t>TUBO FOFO C/FLANGES TFL PN-10 DN 450 L = 5,80M</t>
  </si>
  <si>
    <t>7.486,94</t>
  </si>
  <si>
    <t>00008714</t>
  </si>
  <si>
    <t>TUBO FOFO C/FLANGES TFL PN-10 DN 500</t>
  </si>
  <si>
    <t>2.182,38</t>
  </si>
  <si>
    <t>00012193</t>
  </si>
  <si>
    <t>TUBO FOFO C/FLANGES TFL PN-10 DN 500 L = 5,80M</t>
  </si>
  <si>
    <t>8.632,88</t>
  </si>
  <si>
    <t>00008846</t>
  </si>
  <si>
    <t>TUBO FOFO C/FLANGES TFL PN-10 DN 600</t>
  </si>
  <si>
    <t>2.981,21</t>
  </si>
  <si>
    <t>00008964</t>
  </si>
  <si>
    <t>TUBO FOFO C/FLANGES TFL PN-10 DN 600 L = 5,80M</t>
  </si>
  <si>
    <t>11.346,60</t>
  </si>
  <si>
    <t>00008932</t>
  </si>
  <si>
    <t>TUBO FOFO C/FLANGES TFL PN-10 DN 700</t>
  </si>
  <si>
    <t>4.546,82</t>
  </si>
  <si>
    <t>00008704</t>
  </si>
  <si>
    <t>TUBO FOFO C/FLANGES TFL PN-10 DN 700 L = 6,80M</t>
  </si>
  <si>
    <t>21.191,36</t>
  </si>
  <si>
    <t>00008650</t>
  </si>
  <si>
    <t>TUBO FOFO C/FLANGES TFL PN-10 DN 800</t>
  </si>
  <si>
    <t>5.681,02</t>
  </si>
  <si>
    <t>00008892</t>
  </si>
  <si>
    <t>TUBO FOFO C/FLANGES TFL PN-10 DN 800 L = 6,80M</t>
  </si>
  <si>
    <t>26.088,38</t>
  </si>
  <si>
    <t>00008600</t>
  </si>
  <si>
    <t>TUBO FOFO C/FLANGES TFL PN-10 DN 900</t>
  </si>
  <si>
    <t>6.984,05</t>
  </si>
  <si>
    <t>00009010</t>
  </si>
  <si>
    <t>TUBO FOFO C/FLANGES TFL PN-10 DN 900 L = 6,80M</t>
  </si>
  <si>
    <t>31.493,35</t>
  </si>
  <si>
    <t>00008728</t>
  </si>
  <si>
    <t>TUBO FOFO C/FLANGES TFL PN-10/16 DN 100</t>
  </si>
  <si>
    <t>289,09</t>
  </si>
  <si>
    <t>00008613</t>
  </si>
  <si>
    <t>TUBO FOFO C/FLANGES TFL PN-10/16 DN 100 L = 5,80M</t>
  </si>
  <si>
    <t>1.200,00</t>
  </si>
  <si>
    <t>00008984</t>
  </si>
  <si>
    <t>TUBO FOFO C/FLANGES TFL PN-10/16 DN 150</t>
  </si>
  <si>
    <t>463,39</t>
  </si>
  <si>
    <t>00008840</t>
  </si>
  <si>
    <t>TUBO FOFO C/FLANGES TFL PN-10/16 DN 150 L = 5,80M</t>
  </si>
  <si>
    <t>1.840,34</t>
  </si>
  <si>
    <t>00009046</t>
  </si>
  <si>
    <t>TUBO FOFO C/FLANGES TFL PN-10/16 DN 200</t>
  </si>
  <si>
    <t>604,62</t>
  </si>
  <si>
    <t>00008595</t>
  </si>
  <si>
    <t>TUBO FOFO C/FLANGES TFL PN-10/16 DN 200 L = 5,80M</t>
  </si>
  <si>
    <t>2.447,60</t>
  </si>
  <si>
    <t>00008907</t>
  </si>
  <si>
    <t>TUBO FOFO C/FLANGES TFL PN-10/16 DN 250</t>
  </si>
  <si>
    <t>820,87</t>
  </si>
  <si>
    <t>00009071</t>
  </si>
  <si>
    <t>TUBO FOFO C/FLANGES TFL PN-10/16 DN 250 L = 5,80M</t>
  </si>
  <si>
    <t>3.225,25</t>
  </si>
  <si>
    <t>00008928</t>
  </si>
  <si>
    <t>TUBO FOFO C/FLANGES TFL PN-10/16 DN 300</t>
  </si>
  <si>
    <t>1.027,21</t>
  </si>
  <si>
    <t>00008771</t>
  </si>
  <si>
    <t>TUBO FOFO C/FLANGES TFL PN-10/16 DN 300 L = 5,80M</t>
  </si>
  <si>
    <t>4.051,20</t>
  </si>
  <si>
    <t>00008843</t>
  </si>
  <si>
    <t>TUBO FOFO C/FLANGES TFL PN-16 DN 200</t>
  </si>
  <si>
    <t>00008684</t>
  </si>
  <si>
    <t>TUBO FOFO C/FLANGES TFL PN-16 DN 200 L = 5,80M</t>
  </si>
  <si>
    <t>00009045</t>
  </si>
  <si>
    <t>TUBO FOFO C/FLANGES TFL PN-16 DN 250</t>
  </si>
  <si>
    <t>00008588</t>
  </si>
  <si>
    <t>TUBO FOFO C/FLANGES TFL PN-16 DN 250 L = 5,80M</t>
  </si>
  <si>
    <t>00008743</t>
  </si>
  <si>
    <t>TUBO FOFO C/FLANGES TFL PN-16 DN 300</t>
  </si>
  <si>
    <t>1.027,24</t>
  </si>
  <si>
    <t>00008708</t>
  </si>
  <si>
    <t>TUBO FOFO C/FLANGES TFL PN-16 DN 300 L = 5,80M</t>
  </si>
  <si>
    <t>00008690</t>
  </si>
  <si>
    <t>TUBO FOFO C/FLANGES TFL PN-16 DN 350</t>
  </si>
  <si>
    <t>1.406,75</t>
  </si>
  <si>
    <t>00009021</t>
  </si>
  <si>
    <t>TUBO FOFO C/FLANGES TFL PN-16 DN 350 L = 5,80M</t>
  </si>
  <si>
    <t>5.405,18</t>
  </si>
  <si>
    <t>00008883</t>
  </si>
  <si>
    <t>TUBO FOFO C/FLANGES TFL PN-16 DN 400</t>
  </si>
  <si>
    <t>1.737,73</t>
  </si>
  <si>
    <t>00008643</t>
  </si>
  <si>
    <t>TUBO FOFO C/FLANGES TFL PN-16 DN 400 L = 5,80M</t>
  </si>
  <si>
    <t>6.477,65</t>
  </si>
  <si>
    <t>00012195</t>
  </si>
  <si>
    <t>TUBO FOFO C/FLANGES TFL PN-16 DN 450</t>
  </si>
  <si>
    <t>2.086,39</t>
  </si>
  <si>
    <t>00012213</t>
  </si>
  <si>
    <t>TUBO FOFO C/FLANGES TFL PN-16 DN 450 L = 5,80M</t>
  </si>
  <si>
    <t>7.652,46</t>
  </si>
  <si>
    <t>00008619</t>
  </si>
  <si>
    <t>TUBO FOFO C/FLANGES TFL PN-16 DN 500</t>
  </si>
  <si>
    <t>2.513,36</t>
  </si>
  <si>
    <t>00008733</t>
  </si>
  <si>
    <t>TUBO FOFO C/FLANGES TFL PN-16 DN 500 L = 5,80M</t>
  </si>
  <si>
    <t>8.963,87</t>
  </si>
  <si>
    <t>00008815</t>
  </si>
  <si>
    <t>TUBO FOFO C/FLANGES TFL PN-16 DN 600</t>
  </si>
  <si>
    <t>3.554,93</t>
  </si>
  <si>
    <t>00008762</t>
  </si>
  <si>
    <t>TUBO FOFO C/FLANGES TFL PN-16 DN 600 L = 5,80M</t>
  </si>
  <si>
    <t>12.582,32</t>
  </si>
  <si>
    <t>00008712</t>
  </si>
  <si>
    <t>TUBO FOFO C/FLANGES TFL PN-16 DN 700</t>
  </si>
  <si>
    <t>4.877,81</t>
  </si>
  <si>
    <t>00008752</t>
  </si>
  <si>
    <t>TUBO FOFO C/FLANGES TFL PN-16 DN 700 L = 6,80M</t>
  </si>
  <si>
    <t>21.522,38</t>
  </si>
  <si>
    <t>00008789</t>
  </si>
  <si>
    <t>TUBO FOFO C/FLANGES TFL PN-25 DN 100</t>
  </si>
  <si>
    <t>300,12</t>
  </si>
  <si>
    <t>00009060</t>
  </si>
  <si>
    <t>TUBO FOFO C/FLANGES TFL PN-25 DN 100 L = 5,80M</t>
  </si>
  <si>
    <t>1.211,03</t>
  </si>
  <si>
    <t>00008978</t>
  </si>
  <si>
    <t>TUBO FOFO C/FLANGES TFL PN-25 DN 150</t>
  </si>
  <si>
    <t>00008822</t>
  </si>
  <si>
    <t>TUBO FOFO C/FLANGES TFL PN-25 DN 150 L = 5,80M</t>
  </si>
  <si>
    <t>1.862,41</t>
  </si>
  <si>
    <t>00009054</t>
  </si>
  <si>
    <t>TUBO FOFO C/FLANGES TFL PN-25 DN 200</t>
  </si>
  <si>
    <t>648,73</t>
  </si>
  <si>
    <t>00008993</t>
  </si>
  <si>
    <t>TUBO FOFO C/FLANGES TFL PN-25 DN 200 L = 5,80M</t>
  </si>
  <si>
    <t>3.260,47</t>
  </si>
  <si>
    <t>00009032</t>
  </si>
  <si>
    <t>TUBO FOFO C/FLANGES TFL PN-25 DN 250</t>
  </si>
  <si>
    <t>887,06</t>
  </si>
  <si>
    <t>00009049</t>
  </si>
  <si>
    <t>TUBO FOFO C/FLANGES TFL PN-25 DN 250 L = 5,80M</t>
  </si>
  <si>
    <t>3.291,47</t>
  </si>
  <si>
    <t>00009050</t>
  </si>
  <si>
    <t>TUBO FOFO C/FLANGES TFL PN-25 DN 300</t>
  </si>
  <si>
    <t>1.137,54</t>
  </si>
  <si>
    <t>00009062</t>
  </si>
  <si>
    <t>TUBO FOFO C/FLANGES TFL PN-25 DN 300 L = 5,80M</t>
  </si>
  <si>
    <t>4.161,53</t>
  </si>
  <si>
    <t>00008667</t>
  </si>
  <si>
    <t>TUBO FOFO C/FLANGES TFL PN-25 DN 350</t>
  </si>
  <si>
    <t>1.583,28</t>
  </si>
  <si>
    <t>00009176</t>
  </si>
  <si>
    <t>TUBO FOFO C/FLANGES TFL PN-25 DN 350 L = 5,80M</t>
  </si>
  <si>
    <t>5.581,73</t>
  </si>
  <si>
    <t>00008718</t>
  </si>
  <si>
    <t>TUBO FOFO C/FLANGES TFL PN-25 DN 400</t>
  </si>
  <si>
    <t>1.980,47</t>
  </si>
  <si>
    <t>00008707</t>
  </si>
  <si>
    <t>TUBO FOFO C/FLANGES TFL PN-25 DN 400 L = 5,80M</t>
  </si>
  <si>
    <t>6.720,37</t>
  </si>
  <si>
    <t>00012218</t>
  </si>
  <si>
    <t>TUBO FOFO C/FLANGES TFL PN-25 DN 450</t>
  </si>
  <si>
    <t>2.340,17</t>
  </si>
  <si>
    <t>00012238</t>
  </si>
  <si>
    <t>TUBO FOFO C/FLANGES TFL PN-25 DN 450 L = 5,80M</t>
  </si>
  <si>
    <t>7.906,21</t>
  </si>
  <si>
    <t>00008706</t>
  </si>
  <si>
    <t>TUBO FOFO C/FLANGES TFL PN-25 DN 500</t>
  </si>
  <si>
    <t>2.778,17</t>
  </si>
  <si>
    <t>00009173</t>
  </si>
  <si>
    <t>TELHA AUTO-PORTANTE ACO ZINCADO A-440 SEM PINTURA E=1,25MM</t>
  </si>
  <si>
    <t>00014177</t>
  </si>
  <si>
    <t>TELHA AUTO-PORTANTE ACO ZINCADO A-494 C/ PRE-PINTURA - E=1,55MM</t>
  </si>
  <si>
    <t>145,84</t>
  </si>
  <si>
    <t>00014179</t>
  </si>
  <si>
    <t>TELHA AUTO-PORTANTE ACO ZINCADO A-530 C/ PRE-PINTURA - E= 1,95MM</t>
  </si>
  <si>
    <t>204,23</t>
  </si>
  <si>
    <t>00014178</t>
  </si>
  <si>
    <t>TELHA AUTO-PORTANTE ACO ZINCADO A-530 SEM PINTURA E= 1,95MM</t>
  </si>
  <si>
    <t>151,59</t>
  </si>
  <si>
    <t>00014176</t>
  </si>
  <si>
    <t>TELHA AUTO-PORTANTE ACO ZINCADO SEM PINTURA A-494 E=1,55MM</t>
  </si>
  <si>
    <t>110,34</t>
  </si>
  <si>
    <t>00007172</t>
  </si>
  <si>
    <t>TELHA CERAMICA TIPO CANAL COMP = 50CM - 26UN/M2</t>
  </si>
  <si>
    <t>00007177</t>
  </si>
  <si>
    <t>TELHA CERAMICA TIPO CAPANAL - 17UN/M2</t>
  </si>
  <si>
    <t>00007176</t>
  </si>
  <si>
    <t>TELHA CERAMICA TIPO COLONIAL COMP = 46,0 A 50,0CM - 25 A 27 UN/M2</t>
  </si>
  <si>
    <t>0,23</t>
  </si>
  <si>
    <t>00007173</t>
  </si>
  <si>
    <t>233,89</t>
  </si>
  <si>
    <t>00020194</t>
  </si>
  <si>
    <t>TELHA CERAMICA TIPO COLONIAL COMP = 56CM - 16UN/M2</t>
  </si>
  <si>
    <t>00011087</t>
  </si>
  <si>
    <t>TELHA CERAMICA TIPO COLONIAL DE 2A. QUALIDADE COMP = 46 A 50,0CM - 25 A 27UN/M2</t>
  </si>
  <si>
    <t>00020273</t>
  </si>
  <si>
    <t>TELHA CERAMICA TIPO DUPLANA</t>
  </si>
  <si>
    <t>00007183</t>
  </si>
  <si>
    <t>TELHA CERAMICA TIPO FRANCESA - 16UN/M2</t>
  </si>
  <si>
    <t>00007180</t>
  </si>
  <si>
    <t>TELHA CERAMICA TIPO PAULISTA - 26UN/M2</t>
  </si>
  <si>
    <t>00007178</t>
  </si>
  <si>
    <t>TELHA CERAMICA TIPO PAULISTINHA (TRAPEZOIDAL) - 26UN/M2</t>
  </si>
  <si>
    <t>00011088</t>
  </si>
  <si>
    <t>TELHA CERAMICA TIPO PLAN COMP = 46 A 50,0CM - 26 A 33UN/M2</t>
  </si>
  <si>
    <t>00007175</t>
  </si>
  <si>
    <t>TELHA CERAMICA TIPO ROMANA COMP = 41CM - 18UN/M2</t>
  </si>
  <si>
    <t>00025007</t>
  </si>
  <si>
    <t>TELHA CHAPA ACO ONDULADA ZINCADA E = 0,5 MM</t>
  </si>
  <si>
    <t>00007212</t>
  </si>
  <si>
    <t>TELHA ESTRUTURAL FIBROCIMENTO CANALETE 49 OU KALHETA DELTA C = 7,20M</t>
  </si>
  <si>
    <t>145,11</t>
  </si>
  <si>
    <t>00007223</t>
  </si>
  <si>
    <t>TELHA ESTRUTURAL FIBROCIMENTO CANALETE 49 OU KALHETA, 1 ABA C = 2,50M</t>
  </si>
  <si>
    <t>55,25</t>
  </si>
  <si>
    <t>00007235</t>
  </si>
  <si>
    <t>TELHA ESTRUTURAL FIBROCIMENTO CANALETE 49 OU KALHETA, 1 ABA C = 3,00M</t>
  </si>
  <si>
    <t>63,92</t>
  </si>
  <si>
    <t>00007234</t>
  </si>
  <si>
    <t>TELHA ESTRUTURAL FIBROCIMENTO CANALETE 49 OU KALHETA, 1 ABA C = 3,60M</t>
  </si>
  <si>
    <t>76,93</t>
  </si>
  <si>
    <t>00007224</t>
  </si>
  <si>
    <t>TELHA ESTRUTURAL FIBROCIMENTO CANALETE 49 OU KALHETA, 1 ABA C = 4,00M</t>
  </si>
  <si>
    <t>84,37</t>
  </si>
  <si>
    <t>00007221</t>
  </si>
  <si>
    <t>TELHA ESTRUTURAL FIBROCIMENTO CANALETE 49 OU KALHETA, 1 ABA C = 4,5CM</t>
  </si>
  <si>
    <t>39,76</t>
  </si>
  <si>
    <t>00007210</t>
  </si>
  <si>
    <t>TELHA ESTRUTURAL FIBROCIMENTO CANALETE 49 OU KALHETA, 1 ABA C = 4,50M</t>
  </si>
  <si>
    <t>93,22</t>
  </si>
  <si>
    <t>00007225</t>
  </si>
  <si>
    <t>TELHA ESTRUTURAL FIBROCIMENTO CANALETE 49 OU KALHETA, 1 ABA C = 5,00M</t>
  </si>
  <si>
    <t>102,67</t>
  </si>
  <si>
    <t>00007226</t>
  </si>
  <si>
    <t>TELHA ESTRUTURAL FIBROCIMENTO CANALETE 49 OU KALHETA, 1 ABA C = 5,50M</t>
  </si>
  <si>
    <t>112,08</t>
  </si>
  <si>
    <t>00007236</t>
  </si>
  <si>
    <t>TELHA ESTRUTURAL FIBROCIMENTO CANALETE 49 OU KALHETA, 1 ABA C = 6,00M</t>
  </si>
  <si>
    <t>121,73</t>
  </si>
  <si>
    <t>00007227</t>
  </si>
  <si>
    <t>TELHA ESTRUTURAL FIBROCIMENTO CANALETE 49 OU KALHETA, 1 ABA C = 6,50M</t>
  </si>
  <si>
    <t>128,85</t>
  </si>
  <si>
    <t>00007229</t>
  </si>
  <si>
    <t>TELHA ESTRUTURAL FIBROCIMENTO CANALETE 90 OU KALHETAO C = 3,00M</t>
  </si>
  <si>
    <t>00007211</t>
  </si>
  <si>
    <t>TELHA ESTRUTURAL FIBROCIMENTO CANALETE 90 OU KALHETAO C = 3,70M</t>
  </si>
  <si>
    <t>114,34</t>
  </si>
  <si>
    <t>00007230</t>
  </si>
  <si>
    <t>TELHA ESTRUTURAL FIBROCIMENTO CANALETE 90 OU KALHETAO C = 4,60M</t>
  </si>
  <si>
    <t>142,29</t>
  </si>
  <si>
    <t>00007231</t>
  </si>
  <si>
    <t>TELHA ESTRUTURAL FIBROCIMENTO CANALETE 90 OU KALHETAO C = 6,00M</t>
  </si>
  <si>
    <t>175,08</t>
  </si>
  <si>
    <t>00007232</t>
  </si>
  <si>
    <t>TELHA ESTRUTURAL FIBROCIMENTO CANALETE 90 OU KALHETAO C = 6,70M</t>
  </si>
  <si>
    <t>203,44</t>
  </si>
  <si>
    <t>00007220</t>
  </si>
  <si>
    <t>TELHA ESTRUTURAL FIBROCIMENTO CANALETE 90 OU KALHETAO C = 7,40M</t>
  </si>
  <si>
    <t>224,84</t>
  </si>
  <si>
    <t>00007233</t>
  </si>
  <si>
    <t>TELHA ESTRUTURAL FIBROCIMENTO CANALETE 90 OU KALHETAO C = 9,20M</t>
  </si>
  <si>
    <t>286,11</t>
  </si>
  <si>
    <t>00007228</t>
  </si>
  <si>
    <t>TELHA ESTRUTURAL FIBROCIMENTO CANALETE 90 OU KALHETAO, C = 6,70M</t>
  </si>
  <si>
    <t>30,11</t>
  </si>
  <si>
    <t>00007184</t>
  </si>
  <si>
    <t>TELHA FIBRA VIDRO ONDULADA COLORIDA 2,44 X0,50M E = 0,6MM</t>
  </si>
  <si>
    <t>18,03</t>
  </si>
  <si>
    <t>00007202</t>
  </si>
  <si>
    <t>TELHA FIBROCIMENTO MAXIPLAC OU ETERMAX 8MM - 3,70 X 1,06M</t>
  </si>
  <si>
    <t>25,62</t>
  </si>
  <si>
    <t>00007213</t>
  </si>
  <si>
    <t>TELHA FIBROCIMENTO ONDULADA VOGATEX OU FIBROTEX 4MM 2,44 X 0,50M</t>
  </si>
  <si>
    <t>8,16</t>
  </si>
  <si>
    <t>00007190</t>
  </si>
  <si>
    <t>TELHA FIBROCIMENTO ONDULADA VOGATEX 4MM 1,22 X 0,50M</t>
  </si>
  <si>
    <t>00007191</t>
  </si>
  <si>
    <t>TELHA FIBROCIMENTO ONDULADA VOGATEX 4MM 2,44 X 0,50M</t>
  </si>
  <si>
    <t>00007194</t>
  </si>
  <si>
    <t>TELHA FIBROCIMENTO ONDULADA 6MM - 2,44 X 1,10M</t>
  </si>
  <si>
    <t>00007197</t>
  </si>
  <si>
    <t>TELHA FIBROCIMENTO ONDULADA 6MM - 3,66 X 1,10M</t>
  </si>
  <si>
    <t>50,29</t>
  </si>
  <si>
    <t>00007208</t>
  </si>
  <si>
    <t>TELHA FIBROCIMENTO ONDULADA 6MM 1,22 X 1,10M</t>
  </si>
  <si>
    <t>00007195</t>
  </si>
  <si>
    <t>TELHA FIBROCIMENTO ONDULADA 6MM 1,53 X 1,10M</t>
  </si>
  <si>
    <t>00007186</t>
  </si>
  <si>
    <t>TELHA FIBROCIMENTO ONDULADA 6MM 1,83 X 1,10M</t>
  </si>
  <si>
    <t>27,32</t>
  </si>
  <si>
    <t>00007196</t>
  </si>
  <si>
    <t>TELHA FIBROCIMENTO ONDULADA 6MM 2,13 X 1,10M</t>
  </si>
  <si>
    <t>30,88</t>
  </si>
  <si>
    <t>00007207</t>
  </si>
  <si>
    <t>TELHA FIBROCIMENTO ONDULADA 6MM 2,44 X 1,10M</t>
  </si>
  <si>
    <t>00007198</t>
  </si>
  <si>
    <t>TELHA FIBROCIMENTO ONDULADA 8MM - 3,66 X 1,10M</t>
  </si>
  <si>
    <t>00007200</t>
  </si>
  <si>
    <t>TELHA FIBROCIMENTO ONDULADA 8MM 1,22 X 1,10M</t>
  </si>
  <si>
    <t>23,64</t>
  </si>
  <si>
    <t>00007192</t>
  </si>
  <si>
    <t>TELHA FIBROCIMENTO ONDULADA 8MM 1,53 X 1,10M</t>
  </si>
  <si>
    <t>00007193</t>
  </si>
  <si>
    <t>TELHA FIBROCIMENTO ONDULADA 8MM 1,83 X 1,10M</t>
  </si>
  <si>
    <t>00007188</t>
  </si>
  <si>
    <t>TELHA FIBROCIMENTO ONDULADA 8MM 2,13 X 1,10M</t>
  </si>
  <si>
    <t>39,11</t>
  </si>
  <si>
    <t>00007189</t>
  </si>
  <si>
    <t>TELHA FIBROCIMENTO ONDULADA 8MM 2,44 X 1,10M</t>
  </si>
  <si>
    <t>46,35</t>
  </si>
  <si>
    <t>00007246</t>
  </si>
  <si>
    <t>TELHA VIDRO TIPO CANAL OU COLONIAL (C = 46 A 50,0CM)</t>
  </si>
  <si>
    <t>00007245</t>
  </si>
  <si>
    <t>TELHA VIDRO TIPO FRANCESA (38 X 24CM)</t>
  </si>
  <si>
    <t>00012869</t>
  </si>
  <si>
    <t>TELHADISTA</t>
  </si>
  <si>
    <t>00007247</t>
  </si>
  <si>
    <t>TEODOLITO C/ PRECISAO +/- 6 SEGUNDOS, INCLUSIVE TRIPE TIPO WILD T-1 OU EQUIV</t>
  </si>
  <si>
    <t>00001574</t>
  </si>
  <si>
    <t>TERMINAL A COMPRESSAO EM COBRE ESTANHADO P/ CABO 10MM2</t>
  </si>
  <si>
    <t>00001575</t>
  </si>
  <si>
    <t>TERMINAL A COMPRESSAO EM COBRE ESTANHADO P/ CABO 16MM2</t>
  </si>
  <si>
    <t>00001570</t>
  </si>
  <si>
    <t>TERMINAL A COMPRESSAO EM COBRE ESTANHADO P/ CABO 2,5MM2</t>
  </si>
  <si>
    <t>00001576</t>
  </si>
  <si>
    <t>TERMINAL A COMPRESSAO EM COBRE ESTANHADO P/ CABO 25MM2</t>
  </si>
  <si>
    <t>00001577</t>
  </si>
  <si>
    <t>TERMINAL A COMPRESSAO EM COBRE ESTANHADO P/ CABO 35MM2</t>
  </si>
  <si>
    <t>00001571</t>
  </si>
  <si>
    <t>TERMINAL A COMPRESSAO EM COBRE ESTANHADO P/ CABO 4MM2</t>
  </si>
  <si>
    <t>00001578</t>
  </si>
  <si>
    <t>TERMINAL A COMPRESSAO EM COBRE ESTANHADO P/ CABO 50MM2</t>
  </si>
  <si>
    <t>1,72</t>
  </si>
  <si>
    <t>00001573</t>
  </si>
  <si>
    <t>TERMINAL A COMPRESSAO EM COBRE ESTANHADO P/ CABO 6MM2</t>
  </si>
  <si>
    <t>00001579</t>
  </si>
  <si>
    <t>TERMINAL A COMPRESSAO EM COBRE ESTANHADO P/ CABO 70MM2</t>
  </si>
  <si>
    <t>00001580</t>
  </si>
  <si>
    <t>TERMINAL A COMPRESSAO EM COBRE ESTANHADO P/ CABO 95MM2</t>
  </si>
  <si>
    <t>2,55</t>
  </si>
  <si>
    <t>00001581</t>
  </si>
  <si>
    <t>TERMINAL A COMPRESSAO EM COBRE ESTANHADO P/ CABO120MM2</t>
  </si>
  <si>
    <t>00001535</t>
  </si>
  <si>
    <t>TERMINAL A PRESSAO DE BRONZE P/ CABO A BARRA, CABO 1,5 A 10MM2, C/ 1 FURO DE FIXACAO</t>
  </si>
  <si>
    <t>00001536</t>
  </si>
  <si>
    <t>TERMINAL A PRESSAO DE BRONZE P/ CABO A BARRA, CABO 10 A 16MM2, C/ 1 FURO DE FIXACAO</t>
  </si>
  <si>
    <t>00001541</t>
  </si>
  <si>
    <t>TERMINAL A PRESSAO DE BRONZE P/ CABO A BARRA, CABO 120 A 185MM2 C/ 1 FURO P/ FIXACAO</t>
  </si>
  <si>
    <t>00001543</t>
  </si>
  <si>
    <t>TERMINAL A PRESSAO DE BRONZE P/ CABO A BARRA, CABO 16 A 25MM2 C/ 2 FUROS P/ FIXACAO</t>
  </si>
  <si>
    <t>00011838</t>
  </si>
  <si>
    <t>TERMINAL A PRESSAO DE BRONZE P/ CABO A BARRA, CABO 240MM2 C/ 1 FURO DE FIXACAO</t>
  </si>
  <si>
    <t>00001537</t>
  </si>
  <si>
    <t>TERMINAL A PRESSAO DE BRONZE P/ CABO A BARRA, CABO 25 A 35MM2 C/ 1 FURO DE FIXACAO</t>
  </si>
  <si>
    <t>00011839</t>
  </si>
  <si>
    <t>TERMINAL A PRESSAO DE BRONZE P/ CABO A BARRA, CABO 300MM2 C/ 1 FURO DE FIXACAO</t>
  </si>
  <si>
    <t>10,22</t>
  </si>
  <si>
    <t>00001538</t>
  </si>
  <si>
    <t>TERMINAL A PRESSAO DE BRONZE P/ CABO A BARRA, CABO 50 A 70MM2, C/ 1 FURO DE FIXACAO</t>
  </si>
  <si>
    <t>4,15</t>
  </si>
  <si>
    <t>00001540</t>
  </si>
  <si>
    <t>TERMINAL A PRESSAO DE BRONZE P/ CABO A BARRA, CABO 70 A 95MM2 C/ 1 FUROP/ FIXACAO</t>
  </si>
  <si>
    <t>00001554</t>
  </si>
  <si>
    <t>TERMINAL A PRESSAO DE BRONZE P/ CABO A BARRA, CABO/BARRA P/ 2 CABOS BITOLA 150 A 185MM2 C/ 2 FUROS</t>
  </si>
  <si>
    <t>80,51</t>
  </si>
  <si>
    <t>P/ FIXACAO</t>
  </si>
  <si>
    <t>00001553</t>
  </si>
  <si>
    <t>TERMINAL A PRESSAO DE BRONZE P/ CABO A BARRA, CABO/BARRA P/ 2 CABOS BITOLA 95 A 120MM2 C/ 2 FUROS</t>
  </si>
  <si>
    <t>56,78</t>
  </si>
  <si>
    <t>P/    FIXACAO</t>
  </si>
  <si>
    <t>00001547</t>
  </si>
  <si>
    <t>TERMINAL A PRESSAO DE BRONZE P/ CABO A BARRA, CABOS 150 A 185MM2 C/ 2 FUROS P/ FIXACAO</t>
  </si>
  <si>
    <t>45,35</t>
  </si>
  <si>
    <t>00001542</t>
  </si>
  <si>
    <t>TERMINAL A PRESSAO DE BRONZE P/ CABO A BARRA, CABOS 4 A 10MM2 C/ 2 FUROS P/ FIXACAO</t>
  </si>
  <si>
    <t>00001545</t>
  </si>
  <si>
    <t>TERMINAL A PRESSAO DE BRONZE P/ CABO A BARRA, CABOS 50 A 70MM2 C/ 2 FUROS P/ FIXACAO</t>
  </si>
  <si>
    <t>00001546</t>
  </si>
  <si>
    <t>TERMINAL A PRESSAO DE BRONZE P/ CABO A BARRA, CABOS 95 A 120MM2 C/ 2 FUROS P/ FIXACAO</t>
  </si>
  <si>
    <t>00011876</t>
  </si>
  <si>
    <t>TERMINAL A PRESSAO P/ CABO A BARRA, CABO 150 A 180MM2</t>
  </si>
  <si>
    <t>00011872</t>
  </si>
  <si>
    <t>TERMINAL A PRESSAO P/ CABO A BARRA, CABO 16 A 25MM2</t>
  </si>
  <si>
    <t>00011877</t>
  </si>
  <si>
    <t>TERMINAL A PRESSAO P/ CABO A BARRA, CABO 240 A 300MM2</t>
  </si>
  <si>
    <t>00001594</t>
  </si>
  <si>
    <t>TERMINAL A PRESSAO P/ CABO A BARRA, CABO 25-35MM2 C/ 2 FUROS P/ FIXACAO</t>
  </si>
  <si>
    <t>00011873</t>
  </si>
  <si>
    <t>TERMINAL A PRESSAO P/ CABO A BARRA, CABO 35MM2</t>
  </si>
  <si>
    <t>00001605</t>
  </si>
  <si>
    <t>TERMINAL A PRESSAO P/ CABO A BARRA, CABO 50-70MM2 C/ 2 FUROS P/ FIXACAO</t>
  </si>
  <si>
    <t>00011875</t>
  </si>
  <si>
    <t>TERMINAL A PRESSAO P/ CABO A BARRA, CABO 95 A120MM2</t>
  </si>
  <si>
    <t>00011874</t>
  </si>
  <si>
    <t>TERMINAL A PRESSAO P/CABO A BARRA, CABO 50 A 70MM2</t>
  </si>
  <si>
    <t>00001591</t>
  </si>
  <si>
    <t>TERMINAL A PRESSAO 1 CABO 120MM2 C/ 1 FURO DE FIXACAO</t>
  </si>
  <si>
    <t>00001585</t>
  </si>
  <si>
    <t>TERMINAL A PRESSAO 1 CABO 16MM2 C/ 1 FURO DE FIXACAO</t>
  </si>
  <si>
    <t>00001593</t>
  </si>
  <si>
    <t>TERMINAL A PRESSAO 1 CABO 185MM2 C/ 1 FURO DE FIXACAO</t>
  </si>
  <si>
    <t>6,67</t>
  </si>
  <si>
    <t>00001586</t>
  </si>
  <si>
    <t>TERMINAL A PRESSAO 1 CABO 25MM2 C/ 1 FURO DE FIXACAO</t>
  </si>
  <si>
    <t>00001587</t>
  </si>
  <si>
    <t>TERMINAL A PRESSAO 1 CABO 35MM2 C/ 1 FURO DE FIXACAO</t>
  </si>
  <si>
    <t>00001588</t>
  </si>
  <si>
    <t>TERMINAL A PRESSAO 1 CABO 50MM2 C/ 1 FURO DE FIXACAO</t>
  </si>
  <si>
    <t>00001589</t>
  </si>
  <si>
    <t>TERMINAL A PRESSAO 1 CABO 70MM2 C/ 1 FURO DE FIXACAO</t>
  </si>
  <si>
    <t>00001590</t>
  </si>
  <si>
    <t>TERMINAL A PRESSAO 1 CABO 95MM2 C/ 1 FURO DE FIXACAO</t>
  </si>
  <si>
    <t>00007571</t>
  </si>
  <si>
    <t>TERMINAL AEREO EM ACO GALV DN 3/8'', COMPRIM= 300MM C/ BASE DE FIXACAO HORIZONTAL</t>
  </si>
  <si>
    <t>00012356</t>
  </si>
  <si>
    <t>TERMINAL AEREO EM ACO GALV, C/ BASE DE FIXACAO HORIZONTAL DN 1/2"</t>
  </si>
  <si>
    <t>00021122</t>
  </si>
  <si>
    <t>TERMINAL CPVC (AQUATHERM) SOLDAVEL REF.15MM X 1/2"</t>
  </si>
  <si>
    <t>8,55</t>
  </si>
  <si>
    <t>00002669</t>
  </si>
  <si>
    <t>TERMINAL P/ ACABAMENTO NA PAREDE CAIXA KANAFLEX 3"</t>
  </si>
  <si>
    <t>00007253</t>
  </si>
  <si>
    <t>TERRA VEGETAL</t>
  </si>
  <si>
    <t>34,80</t>
  </si>
  <si>
    <t>00004807</t>
  </si>
  <si>
    <t>TESTEIRA BORRACHA LISA TDCI P/ PISO 65X33MM ESP = 8,5MM P/ ARGAMASSA</t>
  </si>
  <si>
    <t>11,89</t>
  </si>
  <si>
    <t>00004805</t>
  </si>
  <si>
    <t>TESTEIRA BORRACHA LISA TDI P/ PISO 65 X 33MM ESP = 15MM P/ ARGAMASSA</t>
  </si>
  <si>
    <t>11,27</t>
  </si>
  <si>
    <t>00004806</t>
  </si>
  <si>
    <t>TESTEIRA VINILICA - PECA 5M</t>
  </si>
  <si>
    <t>10,77</t>
  </si>
  <si>
    <t>00007266</t>
  </si>
  <si>
    <t>TIJOLO CERAMICO FURADO 10 X 20 X 20CM</t>
  </si>
  <si>
    <t>260,00</t>
  </si>
  <si>
    <t>00010613</t>
  </si>
  <si>
    <t>TIJOLO CERAMICO FURADO 3 FUROS 10 X 15 X 30CM</t>
  </si>
  <si>
    <t>00007270</t>
  </si>
  <si>
    <t>TIJOLO CERAMICO FURADO 4 FUROS 10 X 10 X 20CM</t>
  </si>
  <si>
    <t>00007269</t>
  </si>
  <si>
    <t>TIJOLO CERAMICO FURADO 6 FUROS 10 X 10 X 20CM</t>
  </si>
  <si>
    <t>00007267</t>
  </si>
  <si>
    <t>TIJOLO CERAMICO FURADO 6 FUROS 10 X 15 X 20CM</t>
  </si>
  <si>
    <t>00007265</t>
  </si>
  <si>
    <t>TIJOLO CERAMICO FURADO 8 FUROS 10 X 18 X 18CM</t>
  </si>
  <si>
    <t>00007271</t>
  </si>
  <si>
    <t>TIJOLO CERAMICO FURADO 8 FUROS 10 X 20 X 20CM</t>
  </si>
  <si>
    <t>00007268</t>
  </si>
  <si>
    <t>TIJOLO CERAMICO FURADO 8 FUROS 10 X 20 X 30CM</t>
  </si>
  <si>
    <t>00007256</t>
  </si>
  <si>
    <t>TIJOLO CERAMICO MACICO APARENTE 2 FUROS 6,5 X 10 X 20CM</t>
  </si>
  <si>
    <t>00007262</t>
  </si>
  <si>
    <t>TIJOLO CERAMICO MACICO APARENTE 5,5 X 11X 23CM</t>
  </si>
  <si>
    <t>256,09</t>
  </si>
  <si>
    <t>00007260</t>
  </si>
  <si>
    <t>TIJOLO CERAMICO MACICO APARENTE 6 X 12 X 24CM</t>
  </si>
  <si>
    <t>00007258</t>
  </si>
  <si>
    <t>TIJOLO CERAMICO MACICO 5 X 10 X 20CM</t>
  </si>
  <si>
    <t>00007255</t>
  </si>
  <si>
    <t>124,00</t>
  </si>
  <si>
    <t>00010617</t>
  </si>
  <si>
    <t>TIJOLO CERAMICO REFRATARIO 6,3 X 11,4 X 22,9CM</t>
  </si>
  <si>
    <t>00007274</t>
  </si>
  <si>
    <t>TIL PVC LIGACAO PREDIAL NBR 10569 P/REDE COLET ESG JE BBB DN 100 X 100MM</t>
  </si>
  <si>
    <t>18,86</t>
  </si>
  <si>
    <t>00007280</t>
  </si>
  <si>
    <t>TIL PVC PASSAGEM NBR 10569 P/REDE COLET ESG JE BBB DN 100X100MM</t>
  </si>
  <si>
    <t>00007281</t>
  </si>
  <si>
    <t>TIL PVC PASSAGEM NBR 10569 P/REDE COLET ESG JE BBB DN 125X125MM</t>
  </si>
  <si>
    <t>00007282</t>
  </si>
  <si>
    <t>TIL PVC PASSAGEM NBR 10569 P/REDE COLET ESG JE BBB DN 150X150MM</t>
  </si>
  <si>
    <t>69,91</t>
  </si>
  <si>
    <t>00007276</t>
  </si>
  <si>
    <t>TIL PVC PASSAGEM NBR 10569 P/REDE COLET ESG JE BBB DN 200X150MM</t>
  </si>
  <si>
    <t>99,33</t>
  </si>
  <si>
    <t>00007277</t>
  </si>
  <si>
    <t>513,85</t>
  </si>
  <si>
    <t>00008335</t>
  </si>
  <si>
    <t>TUBO FOFO FLANGE E BOLSA JGS TFB PN-25 DN 150 L = 5,80M INCLUSIVE ANEL BORRACHA</t>
  </si>
  <si>
    <t>2.037,03</t>
  </si>
  <si>
    <t>00008154</t>
  </si>
  <si>
    <t>TUBO FOFO FLANGE E BOLSA JGS TFB PN-25 DN 200 L = 1,00M INCLUSIVE ANEL BORRACHA</t>
  </si>
  <si>
    <t>696,92</t>
  </si>
  <si>
    <t>00008199</t>
  </si>
  <si>
    <t>TUBO FOFO FLANGE E BOLSA JGS TFB PN-25 DN 200 L = 5,80M INCLUSIVE ANEL BORRACHA</t>
  </si>
  <si>
    <t>2.735,67</t>
  </si>
  <si>
    <t>00008164</t>
  </si>
  <si>
    <t>TUBO FOFO FLANGE E BOLSA JGS TFB PN-25 DN 250 L = 1,00M INCLUSIVE ANEL BORRACHA</t>
  </si>
  <si>
    <t>941,03</t>
  </si>
  <si>
    <t>00008087</t>
  </si>
  <si>
    <t>TUBO FOFO FLANGE E BOLSA JGS TFB PN-25 DN 250 L = 5,80M INCLUSIVE ANEL BORRACHA</t>
  </si>
  <si>
    <t>3.600,75</t>
  </si>
  <si>
    <t>00008295</t>
  </si>
  <si>
    <t>TUBO FOFO FLANGE E BOLSA JGS TFB PN-25 DN 300 L = 1,00M INCLUSIVE ANEL BORRACHA</t>
  </si>
  <si>
    <t>1.204,68</t>
  </si>
  <si>
    <t>00008297</t>
  </si>
  <si>
    <t>TUBO FOFO FLANGE E BOLSA JGS TFB PN-25 DN 300 L = 5,80M INCLUSIVE ANEL BORRACHA</t>
  </si>
  <si>
    <t>4.549,85</t>
  </si>
  <si>
    <t>00008269</t>
  </si>
  <si>
    <t>TUBO FOFO FLANGE E BOLSA JGS TFB PN-25 DN 350 L = 1,00M INCLUSIVE ANEL BORRACHA</t>
  </si>
  <si>
    <t>1.568,36</t>
  </si>
  <si>
    <t>00008018</t>
  </si>
  <si>
    <t>TUBO FOFO FLANGE E BOLSA JGS TFB PN-25 DN 350 L = 5,80M INCLUSIVE ANEL BORRACHA</t>
  </si>
  <si>
    <t>5.991,53</t>
  </si>
  <si>
    <t>00007994</t>
  </si>
  <si>
    <t>TUBO FOFO FLANGE E BOLSA JGS TFB PN-25 DN 400 L = 1,00M INCLUSIVE ANEL BORRACHA</t>
  </si>
  <si>
    <t>1.922,31</t>
  </si>
  <si>
    <t>00008266</t>
  </si>
  <si>
    <t>TUBO FOFO FLANGE E BOLSA JGS TFB PN-25 DN 400 L = 5,80M INCLUSIVE ANEL BORRACHA</t>
  </si>
  <si>
    <t>7.165,68</t>
  </si>
  <si>
    <t>00012171</t>
  </si>
  <si>
    <t>TUBO FOFO FLANGE E BOLSA JGS TFB PN-25 DN 450 L = 1,00M INCLUSIVE ANEL BORRACHA</t>
  </si>
  <si>
    <t>2.277,50</t>
  </si>
  <si>
    <t>00012181</t>
  </si>
  <si>
    <t>TUBO FOFO FLANGE E BOLSA JGS TFB PN-25 DN 450 L = 5,80M INCLUSIVE ANEL BORRACHA</t>
  </si>
  <si>
    <t>8.434,75</t>
  </si>
  <si>
    <t>00008097</t>
  </si>
  <si>
    <t>TUBO FOFO FLANGE E BOLSA JGS TFB PN-25 DN 500 L = 1,00M INCLUSIVE ANEL BORRACHA</t>
  </si>
  <si>
    <t>2.682,70</t>
  </si>
  <si>
    <t>00008012</t>
  </si>
  <si>
    <t>TUBO FOFO FLANGE E BOLSA JGS TFB PN-25 DN 500 L = 5,80M INCLUSIVE ANEL BORRACHA</t>
  </si>
  <si>
    <t>9.818,34</t>
  </si>
  <si>
    <t>00008040</t>
  </si>
  <si>
    <t>TUBO FOFO FLANGE E BOLSA JGS TFB PN-25 DN 600 L = 1,00M INCLUSIVE ANEL BORRACHA</t>
  </si>
  <si>
    <t>3.612,75</t>
  </si>
  <si>
    <t>00008022</t>
  </si>
  <si>
    <t>TUBO FOFO FLANGE E BOLSA JGS TFB PN-25 DN 600 L = 5,80M INCLUSIVE ANEL BORRACHA</t>
  </si>
  <si>
    <t>12.869,14</t>
  </si>
  <si>
    <t>00008100</t>
  </si>
  <si>
    <t>TUBO FOFO FLANGE E BOLSA JGS TFB PN-25 DN 700 L = 1,00M INCLUSIVE ANEL BORRACHA</t>
  </si>
  <si>
    <t>5.677,86</t>
  </si>
  <si>
    <t>00008361</t>
  </si>
  <si>
    <t>TUBO FOFO FLANGE E BOLSA JGS TFB PN-25 DN 700 L = 6,80M INCLUSIVE ANEL BORRACHA</t>
  </si>
  <si>
    <t>24.090,34</t>
  </si>
  <si>
    <t>00009850</t>
  </si>
  <si>
    <t>TUBO PVC DE REVESTIMENTO GEOMECANICO NERVURADO REFORCADO DN 150MM - COMPRIM= 2 M</t>
  </si>
  <si>
    <t>00009853</t>
  </si>
  <si>
    <t>TUBO PVC DE REVESTIMENTO GEOMECANICO NERVURADO REFORCADO DN 200MM - COMPRIM= 2 M</t>
  </si>
  <si>
    <t>164,60</t>
  </si>
  <si>
    <t>00009854</t>
  </si>
  <si>
    <t>TUBO PVC DE REVESTIMENTO GEOMECANICO NERVURADO STANDARD DN 154MM - COMPRIM= 2 M</t>
  </si>
  <si>
    <t>82,80</t>
  </si>
  <si>
    <t>00009851</t>
  </si>
  <si>
    <t>TUBO PVC DE REVESTIMENTO GEOMECANICO NERVURADO STANDARD DN 206MM - COMPRIM= 2 M</t>
  </si>
  <si>
    <t>133,33</t>
  </si>
  <si>
    <t>00009855</t>
  </si>
  <si>
    <t>TUBO PVC DE REVESTIMENTO GEOMECANICO NERVURADO STANDARD DN 250MM - COMPRIM= 2 M</t>
  </si>
  <si>
    <t>239,98</t>
  </si>
  <si>
    <t>00009825</t>
  </si>
  <si>
    <t>TUBO PVC DEFOFO EB-1208 P/ REDE AGUA JE 1 MPA DN 100MM</t>
  </si>
  <si>
    <t>00009828</t>
  </si>
  <si>
    <t>TUBO PVC DEFOFO EB-1208 P/ REDE AGUA JE 1 MPA DN 150MM</t>
  </si>
  <si>
    <t>40,39</t>
  </si>
  <si>
    <t>00009829</t>
  </si>
  <si>
    <t>TUBO PVC DEFOFO EB-1208 P/ REDE AGUA JE 1 MPA DN 200MM</t>
  </si>
  <si>
    <t>68,73</t>
  </si>
  <si>
    <t>00009826</t>
  </si>
  <si>
    <t>TUBO PVC DEFOFO EB-1208 P/ REDE AGUA JE 1 MPA DN 250MM</t>
  </si>
  <si>
    <t>104,58</t>
  </si>
  <si>
    <t>00009827</t>
  </si>
  <si>
    <t>TUBO PVC DEFOFO EB-1208 P/ REDE AGUA JE 1 MPA DN 300MM</t>
  </si>
  <si>
    <t>147,93</t>
  </si>
  <si>
    <t>00009833</t>
  </si>
  <si>
    <t>TUBO PVC DRENAGEM CORRUGADO FLEXIVEL PERFURADO DN 100 OU 110</t>
  </si>
  <si>
    <t>00009830</t>
  </si>
  <si>
    <t>TUBO PVC DRENAGEM CORRUGADO FLEXIVEL PERFURADO DN 65</t>
  </si>
  <si>
    <t>00009834</t>
  </si>
  <si>
    <t>TUBO PVC DRENAGEM CORRUGADO RIGIDO PERFURADO DN 150</t>
  </si>
  <si>
    <t>34,71</t>
  </si>
  <si>
    <t>00009819</t>
  </si>
  <si>
    <t>TUBO PVC EB 644 P/ REDE COLET ESG JE DN 200MM</t>
  </si>
  <si>
    <t>30,73</t>
  </si>
  <si>
    <t>00009817</t>
  </si>
  <si>
    <t>TUBO PVC EB-644 P/ REDE COLET ESG JE DN 100MM</t>
  </si>
  <si>
    <t>00009824</t>
  </si>
  <si>
    <t>TUBO PVC EB-644 P/ REDE COLET ESG JE DN 125MM</t>
  </si>
  <si>
    <t>00009818</t>
  </si>
  <si>
    <t>TUBO PVC EB-644 P/ REDE COLET ESG JE DN 150MM</t>
  </si>
  <si>
    <t>00009820</t>
  </si>
  <si>
    <t>TUBO PVC EB-644 P/ REDE COLET ESG JE DN 250MM</t>
  </si>
  <si>
    <t>52,39</t>
  </si>
  <si>
    <t>00009821</t>
  </si>
  <si>
    <t>TUBO PVC EB-644 P/ REDE COLET ESG JE DN 300MM</t>
  </si>
  <si>
    <t>82,15</t>
  </si>
  <si>
    <t>00009822</t>
  </si>
  <si>
    <t>TUBO PVC EB-644 P/ REDE COLET ESG JE DN 350MM</t>
  </si>
  <si>
    <t>105,50</t>
  </si>
  <si>
    <t>00009823</t>
  </si>
  <si>
    <t>TUBO PVC EB-644 P/ REDE COLET ESG JE DN 400MM</t>
  </si>
  <si>
    <t>134,63</t>
  </si>
  <si>
    <t>00020065</t>
  </si>
  <si>
    <t>TUBO PVC LEVE P/ ESG PREDIAL    DN 150MM</t>
  </si>
  <si>
    <t>18,38</t>
  </si>
  <si>
    <t>00009836</t>
  </si>
  <si>
    <t>TUBO PVC P/ ESG PREDIAL DN 100MM</t>
  </si>
  <si>
    <t>00009835</t>
  </si>
  <si>
    <t>TUBO PVC P/ ESG PREDIAL DN 40MM</t>
  </si>
  <si>
    <t>00009838</t>
  </si>
  <si>
    <t>TUBO PVC P/ ESG PREDIAL DN 50MM</t>
  </si>
  <si>
    <t>00009837</t>
  </si>
  <si>
    <t>TUBO PVC P/ ESG PREDIAL DN 75MM</t>
  </si>
  <si>
    <t>00009847</t>
  </si>
  <si>
    <t>TUBO PVC PBA 12 JE NBR 5647 P/REDE AGUA DN 100/DE 110 MM</t>
  </si>
  <si>
    <t>19,52</t>
  </si>
  <si>
    <t>00009844</t>
  </si>
  <si>
    <t>TUBO PVC PBA 12 JE NBR 5647 P/REDE AGUA DN 50/DE 60 MM</t>
  </si>
  <si>
    <t>00009845</t>
  </si>
  <si>
    <t>TUBO PVC PBA 12 JE NBR 5647 P/REDE AGUA DN 65/DE 75 MM</t>
  </si>
  <si>
    <t>00009846</t>
  </si>
  <si>
    <t>TUBO PVC PBA 12 JE NBR 5647 P/REDE AGUA DN 75/DE 85 MM</t>
  </si>
  <si>
    <t>12,08</t>
  </si>
  <si>
    <t>00012592</t>
  </si>
  <si>
    <t>TUBO PVC PBA 15 JE NBR 5647 P/REDE AGUA DN 100/DE 110 MM</t>
  </si>
  <si>
    <t>23,54</t>
  </si>
  <si>
    <t>00012599</t>
  </si>
  <si>
    <t>TUBO PVC PBA 15 JE NBR 5647 P/REDE AGUA DN 50/DE 60 MM</t>
  </si>
  <si>
    <t>00012600</t>
  </si>
  <si>
    <t>TUBO PVC PBA 15 JE NBR 5647 P/REDE AGUA DN 65/DE 75 MM</t>
  </si>
  <si>
    <t>00012601</t>
  </si>
  <si>
    <t>TUBO PVC PBA 15 JE NBR 5647 P/REDE AGUA DN 75/DE 85 MM</t>
  </si>
  <si>
    <t>13,94</t>
  </si>
  <si>
    <t>00012602</t>
  </si>
  <si>
    <t>TUBO PVC PBA 20 JE NBR 5647 P/REDE AGUA DN 100/DE 110 MM</t>
  </si>
  <si>
    <t>29,43</t>
  </si>
  <si>
    <t>00012609</t>
  </si>
  <si>
    <t>TUBO PVC PBA 20 JE NBR 5647 P/REDE AGUA DN 50/DE 60 MM</t>
  </si>
  <si>
    <t>00012610</t>
  </si>
  <si>
    <t>TUBO PVC PBA 20 JE NBR 5647 P/REDE AGUA DN 65/DE 75 MM</t>
  </si>
  <si>
    <t>13,85</t>
  </si>
  <si>
    <t>00012611</t>
  </si>
  <si>
    <t>TUBO PVC PBA 20 JE NBR 5647 P/REDE AGUA DN 75/DE 85 MM</t>
  </si>
  <si>
    <t>17,58</t>
  </si>
  <si>
    <t>00009841</t>
  </si>
  <si>
    <t>TUBO PVC PBV SERIE R P/ ESG OU AGUAS PLUVIAIS PREDIAL DN 100MM</t>
  </si>
  <si>
    <t>00009840</t>
  </si>
  <si>
    <t>TUBO PVC PBV SERIE R P/ ESG OU AGUAS PLUVIAIS PREDIAL DN 150MM</t>
  </si>
  <si>
    <t>32,39</t>
  </si>
  <si>
    <t>00020067</t>
  </si>
  <si>
    <t>TUBO PVC PBV SERIE R P/ ESG OU AGUAS PLUVIAIS PREDIAL DN 40MM</t>
  </si>
  <si>
    <t>5,17</t>
  </si>
  <si>
    <t>00020068</t>
  </si>
  <si>
    <t>TUBO PVC PBV SERIE R P/ ESG OU AGUAS PLUVIAIS PREDIAL DN 50MM</t>
  </si>
  <si>
    <t>00009839</t>
  </si>
  <si>
    <t>TUBO PVC PBV SERIE R P/ ESG OU AGUAS PLUVIAIS PREDIAL DN 75MM</t>
  </si>
  <si>
    <t>00020072</t>
  </si>
  <si>
    <t>TUBO PVC PL SERIE R P/ ESG OU AGUAS PLUVIAIS PREDIAL DN 100MM</t>
  </si>
  <si>
    <t>13,68</t>
  </si>
  <si>
    <t>00020073</t>
  </si>
  <si>
    <t>TUBO PVC PL SERIE R P/ ESG OU AGUAS PLUVIAIS PREDIAL DN 150MM</t>
  </si>
  <si>
    <t>29,10</t>
  </si>
  <si>
    <t>00020069</t>
  </si>
  <si>
    <t>TUBO PVC PL SERIE R P/ ESG OU AGUAS PLUVIAIS PREDIAL DN 40MM</t>
  </si>
  <si>
    <t>4,30</t>
  </si>
  <si>
    <t>00020070</t>
  </si>
  <si>
    <t>TUBO PVC PL SERIE R P/ ESG OU AGUAS PLUVIAIS PREDIAL DN 50MM</t>
  </si>
  <si>
    <t>6,72</t>
  </si>
  <si>
    <t>00020071</t>
  </si>
  <si>
    <t>TUBO PVC PL SERIE R P/ ESG OU AGUAS PLUVIAIS PREDIAL DN 75MM</t>
  </si>
  <si>
    <t>00009862</t>
  </si>
  <si>
    <t>TUBO PVC ROSCAVEL EB-892 P/ AGUA FRIA PREDIAL 1 1/2"</t>
  </si>
  <si>
    <t>00009861</t>
  </si>
  <si>
    <t>TUBO PVC ROSCAVEL EB-892 P/ AGUA FRIA PREDIAL 1 1/4"</t>
  </si>
  <si>
    <t>7,21</t>
  </si>
  <si>
    <t>00009856</t>
  </si>
  <si>
    <t>TUBO PVC ROSCAVEL EB-892 P/ AGUA FRIA PREDIAL 1/2"</t>
  </si>
  <si>
    <t>00009866</t>
  </si>
  <si>
    <t>TUBO PVC ROSCAVEL EB-892 P/ AGUA FRIA PREDIAL 1"</t>
  </si>
  <si>
    <t>00009863</t>
  </si>
  <si>
    <t>TUBO PVC ROSCAVEL EB-892 P/ AGUA FRIA PREDIAL 2 1/2"</t>
  </si>
  <si>
    <t>17,75</t>
  </si>
  <si>
    <t>00009860</t>
  </si>
  <si>
    <t>TUBO PVC ROSCAVEL EB-892 P/ AGUA FRIA PREDIAL 2"</t>
  </si>
  <si>
    <t>00009859</t>
  </si>
  <si>
    <t>TUBO PVC ROSCAVEL EB-892 P/ AGUA FRIA PREDIAL 3/4"</t>
  </si>
  <si>
    <t>00009857</t>
  </si>
  <si>
    <t>TUBO PVC ROSCAVEL EB-892 P/ AGUA FRIA PREDIAL 3"</t>
  </si>
  <si>
    <t>00009864</t>
  </si>
  <si>
    <t>TUBO PVC ROSCAVEL EB-892 P/ AGUA FRIA PREDIAL 4"</t>
  </si>
  <si>
    <t>28,52</t>
  </si>
  <si>
    <t>00009865</t>
  </si>
  <si>
    <t>TUBO PVC ROSCAVEL EB-892 P/ AGUA FRIA PREDIAL 5"</t>
  </si>
  <si>
    <t>53,03</t>
  </si>
  <si>
    <t>00009858</t>
  </si>
  <si>
    <t>TUBO PVC ROSCAVEL EB-892 P/ AGUA FRIA PREDIAL 6"</t>
  </si>
  <si>
    <t>62,10</t>
  </si>
  <si>
    <t>00009870</t>
  </si>
  <si>
    <t>TUBO PVC SOLDAVEL EB-892 P/AGUA FRIA PREDIAL DN 110MM</t>
  </si>
  <si>
    <t>38,22</t>
  </si>
  <si>
    <t>00009867</t>
  </si>
  <si>
    <t>TUBO PVC SOLDAVEL EB-892 P/AGUA FRIA PREDIAL DN 20MM</t>
  </si>
  <si>
    <t>00009868</t>
  </si>
  <si>
    <t>TUBO PVC SOLDAVEL EB-892 P/AGUA FRIA PREDIAL DN 25MM</t>
  </si>
  <si>
    <t>00009869</t>
  </si>
  <si>
    <t>TUBO PVC SOLDAVEL EB-892 P/AGUA FRIA PREDIAL DN 32MM</t>
  </si>
  <si>
    <t>00009874</t>
  </si>
  <si>
    <t>TUBO PVC SOLDAVEL EB-892 P/AGUA FRIA PREDIAL DN 40MM</t>
  </si>
  <si>
    <t>00009875</t>
  </si>
  <si>
    <t>TUBO PVC SOLDAVEL EB-892 P/AGUA FRIA PREDIAL DN 50MM</t>
  </si>
  <si>
    <t>6,54</t>
  </si>
  <si>
    <t>00009873</t>
  </si>
  <si>
    <t>TOCO C/FLANGES FOFO PN-10 L=0,25M DN 400</t>
  </si>
  <si>
    <t>2.366,23</t>
  </si>
  <si>
    <t>00007391</t>
  </si>
  <si>
    <t>TOCO C/FLANGES FOFO PN-10 L=0,25M DN 500</t>
  </si>
  <si>
    <t>3.229,22</t>
  </si>
  <si>
    <t>00007392</t>
  </si>
  <si>
    <t>TOCO C/FLANGES FOFO PN-10 L=0,25M DN 600</t>
  </si>
  <si>
    <t>3.646,82</t>
  </si>
  <si>
    <t>00007462</t>
  </si>
  <si>
    <t>TOCO C/FLANGES FOFO PN-10 L=0,25M DN 700</t>
  </si>
  <si>
    <t>8.449,07</t>
  </si>
  <si>
    <t>00007461</t>
  </si>
  <si>
    <t>TOCO C/FLANGES FOFO PN-10 L=0,25M DN 800</t>
  </si>
  <si>
    <t>11.229,43</t>
  </si>
  <si>
    <t>00007393</t>
  </si>
  <si>
    <t>TOCO C/FLANGES FOFO PN-10 L=0,25M DN 900</t>
  </si>
  <si>
    <t>11.875,80</t>
  </si>
  <si>
    <t>00007394</t>
  </si>
  <si>
    <t>TOCO C/FLANGES FOFO PN-10 L=0,25M DN 1000</t>
  </si>
  <si>
    <t>14.476,75</t>
  </si>
  <si>
    <t>00007460</t>
  </si>
  <si>
    <t>TOCO C/FLANGES FOFO PN-10 L=0,25M DN 1200</t>
  </si>
  <si>
    <t>20.266,47</t>
  </si>
  <si>
    <t>00007380</t>
  </si>
  <si>
    <t>TOCO C/FLANGES FOFO PN-10 L=0,50M DN 350</t>
  </si>
  <si>
    <t>3.020,81</t>
  </si>
  <si>
    <t>00007466</t>
  </si>
  <si>
    <t>TOCO C/FLANGES FOFO PN-10 L=0,50M DN 400</t>
  </si>
  <si>
    <t>3.173,55</t>
  </si>
  <si>
    <t>00007382</t>
  </si>
  <si>
    <t>TOCO C/FLANGES FOFO PN-10 L=0,50M DN 500</t>
  </si>
  <si>
    <t>4.342,75</t>
  </si>
  <si>
    <t>00007465</t>
  </si>
  <si>
    <t>TOCO C/FLANGES FOFO PN-10 L=0,50M DN 600</t>
  </si>
  <si>
    <t>4.936,66</t>
  </si>
  <si>
    <t>00007383</t>
  </si>
  <si>
    <t>TOCO C/FLANGES FOFO PN-10 L=0,50M DN 700</t>
  </si>
  <si>
    <t>11.033,91</t>
  </si>
  <si>
    <t>00007384</t>
  </si>
  <si>
    <t>TOCO C/FLANGES FOFO PN-10 L=0,50M DN 800</t>
  </si>
  <si>
    <t>13.208,96</t>
  </si>
  <si>
    <t>00007375</t>
  </si>
  <si>
    <t>TOCO C/FLANGES FOFO PN-10 L=0,50M DN 900</t>
  </si>
  <si>
    <t>15.268,90</t>
  </si>
  <si>
    <t>00007464</t>
  </si>
  <si>
    <t>TOCO C/FLANGES FOFO PN-10 L=0,50M DN 1000</t>
  </si>
  <si>
    <t>18.588,40</t>
  </si>
  <si>
    <t>00007463</t>
  </si>
  <si>
    <t>TOCO C/FLANGES FOFO PN-10 L=0,50M DN 1200</t>
  </si>
  <si>
    <t>25.630,15</t>
  </si>
  <si>
    <t>00007456</t>
  </si>
  <si>
    <t>TOCO C/FLANGES FOFO PN-10/16 L=0,25M DN 100</t>
  </si>
  <si>
    <t>365,71</t>
  </si>
  <si>
    <t>00007441</t>
  </si>
  <si>
    <t>TOCO C/FLANGES FOFO PN-10/16 L=0,25M DN 150</t>
  </si>
  <si>
    <t>352,64</t>
  </si>
  <si>
    <t>00007385</t>
  </si>
  <si>
    <t>TOCO C/FLANGES FOFO PN-10/16 L=0,25M DN 200</t>
  </si>
  <si>
    <t>742,63</t>
  </si>
  <si>
    <t>00007386</t>
  </si>
  <si>
    <t>TOCO C/FLANGES FOFO PN-10/16 L=0,25M DN 250</t>
  </si>
  <si>
    <t>1.149,32</t>
  </si>
  <si>
    <t>00007387</t>
  </si>
  <si>
    <t>TOCO C/FLANGES FOFO PN-10/16 L=0,25M DN 300</t>
  </si>
  <si>
    <t>1.462,77</t>
  </si>
  <si>
    <t>00007378</t>
  </si>
  <si>
    <t>TOCO C/FLANGES FOFO PN-10/16 L=0,50M DN 150</t>
  </si>
  <si>
    <t>835,88</t>
  </si>
  <si>
    <t>00007468</t>
  </si>
  <si>
    <t>TOCO C/FLANGES FOFO PN-10/16 L=0,50M DN 200</t>
  </si>
  <si>
    <t>815,75</t>
  </si>
  <si>
    <t>00007379</t>
  </si>
  <si>
    <t>TOCO C/FLANGES FOFO PN-10/16 L=0,50M DN 250</t>
  </si>
  <si>
    <t>00007467</t>
  </si>
  <si>
    <t>TOCO C/FLANGES FOFO PN-10/16 L=0,50M DN 300</t>
  </si>
  <si>
    <t>1.985,20</t>
  </si>
  <si>
    <t>00007471</t>
  </si>
  <si>
    <t>TOCO C/FLANGES FOFO PN-10/16/25 L=0,25M DN 50</t>
  </si>
  <si>
    <t>241,57</t>
  </si>
  <si>
    <t>00007376</t>
  </si>
  <si>
    <t>TOCO C/FLANGES FOFO PN-10/16/25 L=0,25M DN 80</t>
  </si>
  <si>
    <t>245,55</t>
  </si>
  <si>
    <t>00007459</t>
  </si>
  <si>
    <t>TOCO C/FLANGES FOFO PN-10/16/25 L=0,50M DN 50</t>
  </si>
  <si>
    <t>390,93</t>
  </si>
  <si>
    <t>00007377</t>
  </si>
  <si>
    <t>TOCO C/FLANGES FOFO PN-10/16/25 L=0,50M DN 80</t>
  </si>
  <si>
    <t>353,15</t>
  </si>
  <si>
    <t>00007452</t>
  </si>
  <si>
    <t>TOCO C/FLANGES FOFO PN-10/16/25 L=0,50M DN 100</t>
  </si>
  <si>
    <t>496,30</t>
  </si>
  <si>
    <t>00007514</t>
  </si>
  <si>
    <t>TOCO C/FLANGES FOFO PN-16 L=0,25M DN 350</t>
  </si>
  <si>
    <t>2.608,88</t>
  </si>
  <si>
    <t>00007516</t>
  </si>
  <si>
    <t>TOCO C/FLANGES FOFO PN-16 L=0,25M DN 400</t>
  </si>
  <si>
    <t>2.700,31</t>
  </si>
  <si>
    <t>00007517</t>
  </si>
  <si>
    <t>TOCO C/FLANGES FOFO PN-16 L=0,25M DN 500</t>
  </si>
  <si>
    <t>4.064,39</t>
  </si>
  <si>
    <t>00007446</t>
  </si>
  <si>
    <t>TOCO C/FLANGES FOFO PN-16 L=0,25M DN 600</t>
  </si>
  <si>
    <t>00007447</t>
  </si>
  <si>
    <t>TOCO C/FLANGES FOFO PN-16 L=0,25M DN 700</t>
  </si>
  <si>
    <t>10.567,09</t>
  </si>
  <si>
    <t>00007448</t>
  </si>
  <si>
    <t>TOCO C/FLANGES FOFO PN-16 L=0,25M DN 800</t>
  </si>
  <si>
    <t>12.758,91</t>
  </si>
  <si>
    <t>00007449</t>
  </si>
  <si>
    <t>TOCO C/FLANGES FOFO PN-16 L=0,25M DN 900</t>
  </si>
  <si>
    <t>14.854,95</t>
  </si>
  <si>
    <t>00007504</t>
  </si>
  <si>
    <t>TOCO C/FLANGES FOFO PN-16 L=0,25M DN 1000</t>
  </si>
  <si>
    <t>19.116,94</t>
  </si>
  <si>
    <t>00007450</t>
  </si>
  <si>
    <t>TOCO C/FLANGES FOFO PN-16 L=0,25M DN 1200</t>
  </si>
  <si>
    <t>27.072,93</t>
  </si>
  <si>
    <t>00007442</t>
  </si>
  <si>
    <t>TOCO C/FLANGES FOFO PN-16 L=0,25M DN 200</t>
  </si>
  <si>
    <t>00007443</t>
  </si>
  <si>
    <t>65,60</t>
  </si>
  <si>
    <t>00000064</t>
  </si>
  <si>
    <t>UNIAO PVC P/ POLIETILENO PE-5 20 MM</t>
  </si>
  <si>
    <t>00009908</t>
  </si>
  <si>
    <t>UNIAO PVC SOLD P/AGUA FRIA PREDIAL 110MM</t>
  </si>
  <si>
    <t>226,28</t>
  </si>
  <si>
    <t>00009905</t>
  </si>
  <si>
    <t>UNIAO PVC SOLD P/AGUA FRIA PREDIAL 20MM</t>
  </si>
  <si>
    <t>00009906</t>
  </si>
  <si>
    <t>UNIAO PVC SOLD P/AGUA FRIA PREDIAL 25MM</t>
  </si>
  <si>
    <t>00009895</t>
  </si>
  <si>
    <t>UNIAO PVC SOLD P/AGUA FRIA PREDIAL 32MM</t>
  </si>
  <si>
    <t>00009894</t>
  </si>
  <si>
    <t>UNIAO PVC SOLD P/AGUA FRIA PREDIAL 40MM</t>
  </si>
  <si>
    <t>12,49</t>
  </si>
  <si>
    <t>00009897</t>
  </si>
  <si>
    <t>UNIAO PVC SOLD P/AGUA FRIA PREDIAL 50MM</t>
  </si>
  <si>
    <t>00009910</t>
  </si>
  <si>
    <t>UNIAO PVC SOLD P/AGUA FRIA PREDIAL 60MM</t>
  </si>
  <si>
    <t>00009909</t>
  </si>
  <si>
    <t>UNIAO PVC SOLD P/AGUA FRIA PREDIAL 75MM</t>
  </si>
  <si>
    <t>95,75</t>
  </si>
  <si>
    <t>00009907</t>
  </si>
  <si>
    <t>UNIAO PVC SOLD P/AGUA FRIA PREDIAL 85MM</t>
  </si>
  <si>
    <t>142,14</t>
  </si>
  <si>
    <t>00020973</t>
  </si>
  <si>
    <t>UNIAO TIPO STORZ C/ EMPATACAO INTERNA TIPO ANEL DE EXPANSAO P/ MANG DE COMBATE A INCENDIO</t>
  </si>
  <si>
    <t>47,13</t>
  </si>
  <si>
    <t>ENGATE RAPIDO 1 1/2"</t>
  </si>
  <si>
    <t>00020974</t>
  </si>
  <si>
    <t>79,18</t>
  </si>
  <si>
    <t>ENGATE RAPIDO 2 1/2"</t>
  </si>
  <si>
    <t>00025015</t>
  </si>
  <si>
    <t>USINA DE ASFALTO A FRIO ALMEIDA PMF-35D - CAPACIDADE 60 A 80 T/H - ELETRICA - POTENCIA 30 HP</t>
  </si>
  <si>
    <t>87.164,25</t>
  </si>
  <si>
    <t>00013883</t>
  </si>
  <si>
    <t>USINA DE ASFALTO A FRIO ROMANELLI CAP. 30 A 40 T/H**CAIXA**</t>
  </si>
  <si>
    <t>85.038,50</t>
  </si>
  <si>
    <t>00009912</t>
  </si>
  <si>
    <t>USINA DE ASFALTO A QUENTE FIXA CONTINUA TIPO "DRUM-MIX" CIBER MOD. ODE-1465,         CAP. 40 A</t>
  </si>
  <si>
    <t>850.300,00</t>
  </si>
  <si>
    <t>TOCO C/FLANGES FOFO PN-16 L=0,50M DN 250</t>
  </si>
  <si>
    <t>00007455</t>
  </si>
  <si>
    <t>TOCO C/FLANGES FOFO PN-16 L=0,50M DN 300</t>
  </si>
  <si>
    <t>00007436</t>
  </si>
  <si>
    <t>TOCO C/FLANGES FOFO PN-25 L=0,25M DN 100</t>
  </si>
  <si>
    <t>391,81</t>
  </si>
  <si>
    <t>00007437</t>
  </si>
  <si>
    <t>TOCO C/FLANGES FOFO PN-25 L=0,25M DN 150</t>
  </si>
  <si>
    <t>679,15</t>
  </si>
  <si>
    <t>00007519</t>
  </si>
  <si>
    <t>TOCO C/FLANGES FOFO PN-25 L=0,25M DN 200</t>
  </si>
  <si>
    <t>940,37</t>
  </si>
  <si>
    <t>00007438</t>
  </si>
  <si>
    <t>TOCO C/FLANGES FOFO PN-25 L=0,25M DN 250</t>
  </si>
  <si>
    <t>1.312,80</t>
  </si>
  <si>
    <t>00007515</t>
  </si>
  <si>
    <t>TOCO C/FLANGES FOFO PN-25 L=0,25M DN 300</t>
  </si>
  <si>
    <t>1.723,98</t>
  </si>
  <si>
    <t>00007439</t>
  </si>
  <si>
    <t>TOCO C/FLANGES FOFO PN-25 L=0,25M DN 350</t>
  </si>
  <si>
    <t>3.158,12</t>
  </si>
  <si>
    <t>00007440</t>
  </si>
  <si>
    <t>TOCO C/FLANGES FOFO PN-25 L=0,25M DN 400</t>
  </si>
  <si>
    <t>3.312,75</t>
  </si>
  <si>
    <t>00007487</t>
  </si>
  <si>
    <t>TOCO C/FLANGES FOFO PN-25 L=0,25M DN 500</t>
  </si>
  <si>
    <t>4.732,50</t>
  </si>
  <si>
    <t>00007499</t>
  </si>
  <si>
    <t>TOCO C/FLANGES FOFO PN-25 L=0,25M DN 600</t>
  </si>
  <si>
    <t>6.820,37</t>
  </si>
  <si>
    <t>00007489</t>
  </si>
  <si>
    <t>TOCO C/FLANGES FOFO PN-25 L=0,25M DN 700</t>
  </si>
  <si>
    <t>13.537,76</t>
  </si>
  <si>
    <t>00007490</t>
  </si>
  <si>
    <t>TOCO C/FLANGES FOFO PN-25 L=0,25M DN 800</t>
  </si>
  <si>
    <t>16.703,31</t>
  </si>
  <si>
    <t>00007488</t>
  </si>
  <si>
    <t>TOCO C/FLANGES FOFO PN-25 L=0,25M DN 900</t>
  </si>
  <si>
    <t>19.333,83</t>
  </si>
  <si>
    <t>00007491</t>
  </si>
  <si>
    <t>TOCO C/FLANGES FOFO PN-25 L=0,25M DN 1000</t>
  </si>
  <si>
    <t>25.045,86</t>
  </si>
  <si>
    <t>00007480</t>
  </si>
  <si>
    <t>TOCO C/FLANGES FOFO PN-25 L=0,25M DN 1200</t>
  </si>
  <si>
    <t>34.541,29</t>
  </si>
  <si>
    <t>00007485</t>
  </si>
  <si>
    <t>TOCO C/FLANGES FOFO PN-25 L=0,50M DN 150</t>
  </si>
  <si>
    <t>888,11</t>
  </si>
  <si>
    <t>00007479</t>
  </si>
  <si>
    <t>TOCO C/FLANGES FOFO PN-25 L=0,50M DN 200</t>
  </si>
  <si>
    <t>1.227,68</t>
  </si>
  <si>
    <t>00007481</t>
  </si>
  <si>
    <t>TOCO C/FLANGES FOFO PN-25 L=0,50M DN 250</t>
  </si>
  <si>
    <t>1.750,11</t>
  </si>
  <si>
    <t>00007522</t>
  </si>
  <si>
    <t>TOCO C/FLANGES FOFO PN-25 L=0,50M DN 300</t>
  </si>
  <si>
    <t>2.246,41</t>
  </si>
  <si>
    <t>00007523</t>
  </si>
  <si>
    <t>TOCO C/FLANGES FOFO PN-25 L=0,50M DN 350</t>
  </si>
  <si>
    <t>3.775,99</t>
  </si>
  <si>
    <t>00007513</t>
  </si>
  <si>
    <t>TOCO C/FLANGES FOFO PN-25 L=0,50M DN 400</t>
  </si>
  <si>
    <t>4.120,06</t>
  </si>
  <si>
    <t>00007506</t>
  </si>
  <si>
    <t>TOCO C/FLANGES FOFO PN-25 L=0,50M DN 500</t>
  </si>
  <si>
    <t>5.846,03</t>
  </si>
  <si>
    <t>00007509</t>
  </si>
  <si>
    <t>TOCO C/FLANGES FOFO PN-25 L=0,50M DN 600</t>
  </si>
  <si>
    <t>8.267,94</t>
  </si>
  <si>
    <t>00007510</t>
  </si>
  <si>
    <t>TOCO C/FLANGES FOFO PN-25 L=0,50M DN 700</t>
  </si>
  <si>
    <t>16.381,12</t>
  </si>
  <si>
    <t>00007512</t>
  </si>
  <si>
    <t>TOCO C/FLANGES FOFO PN-25 L=0,50M DN 800</t>
  </si>
  <si>
    <t>20.003,70</t>
  </si>
  <si>
    <t>00007511</t>
  </si>
  <si>
    <t>TOCO C/FLANGES FOFO PN-25 L=0,50M DN 900</t>
  </si>
  <si>
    <t>23.066,24</t>
  </si>
  <si>
    <t>00007507</t>
  </si>
  <si>
    <t>TOCO C/FLANGES FOFO PN-25 L=0,50M DN 1000</t>
  </si>
  <si>
    <t>29.568,57</t>
  </si>
  <si>
    <t>00007508</t>
  </si>
  <si>
    <t>TOCO C/FLANGES FOFO PN-25 L=0,50M DN 1200</t>
  </si>
  <si>
    <t>40.441,34</t>
  </si>
  <si>
    <t>00020245</t>
  </si>
  <si>
    <t>TOMADA COMPLETA P/ RADIO E TV</t>
  </si>
  <si>
    <t>00012145</t>
  </si>
  <si>
    <t>TOMADA DE PISO 2P UNIVERSAL 10A/250V C/ PLACA 4'' X 4'' EM TERMOPLASTICO ALTA RESISTENCIA, TIPO PIAL OU</t>
  </si>
  <si>
    <t>12,46</t>
  </si>
  <si>
    <t>00007535</t>
  </si>
  <si>
    <t>TOMADA DUPLA EMBUTIR 2 X 2P UNIVERSAL 10A/250V C/PLACA, TIPO SILENTOQUE PIAL OU EQUIV</t>
  </si>
  <si>
    <t>00007536</t>
  </si>
  <si>
    <t>TOMADA DUPLA EMBUTIR 2 X 2P UNIVERSAL 10A/250V S/PLACA, TIPO SILENTOQUE PIAL OU EQUIV</t>
  </si>
  <si>
    <t>00007526</t>
  </si>
  <si>
    <t>TOMADA EMBUTIR P/ TELEFONE PADRAO TELEBRAS C/ PLACA, TIPO SILENTOQUE PIAL OU EQUIV</t>
  </si>
  <si>
    <t>00007529</t>
  </si>
  <si>
    <t>TOMADA EMBUTIR 2P + T 15A/250V C/PLACA, TIPO SILENTOQUE OU EQUIV</t>
  </si>
  <si>
    <t>00007528</t>
  </si>
  <si>
    <t>TOMADA EMBUTIR 2P UNIVERSAL REDONDA 10A/250V C/ PLACA, TIPO SILENTOQUE PIAL OU EQUIV</t>
  </si>
  <si>
    <t>00007533</t>
  </si>
  <si>
    <t>TOMADA EMBUTIR 2P UNIVERSAL 10A/250V S/PLACA, TIPO SILENTOQUE PIAL OU EQUIV</t>
  </si>
  <si>
    <t>00007524</t>
  </si>
  <si>
    <t>TOMADA EMBUTIR 3P + T 30A/440V REF 56403 USO INDUSTRIAL SEM PLACA, PIAL OU EQUIV</t>
  </si>
  <si>
    <t>00007525</t>
  </si>
  <si>
    <t>TOMADA EMBUTIR 3P + T 30A/440V REF 56404 USO INDUSTRIAL C/ PLACA, PIAL OU EQUIV</t>
  </si>
  <si>
    <t>15,12</t>
  </si>
  <si>
    <t>00007531</t>
  </si>
  <si>
    <t>TOMADA EMBUTIR 3P 20A/250V C/PLACA, TIPO SILENTOQUE PIAL OU EQUIV</t>
  </si>
  <si>
    <t>00012143</t>
  </si>
  <si>
    <t>TOMADA ESPECIAL C/ PINO 15A, REVESTIMENTO EM BORRACHA, TIPO SAVEL OU EQUIV</t>
  </si>
  <si>
    <t>13,61</t>
  </si>
  <si>
    <t>00012142</t>
  </si>
  <si>
    <t>TOMADA SOBREPOR P/ TELEFONE PADRAO TELEBRAS, TIPO SILENTOQUE PIAL OU EQUIV</t>
  </si>
  <si>
    <t>4,99</t>
  </si>
  <si>
    <t>00012147</t>
  </si>
  <si>
    <t>TOMADA SOBREPOR 2P UNIVERSAL 10A/250V, TIPO SILENTOQUE PIAL OU EQUIV</t>
  </si>
  <si>
    <t>00007527</t>
  </si>
  <si>
    <t>TOMADA TELEFONE 4P TELEBRAS S/PLACA PIAL OU SIMILAR</t>
  </si>
  <si>
    <t>00007592</t>
  </si>
  <si>
    <t>TOPOGRAFO</t>
  </si>
  <si>
    <t>13,34</t>
  </si>
  <si>
    <t>00013984</t>
  </si>
  <si>
    <t>TORNEIRA CROMADA CURTA SEM AREJADOR 1/2" OU 3/4" REF 1152 - USO GERAL</t>
  </si>
  <si>
    <t>00020252</t>
  </si>
  <si>
    <t>TORNEIRA CROMADA LONGA 1/2" OU 3/4" REF 1158 P/ PIA COZ - PADRAO MEDIO</t>
  </si>
  <si>
    <t>00013416</t>
  </si>
  <si>
    <t>TORNEIRA CROMADA LONGA 1/2" OU 3/4" REF 1158 P/ PIA COZ - PADRAO POPULAR</t>
  </si>
  <si>
    <t>21,59</t>
  </si>
  <si>
    <t>00013417</t>
  </si>
  <si>
    <t>TORNEIRA CROMADA MEDIA 1/2" OU 3/4" REF 1143 - PADRAO POPULAR</t>
  </si>
  <si>
    <t>00020251</t>
  </si>
  <si>
    <t>TORNEIRA CROMADA MEDIA 1/2" OU 3/4" REF 1143 P/ TANQUE - PADRAO MEDIO</t>
  </si>
  <si>
    <t>15,95</t>
  </si>
  <si>
    <t>00011772</t>
  </si>
  <si>
    <t>TORNEIRA CROMADA TUBO MOVEL P/ BANCADA 1/2" OU 3/4" REF 1167 P/ PIA COZ - PADRAO ALTO</t>
  </si>
  <si>
    <t>124,73</t>
  </si>
  <si>
    <t>00011773</t>
  </si>
  <si>
    <t>TORNEIRA CROMADA TUBO MOVEL P/ PAREDE 1/2" OU 3/4" REF 1168 P/ PIA COZ - PADRAO MEDIO</t>
  </si>
  <si>
    <t>55,65</t>
  </si>
  <si>
    <t>00013418</t>
  </si>
  <si>
    <t>TORNEIRA CROMADA 1/2" OU 3/4" CURTA REF 1140 P/ TANQUE - PADRAO POPULAR</t>
  </si>
  <si>
    <t>15,76</t>
  </si>
  <si>
    <t>00007604</t>
  </si>
  <si>
    <t>TORNEIRA CROMADA 1/2" OU 3/4" REF 1126 P/ TANQUE - PADRAO POPULAR</t>
  </si>
  <si>
    <t>00011762</t>
  </si>
  <si>
    <t>TORNEIRA CROMADA 1/2" OU 3/4" REF 1153 P/ JARDIM/TANQUE - PADRAO ALTO</t>
  </si>
  <si>
    <t>00011775</t>
  </si>
  <si>
    <t>TORNEIRA CROMADA 1/2" OU 3/4" REF 1157 P/ PIA COZ - C/ AREJADOR - PADRAO MEDIO</t>
  </si>
  <si>
    <t>58,15</t>
  </si>
  <si>
    <t>00013983</t>
  </si>
  <si>
    <t>TORNEIRA CROMADA 1/2" OU 3/4" REF 1159 P/ PIA COZ - PADRAO POPULAR</t>
  </si>
  <si>
    <t>53,73</t>
  </si>
  <si>
    <t>00013415</t>
  </si>
  <si>
    <t>TORNEIRA CROMADA 1/2" OU 3/4" REF 1193 P/ LAVATORIO - PADRAO POPULAR</t>
  </si>
  <si>
    <t>00011823</t>
  </si>
  <si>
    <t>TORNEIRA DE BOIA PVC 1/2" P/ CAIXA DESCARGA EXTERNA</t>
  </si>
  <si>
    <t>00011763</t>
  </si>
  <si>
    <t>TORNEIRA DE BOIA REAL 1.1/2" C/ BALAO PLASTICO</t>
  </si>
  <si>
    <t>00011764</t>
  </si>
  <si>
    <t>TORNEIRA DE BOIA REAL 1.1/4" C/ BALAO PLASTICO</t>
  </si>
  <si>
    <t>66,59</t>
  </si>
  <si>
    <t>00011826</t>
  </si>
  <si>
    <t>TORNEIRA DE BOIA REAL 1/2" C/ BALAO METALICO</t>
  </si>
  <si>
    <t>29,61</t>
  </si>
  <si>
    <t>00011829</t>
  </si>
  <si>
    <t>TORNEIRA DE BOIA REAL 1/2" C/ BALAO PLASTICO</t>
  </si>
  <si>
    <t>00011825</t>
  </si>
  <si>
    <t>TORNEIRA DE BOIA REAL 1" C/ BALAO PLASTICO</t>
  </si>
  <si>
    <t>45,08</t>
  </si>
  <si>
    <t>00011767</t>
  </si>
  <si>
    <t>TORNEIRA DE BOIA REAL 2" C/ BALAO PLASTICO</t>
  </si>
  <si>
    <t>92,90</t>
  </si>
  <si>
    <t>00007606</t>
  </si>
  <si>
    <t>TORNEIRA DE BOIA REAL 3/4" C/ BALAO METALICO</t>
  </si>
  <si>
    <t>36,94</t>
  </si>
  <si>
    <t>00011830</t>
  </si>
  <si>
    <t>TORNEIRA DE BOIA REAL 3/4" C/ BALAO PLASTICO</t>
  </si>
  <si>
    <t>4,56</t>
  </si>
  <si>
    <t>00011766</t>
  </si>
  <si>
    <t>TORNEIRA DE BOIA VAZAO TOTAL 1/2" C/ BALAO PLASTICO OU METALICO</t>
  </si>
  <si>
    <t>31,07</t>
  </si>
  <si>
    <t>00011765</t>
  </si>
  <si>
    <t>TORNEIRA DE BOIA VAZAO TOTAL 1" C/ BALAO PLASTICO OU METALICO</t>
  </si>
  <si>
    <t>40,84</t>
  </si>
  <si>
    <t>00011824</t>
  </si>
  <si>
    <t>TORNEIRA DE BOIA VAZAO TOTAL 3/4" C/ BALAO PLASTICO OU METALICO</t>
  </si>
  <si>
    <t>00011777</t>
  </si>
  <si>
    <t>TORNEIRA ELETRICA P/ COZINHA</t>
  </si>
  <si>
    <t>84,05</t>
  </si>
  <si>
    <t>00021099</t>
  </si>
  <si>
    <t>TORNEIRA LONGA METAL AMARELO 1/2" OU 3/4" REF 1126</t>
  </si>
  <si>
    <t>15,35</t>
  </si>
  <si>
    <t>00007603</t>
  </si>
  <si>
    <t>TORNEIRA METAL AMARELO 1/2" OU 3/4" CURTA REF 1120 P/ TANQUE</t>
  </si>
  <si>
    <t>00007602</t>
  </si>
  <si>
    <t>TORNEIRA METAL AMARELO 3/4" CURTA REF 1128 P/ JARDIM</t>
  </si>
  <si>
    <t>00011778</t>
  </si>
  <si>
    <t>TORNEIRA OU REGISTRO CROMADO 1/2" OU 3/4" REF 1147 P/ FILTRO - PADRAO POPULAR</t>
  </si>
  <si>
    <t>16,94</t>
  </si>
  <si>
    <t>00011831</t>
  </si>
  <si>
    <t>TORNEIRA PLASTICA 3/4" P/TANQUE</t>
  </si>
  <si>
    <t>2,74</t>
  </si>
  <si>
    <t>00011832</t>
  </si>
  <si>
    <t>TORNEIRA PLASTICO 1/2" P/ LAVATORIO</t>
  </si>
  <si>
    <t>00011822</t>
  </si>
  <si>
    <t>TORNEIRA PLASTICO 1/2" P/ PIA</t>
  </si>
  <si>
    <t>3,23</t>
  </si>
  <si>
    <t>00007613</t>
  </si>
  <si>
    <t>TRANSFORMADOR TRIFASICO 13,8KV/220-127V; 1000KVA IMERSO EM OLEO MINERAL"</t>
  </si>
  <si>
    <t>51.541,13</t>
  </si>
  <si>
    <t>00007619</t>
  </si>
  <si>
    <t>TRANSFORMADOR TRIFASICO 13,8KV/220-127V; 112,5KVA IMERSO EM OLEO MINERAL"</t>
  </si>
  <si>
    <t>6.403,75</t>
  </si>
  <si>
    <t>00012076</t>
  </si>
  <si>
    <t>TRANSFORMADOR TRIFASICO 13,8KV/220-127V; 15 KVA IMERSO EM OLEO MINERAL"</t>
  </si>
  <si>
    <t>2.747,13</t>
  </si>
  <si>
    <t>00007614</t>
  </si>
  <si>
    <t>TRANSFORMADOR TRIFASICO 13,8KV/220-127V; 150KVA IMERSO EM OLEO MINERAL"</t>
  </si>
  <si>
    <t>7.431,26</t>
  </si>
  <si>
    <t>00007618</t>
  </si>
  <si>
    <t>TRANSFORMADOR TRIFASICO 13,8KV/220-127V; 1500KVA IMERSO EM OLEO MINERAL"</t>
  </si>
  <si>
    <t>79.791,11</t>
  </si>
  <si>
    <t>00007620</t>
  </si>
  <si>
    <t>TRANSFORMADOR TRIFASICO 13,8KV/220-127V; 225KVA IMERSO EM OLEO MINERAL"</t>
  </si>
  <si>
    <t>10.692,52</t>
  </si>
  <si>
    <t>00007610</t>
  </si>
  <si>
    <t>TRANSFORMADOR TRIFASICO 13,8KV/220-127V; 30 KVA IMERSO EM OLEO MINERAL"</t>
  </si>
  <si>
    <t>3.320,95</t>
  </si>
  <si>
    <t>00007615</t>
  </si>
  <si>
    <t>TRANSFORMADOR TRIFASICO 13,8KV/220-127V; 300KVA IMERSO EM OLEO MINERAL"</t>
  </si>
  <si>
    <t>13.163,31</t>
  </si>
  <si>
    <t>00007617</t>
  </si>
  <si>
    <t>TRANSFORMADOR TRIFASICO 13,8KV/220-127V; 45 KVA IMERSO EM OLEO MINERAL"</t>
  </si>
  <si>
    <t>3.869,88</t>
  </si>
  <si>
    <t>00007616</t>
  </si>
  <si>
    <t>TRANSFORMADOR TRIFASICO 13,8KV/220-127V; 500KVA IMERSO EM OLEO MINERAL"</t>
  </si>
  <si>
    <t>19.707,31</t>
  </si>
  <si>
    <t>00007611</t>
  </si>
  <si>
    <t>TRANSFORMADOR TRIFASICO 13,8KV/220-127V; 75KVA IMERSO EM OLEO MINERAL"</t>
  </si>
  <si>
    <t>4.958,84</t>
  </si>
  <si>
    <t>00007612</t>
  </si>
  <si>
    <t>TRANSFORMADOR TRIFASICO 13,8KV/220-127V; 750KVA IMERSO EM OLEO MINERAL"</t>
  </si>
  <si>
    <t>34.876,30</t>
  </si>
  <si>
    <t>00007626</t>
  </si>
  <si>
    <t>TRATOR DE ESTEIRAS ATE 90HP C/ LAMINA PESO OPERACIONAL * 9T * (INCL MANUT/OPERACAO)</t>
  </si>
  <si>
    <t>65,25</t>
  </si>
  <si>
    <t>00007622</t>
  </si>
  <si>
    <t>TRATOR DE ESTEIRAS CATERPILLAR D5G -POT.99HP, PESO OPERACIONAL 8,5T **CAIXA**</t>
  </si>
  <si>
    <t>401.916,10</t>
  </si>
  <si>
    <t>00007624</t>
  </si>
  <si>
    <t>TRATOR DE ESTEIRAS CATERPILLAR D6M 153HP PESO OPERACIONAL 15T, C/ RODA MOTRIZ ELEVADA**CAIXA**</t>
  </si>
  <si>
    <t>730.000,00</t>
  </si>
  <si>
    <t>00013627</t>
  </si>
  <si>
    <t>TRATOR DE ESTEIRAS CATERPILLAR D6M, 140HP, PESO OPERACIONAL 15,5T, **CAIXA**</t>
  </si>
  <si>
    <t>759.338,70</t>
  </si>
  <si>
    <t>00013878</t>
  </si>
  <si>
    <t>TRATOR DE ESTEIRAS CATERPILLAR D6RDS,POT.185HP, S/HIPER **CAIXA**</t>
  </si>
  <si>
    <t>1.177.190,70</t>
  </si>
  <si>
    <t>00025021</t>
  </si>
  <si>
    <t>TRATOR DE ESTEIRAS CATERPILLAR D8R COM ESCARIFICADOR - POTENCIA 305 HP - PESO OPERACIONAL 37</t>
  </si>
  <si>
    <t>2.139.243,10</t>
  </si>
  <si>
    <t>T**CAIXA**</t>
  </si>
  <si>
    <t>00007623</t>
  </si>
  <si>
    <t>TRATOR DE ESTEIRAS CATERPILLAR D8R COM LAMINA - POTENCIA 305 HP - PESO OPERACIONAL 37 T**CAIXA**</t>
  </si>
  <si>
    <t>1.850.477,00</t>
  </si>
  <si>
    <t>00025020</t>
  </si>
  <si>
    <t>TRATOR DE ESTEIRAS CATERPILLAR D8R COM LAMINA E ESCARIFICADOR - POTENCIA 305 HP - PESO</t>
  </si>
  <si>
    <t>2.336.270,10</t>
  </si>
  <si>
    <t>OPERACIONAL 37 T**CAIXA**</t>
  </si>
  <si>
    <t>00013338</t>
  </si>
  <si>
    <t>TRATOR DE ESTEIRAS FIAT ALLIS FD-130,POT.120HP,PESO OPERACIONAL 12,10T**CAIXA**</t>
  </si>
  <si>
    <t>395.331,50</t>
  </si>
  <si>
    <t>00013332</t>
  </si>
  <si>
    <t>TRATOR DE ESTEIRAS KOMATSU D41 E6, 105HP, NACIONAL PESO OPERACIONAL 10,2T**CAIXA**</t>
  </si>
  <si>
    <t>494.166,20</t>
  </si>
  <si>
    <t>00007625</t>
  </si>
  <si>
    <t>TRATOR DE ESTEIRAS KOMATSU,NACIONAL , MOD D61-EX-12, POT 165 HP, PESO OPERACIONAL 17,1T, CACAMBA</t>
  </si>
  <si>
    <t>711.596,70</t>
  </si>
  <si>
    <t>5,2 M³**CAIXA**</t>
  </si>
  <si>
    <t>00007628</t>
  </si>
  <si>
    <t>TRATOR DE ESTEIRAS 110 A 160HP C/ LAMINA PESO OPERACIONAL * 13T * (INCL MANUT/OPERACAO)</t>
  </si>
  <si>
    <t>83,89</t>
  </si>
  <si>
    <t>00007629</t>
  </si>
  <si>
    <t>TRATOR DE ESTEIRAS 160 A 300HP C/ LAMINA PESO OPERACIONAL * 16T * (INCL MANUT/OPERACAO)</t>
  </si>
  <si>
    <t>101,14</t>
  </si>
  <si>
    <t>00007641</t>
  </si>
  <si>
    <t>TRATOR DE PNEUS ACIMA DE 75HP (INCL MANUT/OPERACAO)</t>
  </si>
  <si>
    <t>58,50</t>
  </si>
  <si>
    <t>00007642</t>
  </si>
  <si>
    <t>TRATOR DE PNEUS ATE 75HP (INCL MANUT/OPERACAO)</t>
  </si>
  <si>
    <t>00014240</t>
  </si>
  <si>
    <t>TRATOR DE PNEUS CASE MOD. 4240, 85 HP**CAIXA**</t>
  </si>
  <si>
    <t>646.880,26</t>
  </si>
  <si>
    <t>00013603</t>
  </si>
  <si>
    <t>TRATOR DE PNEUS CBT MOD. 2105 POT. * 110 A 126 HP ***CAIXA**</t>
  </si>
  <si>
    <t>164.287,11</t>
  </si>
  <si>
    <t>00010598</t>
  </si>
  <si>
    <t>TRATOR DE PNEUS MASSEY FERGUSSON MF-25OX STANDARD 51HP**CAIXA**</t>
  </si>
  <si>
    <t>56.651,45</t>
  </si>
  <si>
    <t>00007640</t>
  </si>
  <si>
    <t>TRATOR DE PNEUS MASSEY FERGUSSON MF-290, 82CV, TRACAO 4 X 2, PESO C/ LASTRO 4,32T**CAIXA**</t>
  </si>
  <si>
    <t>87.619,79</t>
  </si>
  <si>
    <t>00013238</t>
  </si>
  <si>
    <t>TRATOR DE PNEUS MASSEY FERGUSSON MOD. MF-292 TURBO, 105HP, PESO C/ LASTRO 4,32T, TRACAO 4 X</t>
  </si>
  <si>
    <t>100.351,82</t>
  </si>
  <si>
    <t>2**CAIXA**</t>
  </si>
  <si>
    <t>00014270</t>
  </si>
  <si>
    <t>TRATOR DE PNEUS VALMET 1180 T 108 CV**CAIXA**</t>
  </si>
  <si>
    <t>121.161,52</t>
  </si>
  <si>
    <t>00004237</t>
  </si>
  <si>
    <t>TRATORISTA</t>
  </si>
  <si>
    <t>00007250</t>
  </si>
  <si>
    <t>TRENA EM FIBRA DE VIDRO L = 30M</t>
  </si>
  <si>
    <t>00011581</t>
  </si>
  <si>
    <t>TRILHO "U" ALUMINIO 40 X 40MM P/ ROLDANA</t>
  </si>
  <si>
    <t>00011580</t>
  </si>
  <si>
    <t>TRILHO QUADRADO ALUMINIO 1/4'' P/ RODIZIOS</t>
  </si>
  <si>
    <t>00011421</t>
  </si>
  <si>
    <t>TRILHO SEMI-NOVO PARA ESTACAS</t>
  </si>
  <si>
    <t>00010743</t>
  </si>
  <si>
    <t>TROLEY MANUAL CAP. 1T</t>
  </si>
  <si>
    <t>470,74</t>
  </si>
  <si>
    <t>00012586</t>
  </si>
  <si>
    <t>TUBETE FERRO GALV 3/4"</t>
  </si>
  <si>
    <t>7,61</t>
  </si>
  <si>
    <t>00007697</t>
  </si>
  <si>
    <t>TUBO ACO GALV C/ COSTURA DIN 2440/NBR 5580 CLASSE MEDIA DN 1.1/2" (40MM) E=3,25MM - 3,61KG/M</t>
  </si>
  <si>
    <t>22,65</t>
  </si>
  <si>
    <t>00007698</t>
  </si>
  <si>
    <t>TUBO ACO GALV C/ COSTURA DIN 2440/NBR 5580 CLASSE MEDIA DN 1.1/4" (32MM) E=3,25MM - 3,14KG/M</t>
  </si>
  <si>
    <t>00007691</t>
  </si>
  <si>
    <t>TUBO ACO GALV C/ COSTURA DIN 2440/NBR 5580 CLASSE MEDIA DN 1/2" (15MM) E = 2,65MM - 1,22KG/M</t>
  </si>
  <si>
    <t>00007701</t>
  </si>
  <si>
    <t>TUBO ACO GALV C/ COSTURA DIN 2440/NBR 5580 CLASSE MEDIA DN 2.1/2" (65MM) E=3,65MM - 6,51KG/M</t>
  </si>
  <si>
    <t>41,86</t>
  </si>
  <si>
    <t>00007696</t>
  </si>
  <si>
    <t>TUBO ACO GALV C/ COSTURA DIN 2440/NBR 5580 CLASSE MEDIA DN 2" (50MM) E=3,65MM - 5,10KG/M</t>
  </si>
  <si>
    <t>31,64</t>
  </si>
  <si>
    <t>00007700</t>
  </si>
  <si>
    <t>TUBO ACO GALV C/ COSTURA DIN 2440/NBR 5580 CLASSE MEDIA DN 3/4" (20MM) E = 2,65MM - 1,58KG/M</t>
  </si>
  <si>
    <t>10,47</t>
  </si>
  <si>
    <t>00007694</t>
  </si>
  <si>
    <t>TUBO ACO GALV C/ COSTURA DIN 2440/NBR 5580 CLASSE MEDIA DN 3" (80MM) E = 4,05MM - 8,47KG/M</t>
  </si>
  <si>
    <t>47,44</t>
  </si>
  <si>
    <t>00007693</t>
  </si>
  <si>
    <t>TUBO ACO GALV C/ COSTURA DIN 2440/NBR 5580 CLASSE MEDIA DN 4" (100MM) E = 4,50MM - 12,10KG/M</t>
  </si>
  <si>
    <t>76,72</t>
  </si>
  <si>
    <t>00007692</t>
  </si>
  <si>
    <t>TE C/BOLSAS JGS E FLANGE FOFO PN-16 DN500X500 INCLUSIVE ANEL BORRACHA</t>
  </si>
  <si>
    <t>3.769,41</t>
  </si>
  <si>
    <t>00006646</t>
  </si>
  <si>
    <t>TE C/BOLSAS JGS E FLANGE FOFO PN-16 DN600X400 INCLUSIVE ANEL BORRACHA</t>
  </si>
  <si>
    <t>4.031,65</t>
  </si>
  <si>
    <t>00006647</t>
  </si>
  <si>
    <t>TE C/BOLSAS JGS E FLANGE FOFO PN-16 DN600X600 INCLUSIVE ANEL BORRACHA</t>
  </si>
  <si>
    <t>5.575,22</t>
  </si>
  <si>
    <t>00006442</t>
  </si>
  <si>
    <t>TE C/BOLSAS JGS E FLANGE FOFO PN-16 DN800X600 INCLUSIVE ANEL BORRACHA</t>
  </si>
  <si>
    <t>11.693,93</t>
  </si>
  <si>
    <t>00006408</t>
  </si>
  <si>
    <t>TE C/BOLSAS JGS E FLANGE FOFO PN-25 DN1000X1000 INCLUSIVE ANEL BORRACHA</t>
  </si>
  <si>
    <t>20.487,66</t>
  </si>
  <si>
    <t>00006405</t>
  </si>
  <si>
    <t>TE C/BOLSAS JGS E FLANGE FOFO PN-25 DN1000X200 INCLUSIVE ANEL BORRACHA</t>
  </si>
  <si>
    <t>6.711,74</t>
  </si>
  <si>
    <t>00006406</t>
  </si>
  <si>
    <t>TE C/BOLSAS JGS E FLANGE FOFO PN-25 DN1000X400 INCLUSIVE ANEL BORRACHA</t>
  </si>
  <si>
    <t>10.911,77</t>
  </si>
  <si>
    <t>00006426</t>
  </si>
  <si>
    <t>TE C/BOLSAS JGS E FLANGE FOFO PN-25 DN1000X600 INCLUSIVE ANEL BORRACHA</t>
  </si>
  <si>
    <t>16.161,60</t>
  </si>
  <si>
    <t>00006413</t>
  </si>
  <si>
    <t>TE C/BOLSAS JGS E FLANGE FOFO PN-25 DN1200X1000 INCLUSIVE ANEL BORRACHA</t>
  </si>
  <si>
    <t>30.708,59</t>
  </si>
  <si>
    <t>00006425</t>
  </si>
  <si>
    <t>TE C/BOLSAS JGS E FLANGE FOFO PN-25 DN1200X1200 INCLUSIVE ANEL BORRACHA</t>
  </si>
  <si>
    <t>34.273,07</t>
  </si>
  <si>
    <t>00006409</t>
  </si>
  <si>
    <t>TE C/BOLSAS JGS E FLANGE FOFO PN-25 DN1200X200 INCLUSIVE ANEL BORRACHA</t>
  </si>
  <si>
    <t>14.684,63</t>
  </si>
  <si>
    <t>00006410</t>
  </si>
  <si>
    <t>TE C/BOLSAS JGS E FLANGE FOFO PN-25 DN1200X400 INCLUSIVE ANEL BORRACHA</t>
  </si>
  <si>
    <t>16.879,69</t>
  </si>
  <si>
    <t>00006411</t>
  </si>
  <si>
    <t>TE C/BOLSAS JGS E FLANGE FOFO PN-25 DN1200X600 INCLUSIVE ANEL BORRACHA</t>
  </si>
  <si>
    <t>23.018,53</t>
  </si>
  <si>
    <t>00006412</t>
  </si>
  <si>
    <t>TE C/BOLSAS JGS E FLANGE FOFO PN-25 DN1200X800 INCLUSIVE ANEL BORRACHA</t>
  </si>
  <si>
    <t>26.913,07</t>
  </si>
  <si>
    <t>00006673</t>
  </si>
  <si>
    <t>TE C/BOLSAS JGS E FLANGE FOFO PN-25 DN300X200 INCLUSIVE ANEL BORRACHA</t>
  </si>
  <si>
    <t>1.179,68</t>
  </si>
  <si>
    <t>00006674</t>
  </si>
  <si>
    <t>TE C/BOLSAS JGS E FLANGE FOFO PN-25 DN300X300 INCLUSIVE ANEL BORRACHA</t>
  </si>
  <si>
    <t>1.479,51</t>
  </si>
  <si>
    <t>00015017</t>
  </si>
  <si>
    <t>TE C/BOLSAS JGS E FLANGE FOFO PN-25 DN350X200 INCLUSIVE ANEL BORRACHA</t>
  </si>
  <si>
    <t>1.364,28</t>
  </si>
  <si>
    <t>00015018</t>
  </si>
  <si>
    <t>TE C/BOLSAS JGS E FLANGE FOFO PN-25 DN350X350    INCLUSIVE ANEL BORRACHA</t>
  </si>
  <si>
    <t>1.960,30</t>
  </si>
  <si>
    <t>00006678</t>
  </si>
  <si>
    <t>TE C/BOLSAS JGS E FLANGE FOFO PN-25 DN400X200 INCLUSIVE ANEL BORRACHA</t>
  </si>
  <si>
    <t>1.739,86</t>
  </si>
  <si>
    <t>00006569</t>
  </si>
  <si>
    <t>TE C/BOLSAS JGS E FLANGE FOFO PN-25 DN400X300 INCLUSIVE ANEL BORRACHA</t>
  </si>
  <si>
    <t>2.006,48</t>
  </si>
  <si>
    <t>00006679</t>
  </si>
  <si>
    <t>TE C/BOLSAS JGS E FLANGE FOFO PN-25 DN400X400 INCLUSIVE ANEL BORRACHA</t>
  </si>
  <si>
    <t>2.571,96</t>
  </si>
  <si>
    <t>00006684</t>
  </si>
  <si>
    <t>TE C/BOLSAS JGS E FLANGE FOFO PN-25 DN500X200 INCLUSIVE ANEL BORRACHA</t>
  </si>
  <si>
    <t>2.210,55</t>
  </si>
  <si>
    <t>00006685</t>
  </si>
  <si>
    <t>TE C/BOLSAS JGS E FLANGE FOFO PN-25 DN500X300 INCLUSIVE ANEL BORRACHA</t>
  </si>
  <si>
    <t>2.653,75</t>
  </si>
  <si>
    <t>00006566</t>
  </si>
  <si>
    <t>TE C/BOLSAS JGS E FLANGE FOFO PN-25 DN500X400 INCLUSIVE ANEL BORRACHA</t>
  </si>
  <si>
    <t>3.326,20</t>
  </si>
  <si>
    <t>00006686</t>
  </si>
  <si>
    <t>TE C/BOLSAS JGS E FLANGE FOFO PN-25 DN500X500 INCLUSIVE ANEL BORRACHA</t>
  </si>
  <si>
    <t>3.952,80</t>
  </si>
  <si>
    <t>00015020</t>
  </si>
  <si>
    <t>TE C/BOLSAS JGS E FLANGE FOFO PN-25 DN600X200 INCLUSIVE ANEL BORRACHA</t>
  </si>
  <si>
    <t>2.610,33</t>
  </si>
  <si>
    <t>00006688</t>
  </si>
  <si>
    <t>TE C/BOLSAS JGS E FLANGE FOFO PN-25 DN600X300 INCLUSIVE ANEL BORRACHA</t>
  </si>
  <si>
    <t>3.405,05</t>
  </si>
  <si>
    <t>00006689</t>
  </si>
  <si>
    <t>TE C/BOLSAS JGS E FLANGE FOFO PN-25 DN600X400 INCLUSIVE ANEL BORRACHA</t>
  </si>
  <si>
    <t>4.199,76</t>
  </si>
  <si>
    <t>00006564</t>
  </si>
  <si>
    <t>TE C/BOLSAS JGS E FLANGE FOFO PN-25 DN600X600 INCLUSIVE ANEL BORRACHA</t>
  </si>
  <si>
    <t>5.804,47</t>
  </si>
  <si>
    <t>00006850</t>
  </si>
  <si>
    <t>TE C/BOLSAS JGS E FLANGES FOFO    PN-16 DN 1000X200 INCLUSIVE ANEL BORRACHA</t>
  </si>
  <si>
    <t>5.028,45</t>
  </si>
  <si>
    <t>00006658</t>
  </si>
  <si>
    <t>TE C/BOLSAS JGS E FLANGES FOFO    PN-16 DN 1000X600 INCLUSIVE ANEL BORRACHA</t>
  </si>
  <si>
    <t>10.087,00</t>
  </si>
  <si>
    <t>00006998</t>
  </si>
  <si>
    <t>TE C/BOLSAS JGS E FLANGES FOFO    PN-16 DN 300X200 INCLUSIVE ANEL BORRACHA</t>
  </si>
  <si>
    <t>00006649</t>
  </si>
  <si>
    <t>TE C/BOLSAS JGS E FLANGES FOFO    PN-16 DN 700X700 INCLUSIVE ANEL BORRACHA</t>
  </si>
  <si>
    <t>5.083,49</t>
  </si>
  <si>
    <t>00006650</t>
  </si>
  <si>
    <t>TE C/BOLSAS JGS E FLANGES FOFO    PN-16 DN 800X200 INCLUSIVE ANEL BORRACHA</t>
  </si>
  <si>
    <t>3.356,83</t>
  </si>
  <si>
    <t>00006981</t>
  </si>
  <si>
    <t>TE C/BOLSAS JGS E FLANGES FOFO    PN-16 DN 900X900 INCLUSIVE ANEL BORRACHA</t>
  </si>
  <si>
    <t>9.699,54</t>
  </si>
  <si>
    <t>00006952</t>
  </si>
  <si>
    <t>TE C/BOLSAS JGS E FLANGES FOFO PN-16 DN 300X300</t>
  </si>
  <si>
    <t>00006634</t>
  </si>
  <si>
    <t>TE C/BOLSAS JGS E FLANGES FOFO PN-16 DN 400X200</t>
  </si>
  <si>
    <t>00006635</t>
  </si>
  <si>
    <t>TE C/BOLSAS JGS E FLANGES FOFO PN-16 DN 400X300</t>
  </si>
  <si>
    <t>00006640</t>
  </si>
  <si>
    <t>TE C/BOLSAS JGS E FLANGES FOFO PN-16 DN 500X200</t>
  </si>
  <si>
    <t>00006644</t>
  </si>
  <si>
    <t>TE C/BOLSAS JGS E FLANGES FOFO PN-16 DN 600X200</t>
  </si>
  <si>
    <t>2.781,70</t>
  </si>
  <si>
    <t>00006645</t>
  </si>
  <si>
    <t>TE C/BOLSAS JGS E FLANGES FOFO PN-16 DN 600X300</t>
  </si>
  <si>
    <t>00006927</t>
  </si>
  <si>
    <t>TE C/BOLSAS JGS FOFO DN 80X 80 INCLUSIVE ANEL BORRACHA</t>
  </si>
  <si>
    <t>00012664</t>
  </si>
  <si>
    <t>TE C/BOLSAS JGS FOFO DN 100X100 INCLUSIVE ANEL BORRACHA</t>
  </si>
  <si>
    <t>174,49</t>
  </si>
  <si>
    <t>00012666</t>
  </si>
  <si>
    <t>TE C/BOLSAS JGS FOFO DN 100X80 INCLUSIVE ANEL BORRACHA</t>
  </si>
  <si>
    <t>164,69</t>
  </si>
  <si>
    <t>00012667</t>
  </si>
  <si>
    <t>TE C/BOLSAS JGS FOFO DN 150X100 INCLUSIVE ANEL BORRACHA</t>
  </si>
  <si>
    <t>258,81</t>
  </si>
  <si>
    <t>00012668</t>
  </si>
  <si>
    <t>TE C/BOLSAS JGS FOFO DN 150X150 INCLUSIVE ANEL BORRACHA</t>
  </si>
  <si>
    <t>290,18</t>
  </si>
  <si>
    <t>00006893</t>
  </si>
  <si>
    <t>TE C/BOLSAS JGS FOFO DN 150X80 INCLUSIVE ANEL BORRACHA</t>
  </si>
  <si>
    <t>00006922</t>
  </si>
  <si>
    <t>TE C/BOLSAS JGS FOFO DN 200X100 INCLUSIVE ANEL BORRACHA</t>
  </si>
  <si>
    <t>313,70</t>
  </si>
  <si>
    <t>00006921</t>
  </si>
  <si>
    <t>TE C/BOLSAS JGS FOFO DN 200X200 INCLUSIVE ANEL BORRACHA</t>
  </si>
  <si>
    <t>462,71</t>
  </si>
  <si>
    <t>00006890</t>
  </si>
  <si>
    <t>TE C/BOLSAS JGS FOFO DN 200X50 INCLUSIVE ANEL BORRACHA</t>
  </si>
  <si>
    <t>197,77</t>
  </si>
  <si>
    <t>00006923</t>
  </si>
  <si>
    <t>TE C/BOLSAS JGS FOFO DN 200X80 INCLUSIVE ANEL BORRACHA</t>
  </si>
  <si>
    <t>301,94</t>
  </si>
  <si>
    <t>00006891</t>
  </si>
  <si>
    <t>TE C/BOLSAS JGS FOFO DN 250X100 INCLUSIVE ANEL BORRACHA</t>
  </si>
  <si>
    <t>388,21</t>
  </si>
  <si>
    <t>00006741</t>
  </si>
  <si>
    <t>TE C/BOLSAS JGS FOFO DN 250X250 INCLUSIVE ANEL BORRACHA</t>
  </si>
  <si>
    <t>556,83</t>
  </si>
  <si>
    <t>00006825</t>
  </si>
  <si>
    <t>TE C/BOLSAS JGS FOFO DN 250X80 INCLUSIVE ANEL BORRACHA</t>
  </si>
  <si>
    <t>380,36</t>
  </si>
  <si>
    <t>00006740</t>
  </si>
  <si>
    <t>TE C/BOLSAS JGS FOFO DN 300X100 INCLUSIVE ANEL BORRACHA</t>
  </si>
  <si>
    <t>501,92</t>
  </si>
  <si>
    <t>00006745</t>
  </si>
  <si>
    <t>TE C/BOLSAS JGS FOFO DN 300X150 INCLUSIVE ANEL BORRACHA</t>
  </si>
  <si>
    <t>588,20</t>
  </si>
  <si>
    <t>00006824</t>
  </si>
  <si>
    <t>TE C/BOLSAS JGS FOFO DN 300X200 INCLUSIVE ANEL BORRACHA</t>
  </si>
  <si>
    <t>674,46</t>
  </si>
  <si>
    <t>00006743</t>
  </si>
  <si>
    <t>TE C/BOLSAS JGS FOFO DN 300X250 INCLUSIVE ANEL BORRACHA</t>
  </si>
  <si>
    <t>981,32</t>
  </si>
  <si>
    <t>00006744</t>
  </si>
  <si>
    <t>TE C/BOLSAS JGS FOFO DN 300X300 INCLUSIVE ANEL BORRACHA</t>
  </si>
  <si>
    <t>768,57</t>
  </si>
  <si>
    <t>00006746</t>
  </si>
  <si>
    <t>TE C/BOLSAS JGS FOFO DN 300X80 INCLUSIVE ANEL BORRACHA</t>
  </si>
  <si>
    <t>00006747</t>
  </si>
  <si>
    <t>TE C/BOLSAS JGS FOFO DN 400X100 INCLUSIVE ANEL BORRACHA</t>
  </si>
  <si>
    <t>956,87</t>
  </si>
  <si>
    <t>00006822</t>
  </si>
  <si>
    <t>TE C/BOLSAS JGS FOFO DN 400X200 INCLUSIVE ANEL BORRACHA</t>
  </si>
  <si>
    <t>849,14</t>
  </si>
  <si>
    <t>00006821</t>
  </si>
  <si>
    <t>TE C/BOLSAS JGS FOFO DN 400X300 INCLUSIVE ANEL BORRACHA</t>
  </si>
  <si>
    <t>1.289,61</t>
  </si>
  <si>
    <t>00006748</t>
  </si>
  <si>
    <t>TE C/BOLSAS JGS FOFO DN 400X400 INCLUSIVE ANEL BORRACHA</t>
  </si>
  <si>
    <t>1.423,42</t>
  </si>
  <si>
    <t>00006823</t>
  </si>
  <si>
    <t>TE C/BOLSAS JGS FOFO DN 400X80 INCLUSIVE ANEL BORRACHA</t>
  </si>
  <si>
    <t>899,87</t>
  </si>
  <si>
    <t>00006820</t>
  </si>
  <si>
    <t>TE C/BOLSAS JGS FOFO DN 500X100 INCLUSIVE ANEL BORRACHA</t>
  </si>
  <si>
    <t>1.408,63</t>
  </si>
  <si>
    <t>00006749</t>
  </si>
  <si>
    <t>TE C/BOLSAS JGS FOFO DN 500X200 INCLUSIVE ANEL BORRACHA</t>
  </si>
  <si>
    <t>1.606,94</t>
  </si>
  <si>
    <t>00006815</t>
  </si>
  <si>
    <t>TE C/BOLSAS JGS FOFO DN 500X300 INCLUSIVE ANEL BORRACHA</t>
  </si>
  <si>
    <t>1.978,76</t>
  </si>
  <si>
    <t>00006736</t>
  </si>
  <si>
    <t>TE C/BOLSAS JGS FOFO DN 500X500 INCLUSIVE ANEL BORRACHA</t>
  </si>
  <si>
    <t>2.586,06</t>
  </si>
  <si>
    <t>00006814</t>
  </si>
  <si>
    <t>TE C/BOLSAS JGS FOFO DN 600X100 INCLUSIVE ANEL BORRACHA</t>
  </si>
  <si>
    <t>1.930,79</t>
  </si>
  <si>
    <t>00006737</t>
  </si>
  <si>
    <t>TE C/BOLSAS JGS FOFO DN 600X200 INCLUSIVE ANEL BORRACHA</t>
  </si>
  <si>
    <t>2.163,17</t>
  </si>
  <si>
    <t>00006817</t>
  </si>
  <si>
    <t>TE C/BOLSAS JGS FOFO DN 600X300 INCLUSIVE ANEL BORRACHA</t>
  </si>
  <si>
    <t>2.536,58</t>
  </si>
  <si>
    <t>00006738</t>
  </si>
  <si>
    <t>TE C/BOLSAS JGS FOFO DN 600X400 INCLUSIVE ANEL BORRACHA</t>
  </si>
  <si>
    <t>3.682,35</t>
  </si>
  <si>
    <t>00006739</t>
  </si>
  <si>
    <t>TE C/BOLSAS JGS FOFO DN 600X600 INCLUSIVE ANEL BORRACHA</t>
  </si>
  <si>
    <t>3.187,17</t>
  </si>
  <si>
    <t>00006894</t>
  </si>
  <si>
    <t>TE C/BOLSAS JGS FOFO DN 75X50 INCLUSIVE ANEL BORRACHA</t>
  </si>
  <si>
    <t>68,79</t>
  </si>
  <si>
    <t>00006881</t>
  </si>
  <si>
    <t>TE C/FLANGES FOFO PN-10 DN 1000X1000</t>
  </si>
  <si>
    <t>17.617,23</t>
  </si>
  <si>
    <t>00006778</t>
  </si>
  <si>
    <t>TE C/FLANGES FOFO PN-10 DN 1000X200</t>
  </si>
  <si>
    <t>9.574,20</t>
  </si>
  <si>
    <t>00006779</t>
  </si>
  <si>
    <t>TE C/FLANGES FOFO PN-10 DN 1000X400</t>
  </si>
  <si>
    <t>11.668,54</t>
  </si>
  <si>
    <t>00006780</t>
  </si>
  <si>
    <t>TE C/FLANGES FOFO PN-10 DN 1000X600</t>
  </si>
  <si>
    <t>14.603,55</t>
  </si>
  <si>
    <t>00006751</t>
  </si>
  <si>
    <t>TE C/FLANGES FOFO PN-10 DN 350X100</t>
  </si>
  <si>
    <t>1.588,20</t>
  </si>
  <si>
    <t>00006752</t>
  </si>
  <si>
    <t>TE C/FLANGES FOFO PN-10 DN 350X200</t>
  </si>
  <si>
    <t>1.659,10</t>
  </si>
  <si>
    <t>00006889</t>
  </si>
  <si>
    <t>TE C/FLANGES FOFO PN-10 DN 350X300</t>
  </si>
  <si>
    <t>2.325,62</t>
  </si>
  <si>
    <t>00006753</t>
  </si>
  <si>
    <t>TE C/FLANGES FOFO PN-10 DN 350X350</t>
  </si>
  <si>
    <t>1.971,07</t>
  </si>
  <si>
    <t>00006888</t>
  </si>
  <si>
    <t>TE C/FLANGES FOFO PN-10 DN 400X100</t>
  </si>
  <si>
    <t>1.843,44</t>
  </si>
  <si>
    <t>00006754</t>
  </si>
  <si>
    <t>TE C/FLANGES FOFO PN-10 DN 400X200</t>
  </si>
  <si>
    <t>1.915,76</t>
  </si>
  <si>
    <t>00006755</t>
  </si>
  <si>
    <t>TE C/FLANGES FOFO PN-10 DN 400X300</t>
  </si>
  <si>
    <t>2.255,81</t>
  </si>
  <si>
    <t>00006756</t>
  </si>
  <si>
    <t>TE C/FLANGES FOFO PN-10 DN 400X400</t>
  </si>
  <si>
    <t>1.803,79</t>
  </si>
  <si>
    <t>00006887</t>
  </si>
  <si>
    <t>TE C/FLANGES FOFO PN-10 DN 450X100</t>
  </si>
  <si>
    <t>2.750,04</t>
  </si>
  <si>
    <t>00006757</t>
  </si>
  <si>
    <t>TE C/FLANGES FOFO PN-10 DN 450X200</t>
  </si>
  <si>
    <t>2.861,81</t>
  </si>
  <si>
    <t>00006886</t>
  </si>
  <si>
    <t>TE C/FLANGES FOFO PN-10 DN 450X300</t>
  </si>
  <si>
    <t>2.972,60</t>
  </si>
  <si>
    <t>00006758</t>
  </si>
  <si>
    <t>TE C/FLANGES FOFO PN-10 DN 450X400</t>
  </si>
  <si>
    <t>3.242,83</t>
  </si>
  <si>
    <t>00006759</t>
  </si>
  <si>
    <t>TE C/FLANGES FOFO PN-10 DN 450X450</t>
  </si>
  <si>
    <t>3.288,88</t>
  </si>
  <si>
    <t>00006760</t>
  </si>
  <si>
    <t>TE C/FLANGES FOFO PN-10 DN 500X100</t>
  </si>
  <si>
    <t>3.292,20</t>
  </si>
  <si>
    <t>00006761</t>
  </si>
  <si>
    <t>TE C/FLANGES FOFO PN-10 DN 500X200</t>
  </si>
  <si>
    <t>3.304,02</t>
  </si>
  <si>
    <t>00006762</t>
  </si>
  <si>
    <t>TE C/FLANGES FOFO PN-10 DN 500X300</t>
  </si>
  <si>
    <t>3.743,61</t>
  </si>
  <si>
    <t>00006763</t>
  </si>
  <si>
    <t>TE C/FLANGES FOFO PN-10 DN 500X400</t>
  </si>
  <si>
    <t>4.091,67</t>
  </si>
  <si>
    <t>00006764</t>
  </si>
  <si>
    <t>TE C/FLANGES FOFO PN-10 DN 500X500</t>
  </si>
  <si>
    <t>3.430,69</t>
  </si>
  <si>
    <t>00006765</t>
  </si>
  <si>
    <t>TE C/FLANGES FOFO PN-10 DN 600X100</t>
  </si>
  <si>
    <t>3.803,16</t>
  </si>
  <si>
    <t>00006766</t>
  </si>
  <si>
    <t>TE C/FLANGES FOFO PN-10 DN 600X200</t>
  </si>
  <si>
    <t>3.803,75</t>
  </si>
  <si>
    <t>00006767</t>
  </si>
  <si>
    <t>TE C/FLANGES FOFO PN-10 DN 600X300</t>
  </si>
  <si>
    <t>4.590,18</t>
  </si>
  <si>
    <t>00006768</t>
  </si>
  <si>
    <t>TE C/FLANGES FOFO PN-10 DN 600X400</t>
  </si>
  <si>
    <t>4.644,53</t>
  </si>
  <si>
    <t>00006769</t>
  </si>
  <si>
    <t>TE C/FLANGES FOFO PN-10 DN 600X500</t>
  </si>
  <si>
    <t>4.541,55</t>
  </si>
  <si>
    <t>00006770</t>
  </si>
  <si>
    <t>TE C/FLANGES FOFO PN-10 DN 600X600</t>
  </si>
  <si>
    <t>5.473,17</t>
  </si>
  <si>
    <t>00006885</t>
  </si>
  <si>
    <t>TE C/FLANGES FOFO PN-10 DN 700X200</t>
  </si>
  <si>
    <t>5.247,12</t>
  </si>
  <si>
    <t>00006771</t>
  </si>
  <si>
    <t>TE C/FLANGES FOFO PN-10 DN 700X400</t>
  </si>
  <si>
    <t>6.701,37</t>
  </si>
  <si>
    <t>00006884</t>
  </si>
  <si>
    <t>TE C/FLANGES FOFO PN-10 DN 700X700</t>
  </si>
  <si>
    <t>7.847,29</t>
  </si>
  <si>
    <t>00006772</t>
  </si>
  <si>
    <t>TE C/FLANGES FOFO PN-10 DN 800X200</t>
  </si>
  <si>
    <t>6.523,42</t>
  </si>
  <si>
    <t>00006883</t>
  </si>
  <si>
    <t>TE C/FLANGES FOFO PN-10 DN 800X400</t>
  </si>
  <si>
    <t>7.252,79</t>
  </si>
  <si>
    <t>00006773</t>
  </si>
  <si>
    <t>TE C/FLANGES FOFO PN-10 DN 800X600</t>
  </si>
  <si>
    <t>8.195,71</t>
  </si>
  <si>
    <t>00006882</t>
  </si>
  <si>
    <t>TE C/FLANGES FOFO PN-10 DN 800X800</t>
  </si>
  <si>
    <t>11.555,43</t>
  </si>
  <si>
    <t>00006774</t>
  </si>
  <si>
    <t>TE C/FLANGES FOFO PN-10 DN 900X200</t>
  </si>
  <si>
    <t>7.501,20</t>
  </si>
  <si>
    <t>00006775</t>
  </si>
  <si>
    <t>TE C/FLANGES FOFO PN-10 DN 900X400</t>
  </si>
  <si>
    <t>9.281,44</t>
  </si>
  <si>
    <t>00006776</t>
  </si>
  <si>
    <t>TE C/FLANGES FOFO PN-10 DN 900X600</t>
  </si>
  <si>
    <t>12.130,04</t>
  </si>
  <si>
    <t>00006777</t>
  </si>
  <si>
    <t>TE C/FLANGES FOFO PN-10 DN 900X900</t>
  </si>
  <si>
    <t>14.867,60</t>
  </si>
  <si>
    <t>00006722</t>
  </si>
  <si>
    <t>TE C/FLANGES FOFO PN-10/16 DN 100X100</t>
  </si>
  <si>
    <t>160,76</t>
  </si>
  <si>
    <t>00006788</t>
  </si>
  <si>
    <t>TE C/FLANGES FOFO PN-10/16 DN 100X80</t>
  </si>
  <si>
    <t>260,13</t>
  </si>
  <si>
    <t>00006724</t>
  </si>
  <si>
    <t>TE C/FLANGES FOFO PN-10/16 DN 150X100</t>
  </si>
  <si>
    <t>250,97</t>
  </si>
  <si>
    <t>00006723</t>
  </si>
  <si>
    <t>TE C/FLANGES FOFO PN-10/16 DN 150X80</t>
  </si>
  <si>
    <t>372,56</t>
  </si>
  <si>
    <t>00006827</t>
  </si>
  <si>
    <t>TE C/FLANGES FOFO PN-10/16 DN 200X100</t>
  </si>
  <si>
    <t>352,92</t>
  </si>
  <si>
    <t>00006726</t>
  </si>
  <si>
    <t>TE C/FLANGES FOFO PN-10/16 DN 200X150</t>
  </si>
  <si>
    <t>647,98</t>
  </si>
  <si>
    <t>00006727</t>
  </si>
  <si>
    <t>TE C/FLANGES FOFO PN-10/16 DN 200X200</t>
  </si>
  <si>
    <t>431,34</t>
  </si>
  <si>
    <t>00006725</t>
  </si>
  <si>
    <t>TE C/FLANGES FOFO PN-10/16 DN 200X50</t>
  </si>
  <si>
    <t>465,70</t>
  </si>
  <si>
    <t>00006828</t>
  </si>
  <si>
    <t>TE C/FLANGES FOFO PN-10/16 DN 200X80</t>
  </si>
  <si>
    <t>578,79</t>
  </si>
  <si>
    <t>00006729</t>
  </si>
  <si>
    <t>TE C/FLANGES FOFO PN-10/16 DN 250X100</t>
  </si>
  <si>
    <t>814,31</t>
  </si>
  <si>
    <t>00006730</t>
  </si>
  <si>
    <t>TE C/FLANGES FOFO PN-10/16 DN 250X200</t>
  </si>
  <si>
    <t>1.064,47</t>
  </si>
  <si>
    <t>00006731</t>
  </si>
  <si>
    <t>27,90</t>
  </si>
  <si>
    <t>00007707</t>
  </si>
  <si>
    <t>TUBO CERAMICA ESG EB-5 PB DN 350</t>
  </si>
  <si>
    <t>38,00</t>
  </si>
  <si>
    <t>00007712</t>
  </si>
  <si>
    <t>TUBO CERAMICA ESG EB-5 PB DN 375</t>
  </si>
  <si>
    <t>41,85</t>
  </si>
  <si>
    <t>00007711</t>
  </si>
  <si>
    <t>TUBO CERAMICA ESG EB-5 PB DN 400</t>
  </si>
  <si>
    <t>49,60</t>
  </si>
  <si>
    <t>00007709</t>
  </si>
  <si>
    <t>TUBO CERAMICA ESG EB-5 PB DN 450</t>
  </si>
  <si>
    <t>69,93</t>
  </si>
  <si>
    <t>00007702</t>
  </si>
  <si>
    <t>TUBO CERAMICA ESG EB-5 PB DN 75</t>
  </si>
  <si>
    <t>00012334</t>
  </si>
  <si>
    <t>TUBO CERAMICO PERFURADO DN 100 MM - P/ DRENAGEM</t>
  </si>
  <si>
    <t>00012335</t>
  </si>
  <si>
    <t>TUBO CERAMICO PERFURADO DN 150 MM - P/ DRENAGEM</t>
  </si>
  <si>
    <t>00012336</t>
  </si>
  <si>
    <t>TUBO CERAMICO PERFURADO DN 200 MM - P/ DRENAGEM</t>
  </si>
  <si>
    <t>11,62</t>
  </si>
  <si>
    <t>00007660</t>
  </si>
  <si>
    <t>TUBO CHAPA PRETA E = 1/4" - 30" - 175KG</t>
  </si>
  <si>
    <t>899,00</t>
  </si>
  <si>
    <t>00007681</t>
  </si>
  <si>
    <t>TUBO CHAPA PRETA E = 3/16" - 12" - 36KG</t>
  </si>
  <si>
    <t>184,94</t>
  </si>
  <si>
    <t>00007682</t>
  </si>
  <si>
    <t>TUBO CHAPA PRETA E = 3/16" - 14" - 42KG</t>
  </si>
  <si>
    <t>215,76</t>
  </si>
  <si>
    <t>00007671</t>
  </si>
  <si>
    <t>TUBO CHAPA PRETA E = 3/16" - 16" - 47KG</t>
  </si>
  <si>
    <t>241,45</t>
  </si>
  <si>
    <t>00007670</t>
  </si>
  <si>
    <t>TUBO CHAPA PRETA E = 3/16" - 18" - 53KG</t>
  </si>
  <si>
    <t>272,27</t>
  </si>
  <si>
    <t>00007668</t>
  </si>
  <si>
    <t>TUBO CHAPA PRETA E = 3/16" - 20" - 71KG</t>
  </si>
  <si>
    <t>364,74</t>
  </si>
  <si>
    <t>00007666</t>
  </si>
  <si>
    <t>TUBO CHAPA PRETA E = 3/16" - 22" - 88KG</t>
  </si>
  <si>
    <t>452,07</t>
  </si>
  <si>
    <t>00007667</t>
  </si>
  <si>
    <t>TUBO CHAPA PRETA E = 3/16" - 26" - 147KG</t>
  </si>
  <si>
    <t>755,16</t>
  </si>
  <si>
    <t>00007685</t>
  </si>
  <si>
    <t>TUBO CHAPA PRETA E = 3/8" - 20" -117 KG</t>
  </si>
  <si>
    <t>601,05</t>
  </si>
  <si>
    <t>00007686</t>
  </si>
  <si>
    <t>TUBO CHAPA PRETA E = 3/8" - 26" -153 KG</t>
  </si>
  <si>
    <t>785,98</t>
  </si>
  <si>
    <t>00007676</t>
  </si>
  <si>
    <t>TUBO CHAPA PRETA E = 3/8" - 30" -177KG</t>
  </si>
  <si>
    <t>909,28</t>
  </si>
  <si>
    <t>00012742</t>
  </si>
  <si>
    <t>TUBO COBRE CLASSE "E" DN 104 MM</t>
  </si>
  <si>
    <t>111,37</t>
  </si>
  <si>
    <t>00012713</t>
  </si>
  <si>
    <t>TUBO COBRE CLASSE "E" DN 15 MM</t>
  </si>
  <si>
    <t>00012743</t>
  </si>
  <si>
    <t>TUBO COBRE CLASSE "E" DN 22 MM</t>
  </si>
  <si>
    <t>10,65</t>
  </si>
  <si>
    <t>00012744</t>
  </si>
  <si>
    <t>TUBO COBRE CLASSE "E" DN 28 MM</t>
  </si>
  <si>
    <t>12,92</t>
  </si>
  <si>
    <t>00012745</t>
  </si>
  <si>
    <t>TUBO COBRE CLASSE "E" DN 35 MM</t>
  </si>
  <si>
    <t>00012746</t>
  </si>
  <si>
    <t>TUBO COBRE CLASSE "E" DN 42 MM</t>
  </si>
  <si>
    <t>00012747</t>
  </si>
  <si>
    <t>TUBO COBRE CLASSE "E" DN 54 MM</t>
  </si>
  <si>
    <t>38,78</t>
  </si>
  <si>
    <t>00012748</t>
  </si>
  <si>
    <t>TUBO COBRE CLASSE "E" DN 66 MM</t>
  </si>
  <si>
    <t>54,45</t>
  </si>
  <si>
    <t>00012749</t>
  </si>
  <si>
    <t>TUBO COBRE CLASSE "E" DN 79 MM</t>
  </si>
  <si>
    <t>00007720</t>
  </si>
  <si>
    <t>TUBO CONCRETO ARMADO CLASSE A-2 PB JE NBR-8890 DN 1000MM P/ ESG SANITARIO</t>
  </si>
  <si>
    <t>301,02</t>
  </si>
  <si>
    <t>00007749</t>
  </si>
  <si>
    <t>TUBO CONCRETO ARMADO CLASSE A-2 PB JE NBR-8890 DN 1200MM P/ ESG SANITARIO</t>
  </si>
  <si>
    <t>433,90</t>
  </si>
  <si>
    <t>00007723</t>
  </si>
  <si>
    <t>TUBO CONCRETO ARMADO CLASSE A-2 PB JE NBR-8890 DN 1500MM P/ ESG SANITARIO</t>
  </si>
  <si>
    <t>698,90</t>
  </si>
  <si>
    <t>00007718</t>
  </si>
  <si>
    <t>TUBO CONCRETO ARMADO CLASSE A-2 PB JE NBR-8890 DN 2000MM P/ ESG SANITARIO</t>
  </si>
  <si>
    <t>1.342,54</t>
  </si>
  <si>
    <t>00007740</t>
  </si>
  <si>
    <t>TUBO CONCRETO ARMADO CLASSE A-2 PB JE NBR-8890 DN 400MM P/ ESG SANITARIO</t>
  </si>
  <si>
    <t>92,20</t>
  </si>
  <si>
    <t>00007741</t>
  </si>
  <si>
    <t>TUBO CONCRETO ARMADO CLASSE A-2 PB JE NBR-8890 DN 500MM P/ ESG SANITARIO</t>
  </si>
  <si>
    <t>116,61</t>
  </si>
  <si>
    <t>00007774</t>
  </si>
  <si>
    <t>TUBO CONCRETO ARMADO CLASSE A-2 PB JE NBR-8890 DN 600MM P/ ESG SANITARIO</t>
  </si>
  <si>
    <t>135,59</t>
  </si>
  <si>
    <t>00007744</t>
  </si>
  <si>
    <t>TUBO CONCRETO ARMADO CLASSE A-2 PB JE NBR-8890 DN 700MM P/ ESG SANITARIO</t>
  </si>
  <si>
    <t>184,41</t>
  </si>
  <si>
    <t>00007773</t>
  </si>
  <si>
    <t>TUBO CONCRETO ARMADO CLASSE A-2 PB JE NBR-8890 DN 800MM P/ ESG SANITARIO</t>
  </si>
  <si>
    <t>225,08</t>
  </si>
  <si>
    <t>00007754</t>
  </si>
  <si>
    <t>TUBO CONCRETO ARMADO CLASSE A-2 PB JE NBR-8890 DN 900MM P/ ESG SANITARIO</t>
  </si>
  <si>
    <t>284,28</t>
  </si>
  <si>
    <t>00007735</t>
  </si>
  <si>
    <t>TUBO CONCRETO ARMADO CLASSE A-3 PB JE NBR-8890 DN 1000MM P/ ESG SANITARIO</t>
  </si>
  <si>
    <t>325,42</t>
  </si>
  <si>
    <t>00007729</t>
  </si>
  <si>
    <t>TUBO CONCRETO ARMADO CLASSE A-3 PB JE NBR-8890 DN 1200MM P/ ESG SANITARIO</t>
  </si>
  <si>
    <t>474,58</t>
  </si>
  <si>
    <t>00007730</t>
  </si>
  <si>
    <t>TUBO CONCRETO ARMADO CLASSE A-3 PB JE NBR-8890 DN 1500MM P/ ESG SANITARIO</t>
  </si>
  <si>
    <t>730,93</t>
  </si>
  <si>
    <t>00007731</t>
  </si>
  <si>
    <t>TUBO CONCRETO ARMADO CLASSE A-3 PB JE NBR-8890 DN 2000MM P/ ESG SANITARIO</t>
  </si>
  <si>
    <t>1.477,18</t>
  </si>
  <si>
    <t>00007755</t>
  </si>
  <si>
    <t>TUBO CONCRETO ARMADO CLASSE A-3 PB JE NBR-8890 DN 400MM P/ ESG SANITARIO</t>
  </si>
  <si>
    <t>100,34</t>
  </si>
  <si>
    <t>00007776</t>
  </si>
  <si>
    <t>TUBO CONCRETO ARMADO CLASSE A-3 PB JE NBR-8890 DN 500MM P/ ESG SANITARIO</t>
  </si>
  <si>
    <t>127,46</t>
  </si>
  <si>
    <t>00007743</t>
  </si>
  <si>
    <t>TUBO CONCRETO ARMADO CLASSE A-3 PB JE NBR-8890 DN 600MM P/ ESG SANITARIO</t>
  </si>
  <si>
    <t>143,73</t>
  </si>
  <si>
    <t>00007733</t>
  </si>
  <si>
    <t>TUBO CONCRETO ARMADO CLASSE A-3 PB JE NBR-8890 DN 700MM P/ ESG SANITARIO</t>
  </si>
  <si>
    <t>195,25</t>
  </si>
  <si>
    <t>00007775</t>
  </si>
  <si>
    <t>TUBO CONCRETO ARMADO CLASSE A-3 PB JE NBR-8890 DN 800MM P/ ESG SANITARIO</t>
  </si>
  <si>
    <t>235,93</t>
  </si>
  <si>
    <t>00007734</t>
  </si>
  <si>
    <t>TUBO CONCRETO ARMADO CLASSE A-3 PB JE NBR-8890 DN 900MM P/ ESG SANITARIO</t>
  </si>
  <si>
    <t>300,28</t>
  </si>
  <si>
    <t>00013256</t>
  </si>
  <si>
    <t>TUBO CONCRETO ARMADO CLASSE CA-1 PB EB-103 DN 1100MM P/ DRENAGEM</t>
  </si>
  <si>
    <t>00007753</t>
  </si>
  <si>
    <t>TUBO CONCRETO ARMADO CLASSE CA-1 PB NBR-9794 DN 1000MM P/AGUAS PLUVIAIS</t>
  </si>
  <si>
    <t>213,97</t>
  </si>
  <si>
    <t>00007757</t>
  </si>
  <si>
    <t>TUBO CONCRETO ARMADO CLASSE CA-1 PB NBR-9794 DN 1200MM P/AGUAS PLUVIAIS</t>
  </si>
  <si>
    <t>284,23</t>
  </si>
  <si>
    <t>00007758</t>
  </si>
  <si>
    <t>TUBO CONCRETO ARMADO CLASSE CA-1 PB NBR-9794 DN 1500MM P/AGUAS PLUVIAIS</t>
  </si>
  <si>
    <t>00007759</t>
  </si>
  <si>
    <t>TUBO CONCRETO ARMADO CLASSE CA-1 PB NBR-9794 DN 2000MM P/AGUAS PLUVIAIS</t>
  </si>
  <si>
    <t>1.063,05</t>
  </si>
  <si>
    <t>00007745</t>
  </si>
  <si>
    <t>TUBO CONCRETO ARMADO CLASSE CA-1 PB NBR-9794 DN 400MM P/AGUAS PLUVIAIS</t>
  </si>
  <si>
    <t>51,53</t>
  </si>
  <si>
    <t>00007714</t>
  </si>
  <si>
    <t>TUBO CONCRETO ARMADO CLASSE CA-1 PB NBR-9794 DN 500MM P/AGUAS PLUVIAIS</t>
  </si>
  <si>
    <t>00007725</t>
  </si>
  <si>
    <t>TUBO CONCRETO ARMADO CLASSE CA-1 PB NBR-9794 DN 600MM P/AGUAS PLUVIAIS</t>
  </si>
  <si>
    <t>00007742</t>
  </si>
  <si>
    <t>TUBO CONCRETO ARMADO CLASSE CA-1 PB NBR-9794 DN 700MM P/AGUAS PLUVIAIS</t>
  </si>
  <si>
    <t>119,32</t>
  </si>
  <si>
    <t>00007750</t>
  </si>
  <si>
    <t>TUBO CONCRETO ARMADO CLASSE CA-1 PB NBR-9794 DN 800MM P/AGUAS PLUVIAIS</t>
  </si>
  <si>
    <t>00007756</t>
  </si>
  <si>
    <t>TUBO CONCRETO ARMADO CLASSE CA-1 PB NBR-9794 DN 900MM P/AGUAS PLUVIAIS</t>
  </si>
  <si>
    <t>00007765</t>
  </si>
  <si>
    <t>TUBO CONCRETO ARMADO CLASSE CA-2 PB NBR-9794 DN 1000MM P/AGUAS PLUVIAIS</t>
  </si>
  <si>
    <t>226,79</t>
  </si>
  <si>
    <t>00012569</t>
  </si>
  <si>
    <t>TUBO CONCRETO ARMADO CLASSE CA-2 PB NBR-9794 DN 1100MM P/AGUAS PLUVIAIS</t>
  </si>
  <si>
    <t>246,78</t>
  </si>
  <si>
    <t>00007766</t>
  </si>
  <si>
    <t>TUBO CONCRETO ARMADO CLASSE CA-2 PB NBR-9794 DN 1200MM P/AGUAS PLUVIAIS</t>
  </si>
  <si>
    <t>320,00</t>
  </si>
  <si>
    <t>00007767</t>
  </si>
  <si>
    <t>TUBO CONCRETO ARMADO CLASSE CA-2 PB NBR-9794 DN 1500MM P/AGUAS PLUVIAIS</t>
  </si>
  <si>
    <t>481,36</t>
  </si>
  <si>
    <t>00007727</t>
  </si>
  <si>
    <t>TUBO CONCRETO ARMADO CLASSE CA-2 PB NBR-9794 DN 2000MM P/AGUAS PLUVIAIS</t>
  </si>
  <si>
    <t>1.247,46</t>
  </si>
  <si>
    <t>00007760</t>
  </si>
  <si>
    <t>TUBO CONCRETO ARMADO CLASSE CA-2 PB NBR-9794 DN 300MM P/AGUAS PLUVIAIS</t>
  </si>
  <si>
    <t>00007761</t>
  </si>
  <si>
    <t>TUBO CONCRETO ARMADO CLASSE CA-2 PB NBR-9794 DN 400MM P/AGUAS PLUVIAIS</t>
  </si>
  <si>
    <t>63,51</t>
  </si>
  <si>
    <t>00007752</t>
  </si>
  <si>
    <t>TUBO CONCRETO ARMADO CLASSE CA-2 PB NBR-9794 DN 500MM P/AGUAS PLUVIAIS</t>
  </si>
  <si>
    <t>70,51</t>
  </si>
  <si>
    <t>00007762</t>
  </si>
  <si>
    <t>TUBO CONCRETO ARMADO CLASSE CA-2 PB NBR-9794 DN 600MM P/AGUAS PLUVIAIS</t>
  </si>
  <si>
    <t>00007722</t>
  </si>
  <si>
    <t>TUBO CONCRETO ARMADO CLASSE CA-2 PB NBR-9794 DN 700MM P/AGUAS PLUVIAIS</t>
  </si>
  <si>
    <t>130,17</t>
  </si>
  <si>
    <t>00007763</t>
  </si>
  <si>
    <t>TUBO CONCRETO ARMADO CLASSE CA-2 PB NBR-9794 DN 800MM P/AGUAS PLUVIAIS</t>
  </si>
  <si>
    <t>153,52</t>
  </si>
  <si>
    <t>00007764</t>
  </si>
  <si>
    <t>TUBO CONCRETO ARMADO CLASSE CA-2 PB NBR-9794 DN 900MM P/AGUAS PLUVIAIS</t>
  </si>
  <si>
    <t>203,39</t>
  </si>
  <si>
    <t>00012572</t>
  </si>
  <si>
    <t>TUBO CONCRETO ARMADO CLASSE CA-3 PB NBR-9794 DN 1000MM P/AGUAS PLUVIAIS</t>
  </si>
  <si>
    <t>273,17</t>
  </si>
  <si>
    <t>00012573</t>
  </si>
  <si>
    <t>TUBO CONCRETO ARMADO CLASSE CA-3 PB NBR-9794 DN 1100MM P/AGUAS PLUVIAIS</t>
  </si>
  <si>
    <t>295,59</t>
  </si>
  <si>
    <t>00012574</t>
  </si>
  <si>
    <t>TUBO CONCRETO ARMADO CLASSE CA-3 PB NBR-9794 DN 1200MM P/AGUAS PLUVIAIS</t>
  </si>
  <si>
    <t>406,78</t>
  </si>
  <si>
    <t>00012575</t>
  </si>
  <si>
    <t>TUBO CONCRETO ARMADO CLASSE CA-3 PB NBR-9794 DN 1500MM P/AGUAS PLUVIAIS</t>
  </si>
  <si>
    <t>588,47</t>
  </si>
  <si>
    <t>00012576</t>
  </si>
  <si>
    <t>TUBO CONCRETO ARMADO CLASSE CA-3 PB NBR-9794 DN 400MM P/AGUAS PLUVIAIS</t>
  </si>
  <si>
    <t>69,42</t>
  </si>
  <si>
    <t>00012577</t>
  </si>
  <si>
    <t>TUBO CONCRETO ARMADO CLASSE CA-3 PB NBR-9794 DN 500MM P/AGUAS PLUVIAIS</t>
  </si>
  <si>
    <t>92,83</t>
  </si>
  <si>
    <t>00012578</t>
  </si>
  <si>
    <t>TUBO CONCRETO ARMADO CLASSE CA-3 PB NBR-9794 DN 600MM P/AGUAS PLUVIAIS</t>
  </si>
  <si>
    <t>120,46</t>
  </si>
  <si>
    <t>00012579</t>
  </si>
  <si>
    <t>TUBO CONCRETO ARMADO CLASSE CA-3 PB NBR-9794 DN 700MM P/AGUAS PLUVIAIS</t>
  </si>
  <si>
    <t>165,42</t>
  </si>
  <si>
    <t>00012580</t>
  </si>
  <si>
    <t>TUBO CONCRETO ARMADO CLASSE CA-3 PB NBR-9794 DN 800MM P/AGUAS PLUVIAIS</t>
  </si>
  <si>
    <t>212,42</t>
  </si>
  <si>
    <t>00012581</t>
  </si>
  <si>
    <t>TUBO CONCRETO ARMADO CLASSE CA-3 PB NBR-9794 DN 900MM P/AGUAS PLUVIAIS</t>
  </si>
  <si>
    <t>267,63</t>
  </si>
  <si>
    <t>00007778</t>
  </si>
  <si>
    <t>TE CERAMICO 90G ESG BBP DN 250 X 100</t>
  </si>
  <si>
    <t>20,39</t>
  </si>
  <si>
    <t>00006280</t>
  </si>
  <si>
    <t>TE CERAMICO 90G ESG BBP DN 250 X 150</t>
  </si>
  <si>
    <t>00006260</t>
  </si>
  <si>
    <t>TE CERAMICO 90G ESG BBP DN 250 X 200</t>
  </si>
  <si>
    <t>34,43</t>
  </si>
  <si>
    <t>00006285</t>
  </si>
  <si>
    <t>TE CERAMICO 90G ESG BBP DN 250 X 250</t>
  </si>
  <si>
    <t>44,52</t>
  </si>
  <si>
    <t>00006261</t>
  </si>
  <si>
    <t>TE CERAMICO 90G ESG BBP DN 300 X 100</t>
  </si>
  <si>
    <t>31,70</t>
  </si>
  <si>
    <t>00006262</t>
  </si>
  <si>
    <t>TE CERAMICO 90G ESG BBP DN 300 X 150</t>
  </si>
  <si>
    <t>37,12</t>
  </si>
  <si>
    <t>00006284</t>
  </si>
  <si>
    <t>TE CERAMICO 90G ESG BBP DN 300 X 200</t>
  </si>
  <si>
    <t>51,86</t>
  </si>
  <si>
    <t>00006263</t>
  </si>
  <si>
    <t>TE CERAMICO 90G ESG BBP DN 300 X 250</t>
  </si>
  <si>
    <t>60,81</t>
  </si>
  <si>
    <t>00006264</t>
  </si>
  <si>
    <t>TE CERAMICO 90G ESG BBP DN 300 X 300</t>
  </si>
  <si>
    <t>65,77</t>
  </si>
  <si>
    <t>00006265</t>
  </si>
  <si>
    <t>TE CERAMICO 90G ESG BBP DN 350 X 100</t>
  </si>
  <si>
    <t>55,45</t>
  </si>
  <si>
    <t>00006266</t>
  </si>
  <si>
    <t>TE CERAMICO 90G ESG BBP DN 350 X 150</t>
  </si>
  <si>
    <t>68,36</t>
  </si>
  <si>
    <t>00006267</t>
  </si>
  <si>
    <t>TE CERAMICO 90G ESG BBP DN 350 X 200</t>
  </si>
  <si>
    <t>97,41</t>
  </si>
  <si>
    <t>00006268</t>
  </si>
  <si>
    <t>TE CERAMICO 90G ESG BBP DN 350 X 250</t>
  </si>
  <si>
    <t>114,01</t>
  </si>
  <si>
    <t>00006269</t>
  </si>
  <si>
    <t>TE CERAMICO 90G ESG BBP DN 350 X 300</t>
  </si>
  <si>
    <t>118,57</t>
  </si>
  <si>
    <t>00006270</t>
  </si>
  <si>
    <t>TE CERAMICO 90G ESG BBP DN 350 X 350</t>
  </si>
  <si>
    <t>123,47</t>
  </si>
  <si>
    <t>00006283</t>
  </si>
  <si>
    <t>TE CERAMICO 90G ESG BBP DN 375 X 100</t>
  </si>
  <si>
    <t>58,02</t>
  </si>
  <si>
    <t>00006271</t>
  </si>
  <si>
    <t>TE CERAMICO 90G ESG BBP DN 375 X 150</t>
  </si>
  <si>
    <t>71,52</t>
  </si>
  <si>
    <t>00006272</t>
  </si>
  <si>
    <t>TE CERAMICO 90G ESG BBP DN 375 X 200</t>
  </si>
  <si>
    <t>101,89</t>
  </si>
  <si>
    <t>00006282</t>
  </si>
  <si>
    <t>TE CERAMICO 90G ESG BBP DN 375 X 250</t>
  </si>
  <si>
    <t>115,53</t>
  </si>
  <si>
    <t>00006273</t>
  </si>
  <si>
    <t>TE CERAMICO 90G ESG BBP DN 375 X 300</t>
  </si>
  <si>
    <t>00006274</t>
  </si>
  <si>
    <t>TE CERAMICO 90G ESG BBP DN 375 X 350</t>
  </si>
  <si>
    <t>126,17</t>
  </si>
  <si>
    <t>00006275</t>
  </si>
  <si>
    <t>TE CERAMICO 90G ESG BBP DN 375 X 375</t>
  </si>
  <si>
    <t>129,15</t>
  </si>
  <si>
    <t>00006276</t>
  </si>
  <si>
    <t>TE CERAMICO 90G ESG BBP DN 400 X 150</t>
  </si>
  <si>
    <t>89,97</t>
  </si>
  <si>
    <t>00006292</t>
  </si>
  <si>
    <t>TE CERAMICO 90G ESG BBP DN 400 X 200</t>
  </si>
  <si>
    <t>128,17</t>
  </si>
  <si>
    <t>00006291</t>
  </si>
  <si>
    <t>TE CERAMICO 90G ESG BBP DN 400 X 250</t>
  </si>
  <si>
    <t>144,41</t>
  </si>
  <si>
    <t>00006277</t>
  </si>
  <si>
    <t>TE CERAMICO 90G ESG BBP DN 400 X 300</t>
  </si>
  <si>
    <t>00006278</t>
  </si>
  <si>
    <t>TE CERAMICO 90G ESG BBP DN 400 X 350</t>
  </si>
  <si>
    <t>158,09</t>
  </si>
  <si>
    <t>00006290</t>
  </si>
  <si>
    <t>TE CERAMICO 90G ESG BBP DN 400 X 375</t>
  </si>
  <si>
    <t>00006279</t>
  </si>
  <si>
    <t>TE CERAMICO 90G ESG BBP DN 400 X 400</t>
  </si>
  <si>
    <t>162,47</t>
  </si>
  <si>
    <t>00006289</t>
  </si>
  <si>
    <t>TE CERAMICO 90G ESG BBP DN 450 X 100</t>
  </si>
  <si>
    <t>107,63</t>
  </si>
  <si>
    <t>00006286</t>
  </si>
  <si>
    <t>TE CERAMICO 90G ESG BBP DN 450 X 150</t>
  </si>
  <si>
    <t>132,71</t>
  </si>
  <si>
    <t>00006287</t>
  </si>
  <si>
    <t>TE CERAMICO 90G ESG BBP DN 450 X 200</t>
  </si>
  <si>
    <t>189,05</t>
  </si>
  <si>
    <t>00006288</t>
  </si>
  <si>
    <t>TE CERAMICO 90G ESG BBP DN 450 X 250</t>
  </si>
  <si>
    <t>205,22</t>
  </si>
  <si>
    <t>00012740</t>
  </si>
  <si>
    <t>TE COBRE S/ ANEL DE SOLDA REF. 611 079MM</t>
  </si>
  <si>
    <t>198,22</t>
  </si>
  <si>
    <t>00012733</t>
  </si>
  <si>
    <t>TE COBRE S/ANEL DE SOLDA REF. 611 015MM</t>
  </si>
  <si>
    <t>00012734</t>
  </si>
  <si>
    <t>TE COBRE S/ANEL DE SOLDA REF. 611 022MM</t>
  </si>
  <si>
    <t>00012735</t>
  </si>
  <si>
    <t>TE COBRE S/ANEL DE SOLDA REF. 611 028MM</t>
  </si>
  <si>
    <t>00012736</t>
  </si>
  <si>
    <t>TE COBRE S/ANEL DE SOLDA REF. 611 035MM</t>
  </si>
  <si>
    <t>00012737</t>
  </si>
  <si>
    <t>TE COBRE S/ANEL DE SOLDA REF. 611 042MM</t>
  </si>
  <si>
    <t>25,68</t>
  </si>
  <si>
    <t>00012738</t>
  </si>
  <si>
    <t>TE COBRE S/ANEL DE SOLDA REF. 611 054MM</t>
  </si>
  <si>
    <t>53,89</t>
  </si>
  <si>
    <t>00012739</t>
  </si>
  <si>
    <t>TE COBRE S/ANEL DE SOLDA REF. 611 066MM</t>
  </si>
  <si>
    <t>122,59</t>
  </si>
  <si>
    <t>00012741</t>
  </si>
  <si>
    <t>TE COBRE S/ANEL DE SOLDA REF. 611 104MM</t>
  </si>
  <si>
    <t>323,47</t>
  </si>
  <si>
    <t>00021121</t>
  </si>
  <si>
    <t>TE CPVC (AQUATHERM) 90G SOLD 15MM</t>
  </si>
  <si>
    <t>00012414</t>
  </si>
  <si>
    <t>TE FERRO GALVANIZADO 45G 1.1/2"</t>
  </si>
  <si>
    <t>00012415</t>
  </si>
  <si>
    <t>TE FERRO GALVANIZADO 45G 1.1/4"</t>
  </si>
  <si>
    <t>16,36</t>
  </si>
  <si>
    <t>00012417</t>
  </si>
  <si>
    <t>TE FERRO GALVANIZADO 45G 1/2"</t>
  </si>
  <si>
    <t>00012416</t>
  </si>
  <si>
    <t>TE FERRO GALVANIZADO 45G 1"</t>
  </si>
  <si>
    <t>00012418</t>
  </si>
  <si>
    <t>TE FERRO GALVANIZADO 45G 2.1/2"</t>
  </si>
  <si>
    <t>52,22</t>
  </si>
  <si>
    <t>00012419</t>
  </si>
  <si>
    <t>TE FERRO GALVANIZADO 45G 2"</t>
  </si>
  <si>
    <t>00012421</t>
  </si>
  <si>
    <t>TE FERRO GALVANIZADO 45G 3/4"</t>
  </si>
  <si>
    <t>TUBO DE POLIETILENO DE ALTA DENSIDADE, PEAD, PE-80, DE 50 MM X 4,6 MM PAREDE, (SDR 11 - PN 12,5)   ISO</t>
  </si>
  <si>
    <t>8,78</t>
  </si>
  <si>
    <t>4427/96, P/ REDE DE AGUA, ISO 4427/96</t>
  </si>
  <si>
    <t>00025884</t>
  </si>
  <si>
    <t>TUBO DE POLIETILENO DE ALTA DENSIDADE, PEAD, PE-80, DE 500 MM X 45,5 MM PAREDE, ( SDR 11 - PN 12,5 )</t>
  </si>
  <si>
    <t>858,59</t>
  </si>
  <si>
    <t>00025885</t>
  </si>
  <si>
    <t>TUBO DE POLIETILENO DE ALTA DENSIDADE, PEAD, PE-80, DE 630 MM X 57,3 MM PAREDE, SDR 11 - PN 12,5 )</t>
  </si>
  <si>
    <t>978,47</t>
  </si>
  <si>
    <t>00025889</t>
  </si>
  <si>
    <t>TUBO DE POLIETILENO DE ALTA DENSIDADE, PEAD, PE-80, DE 730 MM X 34,1 MM PAREDE, ( SDR 21 - PN 06 )</t>
  </si>
  <si>
    <t>1.068,41</t>
  </si>
  <si>
    <t>00025886</t>
  </si>
  <si>
    <t>TUBO DE POLIETILENO DE ALTA DENSIDADE, PEAD, PE-80, DE 75 MM X 6,9 MM PAREDE, ( SRD 11 - PN 12,5 )</t>
  </si>
  <si>
    <t>19,62</t>
  </si>
  <si>
    <t>00025875</t>
  </si>
  <si>
    <t>TUBO DE POLIETILENO DE ALTA DENSIDADE, PEAD, PE-80, DE 800 MM X 30,8 MM PAREDE, ( SDR 26 - PN 05 )</t>
  </si>
  <si>
    <t>1.047,03</t>
  </si>
  <si>
    <t>00025887</t>
  </si>
  <si>
    <t>TUBO DE POLIETILENO DE ALTA DENSIDADE, PEAD, PE-80, DE 900 MM X 34,7 MM PAREDE, ( SDR 26 - PN 05 )</t>
  </si>
  <si>
    <t>1.327,56</t>
  </si>
  <si>
    <t>00006321</t>
  </si>
  <si>
    <t>TE FERRO GALVANIZADO 90G 5"</t>
  </si>
  <si>
    <t>149,97</t>
  </si>
  <si>
    <t>00006301</t>
  </si>
  <si>
    <t>TE FERRO GALVANIZADO 90G 6"</t>
  </si>
  <si>
    <t>214,79</t>
  </si>
  <si>
    <t>00015052</t>
  </si>
  <si>
    <t>TE FOFO DE INSPECAO CURTO 87GR DN 100X75 LH TRADICIONAL P/INSTALACAO   ESGOTO PREDIAL INCL ANEI DE</t>
  </si>
  <si>
    <t>47,86</t>
  </si>
  <si>
    <t>BORRACHA</t>
  </si>
  <si>
    <t>00015051</t>
  </si>
  <si>
    <t>TE FOFO DE INSPECAO CURTO 87GR DN 75X50 LH TRADICIONAL P/INSTALACAO    ESGOTO PREDIAL INCL ANEL DE</t>
  </si>
  <si>
    <t>42,90</t>
  </si>
  <si>
    <t>00015053</t>
  </si>
  <si>
    <t>TE FOFO SANITARIO 87GR DN 50 X 50 INCL. ANEL BORRACHA LH PREDIAL TRADICIONAL P/INSTALACAO</t>
  </si>
  <si>
    <t>39,27</t>
  </si>
  <si>
    <t>00015054</t>
  </si>
  <si>
    <t>TE FOFO SANITARIO 87GR DN 75 X 50 INCL. ANEL BORRACHA LH PREDIAL TRADICIONAL P/INSTALACAO</t>
  </si>
  <si>
    <t>00015055</t>
  </si>
  <si>
    <t>TE FOFO SANITARIO 87GR DN 75 X 75 INCL. ANEL BORRACHA LH PREDIAL TRADICIONAL P/INSTALACAO</t>
  </si>
  <si>
    <t>55,78</t>
  </si>
  <si>
    <t>00015056</t>
  </si>
  <si>
    <t>TE FOFO SANITARIO 87GR DN 100 X 50 INCL. ANEL BORRACHA LH PREDIAL TRADICIONAL P/INSTALACAO</t>
  </si>
  <si>
    <t>46,94</t>
  </si>
  <si>
    <t>00015057</t>
  </si>
  <si>
    <t>TE FOFO SANITARIO 87GR DN 100 X 75 INCL. ANEL BORRACHA LH PREDIAL TRADICIONAL P/INSTALACAO</t>
  </si>
  <si>
    <t>55,36</t>
  </si>
  <si>
    <t>00015058</t>
  </si>
  <si>
    <t>TE FOFO SANITARIO 87GR DN 100 X 100 INCL. ANEL BORRACHA LH PREDIAL TRADICIONAL P/INSTALACAO ESGOTO</t>
  </si>
  <si>
    <t>74,20</t>
  </si>
  <si>
    <t>00015059</t>
  </si>
  <si>
    <t>TE FOFO SANITARIO 87GR DN 150 X 100 INCL. ANEL BORRACHA LH PREDIAL TRADICIONAL P/INSTALACAO ESGOTO</t>
  </si>
  <si>
    <t>83,97</t>
  </si>
  <si>
    <t>00015060</t>
  </si>
  <si>
    <t>TE FOFO SANITARIO 87GR DN 150 X 150 INCL. ANEL BORRACHA LH PREDIAL TRADICIONAL P/INSTALACAO ESGOTO</t>
  </si>
  <si>
    <t>110,65</t>
  </si>
  <si>
    <t>00007105</t>
  </si>
  <si>
    <t>TE INSPECAO PVC P/ ESG PREDIAL 100 X 75MM</t>
  </si>
  <si>
    <t>22,71</t>
  </si>
  <si>
    <t>00020183</t>
  </si>
  <si>
    <t>TE INSPECAO PVC SERIE R P/ESG PREDIAL 100 X 75MM</t>
  </si>
  <si>
    <t>27,34</t>
  </si>
  <si>
    <t>00020182</t>
  </si>
  <si>
    <t>TE INSPECAO PVC SERIE R P/ESG PREDIAL 75 X 75MM</t>
  </si>
  <si>
    <t>00007118</t>
  </si>
  <si>
    <t>TE PVC C/ROSCA 90G P/ AGUA FRIA PREDIAL 1.1/2"</t>
  </si>
  <si>
    <t>00007117</t>
  </si>
  <si>
    <t>TE PVC C/ROSCA 90G P/ AGUA FRIA PREDIAL 1.1/4"</t>
  </si>
  <si>
    <t>7,34</t>
  </si>
  <si>
    <t>00007098</t>
  </si>
  <si>
    <t>TE PVC C/ROSCA 90G P/ AGUA FRIA PREDIAL 1/2"</t>
  </si>
  <si>
    <t>00007094</t>
  </si>
  <si>
    <t>TE PVC C/ROSCA 90G P/ AGUA FRIA PREDIAL 1"</t>
  </si>
  <si>
    <t>00007110</t>
  </si>
  <si>
    <t>TE PVC C/ROSCA 90G P/ AGUA FRIA PREDIAL 2"</t>
  </si>
  <si>
    <t>00007123</t>
  </si>
  <si>
    <t>TE PVC C/ROSCA 90G P/ AGUA FRIA PREDIAL 3/4"</t>
  </si>
  <si>
    <t>00020173</t>
  </si>
  <si>
    <t>TE PVC LEVE 90G CURTO 125MM</t>
  </si>
  <si>
    <t>59,83</t>
  </si>
  <si>
    <t>00020174</t>
  </si>
  <si>
    <t>TE PVC LEVE 90G CURTO 150MM</t>
  </si>
  <si>
    <t>36,21</t>
  </si>
  <si>
    <t>00020175</t>
  </si>
  <si>
    <t>TE PVC LEVE 90G CURTO 200MM</t>
  </si>
  <si>
    <t>131,07</t>
  </si>
  <si>
    <t>00007049</t>
  </si>
  <si>
    <t>TE PVC PBA NBR 10351 P/ REDE AGUA 90G BBB DN 100/ DE 110MM</t>
  </si>
  <si>
    <t>47,76</t>
  </si>
  <si>
    <t>00007048</t>
  </si>
  <si>
    <t>TE PVC PBA NBR 10351 P/ REDE AGUA 90G BBB DN 50/ DE 60MM</t>
  </si>
  <si>
    <t>10,26</t>
  </si>
  <si>
    <t>00007088</t>
  </si>
  <si>
    <t>TE PVC PBA NBR 10351 P/ REDE AGUA 90G BBB DN 75/ DE 85MM</t>
  </si>
  <si>
    <t>00020179</t>
  </si>
  <si>
    <t>TE PVC SERIE R P/ ESG PREDIAL 100 X 100MM</t>
  </si>
  <si>
    <t>28,13</t>
  </si>
  <si>
    <t>00020178</t>
  </si>
  <si>
    <t>TE PVC SERIE R P/ ESG PREDIAL 100 X 75MM</t>
  </si>
  <si>
    <t>00020180</t>
  </si>
  <si>
    <t>TE PVC SERIE R P/ ESG PREDIAL 150 X 100MM</t>
  </si>
  <si>
    <t>50,06</t>
  </si>
  <si>
    <t>00020181</t>
  </si>
  <si>
    <t>TE PVC SERIE R P/ ESG PREDIAL 150 X 150MM</t>
  </si>
  <si>
    <t>63,32</t>
  </si>
  <si>
    <t>00020177</t>
  </si>
  <si>
    <t>TE PVC SERIE R P/ ESG PREDIAL 75 X 75MM</t>
  </si>
  <si>
    <t>16,12</t>
  </si>
  <si>
    <t>00007121</t>
  </si>
  <si>
    <t>TE PVC SOLD 90G C/ BUCHA LATAO NA BOLSA CENTRAL 20MM X 1/2"</t>
  </si>
  <si>
    <t>00007137</t>
  </si>
  <si>
    <t>TE PVC SOLD 90G C/ BUCHA LATAO NA BOLSA CENTRAL 25MM X 1/2"</t>
  </si>
  <si>
    <t>00007122</t>
  </si>
  <si>
    <t>TE PVC SOLD 90G C/ BUCHA LATAO NA BOLSA CENTRAL 25MM X 3/4"</t>
  </si>
  <si>
    <t>00007114</t>
  </si>
  <si>
    <t>TE PVC SOLD 90G C/ BUCHA LATAO NA BOLSA CENTRAL 32MM X 3/4"</t>
  </si>
  <si>
    <t>00007109</t>
  </si>
  <si>
    <t>TE PVC SOLD 90G C/ ROSCA NA BOLSA CENTRAL 20MM X 1/2"</t>
  </si>
  <si>
    <t>00007135</t>
  </si>
  <si>
    <t>TE PVC SOLD 90G C/ ROSCA NA BOLSA CENTRAL 25MM X 1/2"</t>
  </si>
  <si>
    <t>00007103</t>
  </si>
  <si>
    <t>TE PVC SOLD 90G C/ ROSCA NA BOLSA CENTRAL 32MM X 3/4"</t>
  </si>
  <si>
    <t>00007146</t>
  </si>
  <si>
    <t>TE PVC SOLD 90G P/ AGUA FRIA PREDIAL 110MM</t>
  </si>
  <si>
    <t>84,97</t>
  </si>
  <si>
    <t>00007138</t>
  </si>
  <si>
    <t>TE PVC SOLD 90G P/ AGUA FRIA PREDIAL 20MM</t>
  </si>
  <si>
    <t>00007139</t>
  </si>
  <si>
    <t>TE PVC SOLD 90G P/ AGUA FRIA PREDIAL 25MM</t>
  </si>
  <si>
    <t>00007140</t>
  </si>
  <si>
    <t>TE PVC SOLD 90G P/ AGUA FRIA PREDIAL 32MM</t>
  </si>
  <si>
    <t>00007141</t>
  </si>
  <si>
    <t>TE PVC SOLD 90G P/ AGUA FRIA PREDIAL 40MM</t>
  </si>
  <si>
    <t>00007142</t>
  </si>
  <si>
    <t>TE PVC SOLD 90G P/ AGUA FRIA PREDIAL 50MM</t>
  </si>
  <si>
    <t>00007143</t>
  </si>
  <si>
    <t>TE PVC SOLD 90G P/ AGUA FRIA PREDIAL 60MM</t>
  </si>
  <si>
    <t>18,05</t>
  </si>
  <si>
    <t>00007144</t>
  </si>
  <si>
    <t>TE PVC SOLD 90G P/ AGUA FRIA PREDIAL 75MM</t>
  </si>
  <si>
    <t>29,82</t>
  </si>
  <si>
    <t>00007145</t>
  </si>
  <si>
    <t>TE PVC SOLD 90G P/ AGUA FRIA PREDIAL 85MM</t>
  </si>
  <si>
    <t>41,11</t>
  </si>
  <si>
    <t>00007116</t>
  </si>
  <si>
    <t>TE PVC SOLD 90G P/ ESG PREDIAL BBB DN 40MM</t>
  </si>
  <si>
    <t>00007082</t>
  </si>
  <si>
    <t>TE PVC90G NBR 10569 P/ REDE COLET ESG JE BBB DN 100MM</t>
  </si>
  <si>
    <t>35,76</t>
  </si>
  <si>
    <t>00007083</t>
  </si>
  <si>
    <t>TE PVC90G NBR 10569 P/ REDE COLET ESG JE BBB DN 125MM</t>
  </si>
  <si>
    <t>62,34</t>
  </si>
  <si>
    <t>00007069</t>
  </si>
  <si>
    <t>TE PVC90G NBR 10569 P/ REDE COLET ESG JE BBB DN 150MM</t>
  </si>
  <si>
    <t>58,93</t>
  </si>
  <si>
    <t>00007070</t>
  </si>
  <si>
    <t>TE PVC90G NBR 10569 P/ REDE COLET ESG JE BBB DN 200MM</t>
  </si>
  <si>
    <t>100,19</t>
  </si>
  <si>
    <t>00007060</t>
  </si>
  <si>
    <t>TE PVC90G NBR 10569 P/ REDE COLET ESG JE BBB DN 250MM</t>
  </si>
  <si>
    <t>382,29</t>
  </si>
  <si>
    <t>00007061</t>
  </si>
  <si>
    <t>TE PVC90G NBR 10569 P/ REDE COLET ESG JE BBB DN 300MM</t>
  </si>
  <si>
    <t>586,65</t>
  </si>
  <si>
    <t>00007065</t>
  </si>
  <si>
    <t>TE PVC90G NBR 10569 P/ REDE COLET ESG JE BBB DN 400MM</t>
  </si>
  <si>
    <t>648,68</t>
  </si>
  <si>
    <t>00020172</t>
  </si>
  <si>
    <t>TE PVC90G NBR 10569 P/ REDE COLET ESG JE BBP DN 100MM</t>
  </si>
  <si>
    <t>00006314</t>
  </si>
  <si>
    <t>TE REDUCAO FERRO GALV 90G C/ ROSCA 3" X 2.1/2"</t>
  </si>
  <si>
    <t>42,23</t>
  </si>
  <si>
    <t>00006313</t>
  </si>
  <si>
    <t>TE REDUCAO FERRO GALV 90G C/ ROSCA 3" X 2"</t>
  </si>
  <si>
    <t>00006315</t>
  </si>
  <si>
    <t>TE REDUCAO FERRO GALV 90G C/ ROSCA 4" X 2"</t>
  </si>
  <si>
    <t>78,48</t>
  </si>
  <si>
    <t>00006316</t>
  </si>
  <si>
    <t>TE REDUCAO FERRO GALV 90G C/ ROSCA 4" X 3"</t>
  </si>
  <si>
    <t>00006319</t>
  </si>
  <si>
    <t>TE REDUCAO FERRO GALV 90G ROSCA 1.1/2" X 1"</t>
  </si>
  <si>
    <t>00006304</t>
  </si>
  <si>
    <t>TE REDUCAO FERRO GALV 90G ROSCA 1.1/2" X 3/4"</t>
  </si>
  <si>
    <t>00021116</t>
  </si>
  <si>
    <t>TE REDUCAO FERRO GALV 90G ROSCA 1.1/4" X 3/4"</t>
  </si>
  <si>
    <t>00006320</t>
  </si>
  <si>
    <t>TE REDUCAO FERRO GALV 90G ROSCA 1" X 1/2"</t>
  </si>
  <si>
    <t>00006303</t>
  </si>
  <si>
    <t>TE REDUCAO FERRO GALV 90G ROSCA 1" X 3/4"</t>
  </si>
  <si>
    <t>5,71</t>
  </si>
  <si>
    <t>00006308</t>
  </si>
  <si>
    <t>TE REDUCAO FERRO GALV 90G ROSCA 2.1/2" X 1.1/2"</t>
  </si>
  <si>
    <t>32,41</t>
  </si>
  <si>
    <t>00006317</t>
  </si>
  <si>
    <t>TE REDUCAO FERRO GALV 90G ROSCA 2.1/2" X 1.1/4"</t>
  </si>
  <si>
    <t>32,02</t>
  </si>
  <si>
    <t>00006307</t>
  </si>
  <si>
    <t>TE REDUCAO FERRO GALV 90G ROSCA 2.1/2" X 1"</t>
  </si>
  <si>
    <t>00006309</t>
  </si>
  <si>
    <t>TE REDUCAO FERRO GALV 90G ROSCA 2.1/2" X 2"</t>
  </si>
  <si>
    <t>00006318</t>
  </si>
  <si>
    <t>TE REDUCAO FERRO GALV 90G ROSCA 2" X 1.1/2"</t>
  </si>
  <si>
    <t>18,25</t>
  </si>
  <si>
    <t>00006306</t>
  </si>
  <si>
    <t>TE REDUCAO FERRO GALV 90G ROSCA 2" X 1.1/4"</t>
  </si>
  <si>
    <t>17,95</t>
  </si>
  <si>
    <t>00006305</t>
  </si>
  <si>
    <t>TE REDUCAO FERRO GALV 90G ROSCA 2" X 1"</t>
  </si>
  <si>
    <t>00006302</t>
  </si>
  <si>
    <t>TE REDUCAO FERRO GALV 90G ROSCA 3/4" X 1/2"</t>
  </si>
  <si>
    <t>00006312</t>
  </si>
  <si>
    <t>TE REDUCAO FERRO GALV 90G ROSCA 3" X 1.1/2"</t>
  </si>
  <si>
    <t>00006311</t>
  </si>
  <si>
    <t>TE REDUCAO FERRO GALV 90G ROSCA 3" X 1.1/4"</t>
  </si>
  <si>
    <t>41,37</t>
  </si>
  <si>
    <t>00006310</t>
  </si>
  <si>
    <t>TE REDUCAO FERRO GALV 90G ROSCA 3" X 1"</t>
  </si>
  <si>
    <t>40,86</t>
  </si>
  <si>
    <t>00007119</t>
  </si>
  <si>
    <t>TE REDUCAO PVC C/ ROSCA 90G P/ AGUA FRIA PREDIAL 1 X 3/4"</t>
  </si>
  <si>
    <t>00007126</t>
  </si>
  <si>
    <t>TE REDUCAO PVC C/ ROSCA 90G P/ AGUA FRIA PREDIAL 1.1/2" X 3/4"</t>
  </si>
  <si>
    <t>00007120</t>
  </si>
  <si>
    <t>TE REDUCAO PVC C/ ROSCA 90G P/ AGUA FRIA PREDIAL 3/4 X 1/2"</t>
  </si>
  <si>
    <t>2,39</t>
  </si>
  <si>
    <t>00020176</t>
  </si>
  <si>
    <t>TE REDUCAO PVC LEVE 90G CURTO C/ BOLSA P/ ANEL 150 X 100MM</t>
  </si>
  <si>
    <t>39,39</t>
  </si>
  <si>
    <t>00011378</t>
  </si>
  <si>
    <t>TE REDUCAO PVC PBA NBR 10351 P/ REDE AGUA BBB JE DN 100 X 50 /DE 110 X 60MM</t>
  </si>
  <si>
    <t>38,69</t>
  </si>
  <si>
    <t>00011379</t>
  </si>
  <si>
    <t>TE REDUCAO PVC PBA NBR 10351 P/ REDE AGUA BBB JE DN 100 X 75 /DE 110 X 85MM</t>
  </si>
  <si>
    <t>00011493</t>
  </si>
  <si>
    <t>TE REDUCAO PVC PBA NBR 10351 P/ REDE AGUA BBB JE DN 75 X 50 /DE 85 X 60MM</t>
  </si>
  <si>
    <t>00007106</t>
  </si>
  <si>
    <t>TE REDUCAO PVC SOLD 90G P/ AGUA FRIA PREDIAL 110 MM X 60 MM</t>
  </si>
  <si>
    <t>55,04</t>
  </si>
  <si>
    <t>00007104</t>
  </si>
  <si>
    <t>TE REDUCAO PVC SOLD 90G P/ AGUA FRIA PREDIAL 25 MM X 20 MM</t>
  </si>
  <si>
    <t>00007136</t>
  </si>
  <si>
    <t>TE REDUCAO PVC SOLD 90G P/ AGUA FRIA PREDIAL 32 MM X 25 MM</t>
  </si>
  <si>
    <t>00007128</t>
  </si>
  <si>
    <t>TE REDUCAO PVC SOLD 90G P/ AGUA FRIA PREDIAL 40 MM X 32 MM</t>
  </si>
  <si>
    <t>00007108</t>
  </si>
  <si>
    <t>TE REDUCAO PVC SOLD 90G P/ AGUA FRIA PREDIAL 50 MM X 20 MM</t>
  </si>
  <si>
    <t>00007129</t>
  </si>
  <si>
    <t>TE REDUCAO PVC SOLD 90G P/ AGUA FRIA PREDIAL 50 MM X 25 MM</t>
  </si>
  <si>
    <t>00007130</t>
  </si>
  <si>
    <t>TE REDUCAO PVC SOLD 90G P/ AGUA FRIA PREDIAL 50 MM X 32 MM</t>
  </si>
  <si>
    <t>7,49</t>
  </si>
  <si>
    <t>00007131</t>
  </si>
  <si>
    <t>TE REDUCAO PVC SOLD 90G P/ AGUA FRIA PREDIAL 50 MM X 40 MM</t>
  </si>
  <si>
    <t>00007132</t>
  </si>
  <si>
    <t>TE REDUCAO PVC SOLD 90G P/ AGUA FRIA PREDIAL 75 MM X 50 MM</t>
  </si>
  <si>
    <t>00007133</t>
  </si>
  <si>
    <t>TE REDUCAO PVC SOLD 90G P/ AGUA FRIA PREDIAL 85 MM X 60 MM</t>
  </si>
  <si>
    <t>44,45</t>
  </si>
  <si>
    <t>00007066</t>
  </si>
  <si>
    <t>TE REDUCAO PVC 90G NBR 10569 P/ REDE COLET ESG JE BBB DN 200 X 150MM</t>
  </si>
  <si>
    <t>117,42</t>
  </si>
  <si>
    <t>00007068</t>
  </si>
  <si>
    <t>TE REDUCAO PVC 90G NBR 10569 P/ REDE COLET ESG JE BBB DN 250 X 150MM</t>
  </si>
  <si>
    <t>207,57</t>
  </si>
  <si>
    <t>00007091</t>
  </si>
  <si>
    <t>TE SANITARIO PVC P/ ESG PREDIAL DN 100 X 100MM</t>
  </si>
  <si>
    <t>00011655</t>
  </si>
  <si>
    <t>TE SANITARIO PVC P/ ESG PREDIAL DN 100X50MM</t>
  </si>
  <si>
    <t>00011656</t>
  </si>
  <si>
    <t>TE SANITARIO PVC P/ ESG PREDIAL DN 100X75MM</t>
  </si>
  <si>
    <t>00007097</t>
  </si>
  <si>
    <t>TE SANITARIO PVC P/ ESG PREDIAL DN 50 X 50MM</t>
  </si>
  <si>
    <t>00011657</t>
  </si>
  <si>
    <t>TE SANITARIO PVC P/ ESG PREDIAL DN 75X50 MM</t>
  </si>
  <si>
    <t>00011658</t>
  </si>
  <si>
    <t>TE SANITARIO PVC P/ ESG PREDIAL DN 75X75 MM</t>
  </si>
  <si>
    <t>00007153</t>
  </si>
  <si>
    <t>TECNICO DE LABORATORIO</t>
  </si>
  <si>
    <t>9,06</t>
  </si>
  <si>
    <t>00006175</t>
  </si>
  <si>
    <t>TECNICO DE SONDAGEM</t>
  </si>
  <si>
    <t>9,48</t>
  </si>
  <si>
    <t>00010914</t>
  </si>
  <si>
    <t>TELA ACO SOLDADA L-92 15X30CM CA-60 FIO 4,2X3,4MM 0,99KG/M2 LARG=2,45M</t>
  </si>
  <si>
    <t>12,94</t>
  </si>
  <si>
    <t>00007154</t>
  </si>
  <si>
    <t>TELA ACO SOLDADA Q-138 10X10CM CA-60 FIO 4,2 X 4,2MM 2,2KG/M2 LARG=2,45M</t>
  </si>
  <si>
    <t>00007155</t>
  </si>
  <si>
    <t>TELA ACO SOLDADA Q-138 10X10CM CA-60 FIO 4,2 X4,2MM 2,2KG/M2 LARG=2,45M</t>
  </si>
  <si>
    <t>00007156</t>
  </si>
  <si>
    <t>TELA ACO SOLDADA Q-196 10X10CM CA-60 FIO 3,0X5,OMM 3,11KG/M2 LARG=2,45M</t>
  </si>
  <si>
    <t>00010919</t>
  </si>
  <si>
    <t>TELA ACO SOLDADA Q-47 15X15CM FIO 3,0 X 3,0MM 0,75KG/M2</t>
  </si>
  <si>
    <t>14,66</t>
  </si>
  <si>
    <t>00010917</t>
  </si>
  <si>
    <t>TELA ACO SOLDADA Q-61 15X15CM CA-60 FIO 3,4X3,4MM 0,97KG/M2 LARG=2,45M</t>
  </si>
  <si>
    <t>35,22</t>
  </si>
  <si>
    <t>00010915</t>
  </si>
  <si>
    <t>00010916</t>
  </si>
  <si>
    <t>TELA ACO SOLDADA Q-92 15X15CM CA-60 FIO 4,2 X4,2MM 1,48KG/M2 LARG=2,45M</t>
  </si>
  <si>
    <t>6,47</t>
  </si>
  <si>
    <t>00021141</t>
  </si>
  <si>
    <t>TELA ACO SOLDADA Q-92 15X15CM CA-60 FIO 4,2X4,2MM 1,48KG/M2 LARG=2,45M</t>
  </si>
  <si>
    <t>00010932</t>
  </si>
  <si>
    <t>TELA ARAME GALV FIO   8 BWG (4,19MM) MALHA 2" (5X5CM) QUADRADA OU LOSANGO H=2,0M</t>
  </si>
  <si>
    <t>39,74</t>
  </si>
  <si>
    <t>00007162</t>
  </si>
  <si>
    <t>TELA ARAME GALV FIO 10 BWG (3,4MM) MALHA 2" (5 X 5CM) QUADRADA OU LOSANGO H= 2,0M</t>
  </si>
  <si>
    <t>21,19</t>
  </si>
  <si>
    <t>00010925</t>
  </si>
  <si>
    <t>TELA ARAME GALV FIO 10 BWG (3,4MM) MALHA 8 X 8CM QUADRADA OU LOSANGO H=2,0M</t>
  </si>
  <si>
    <t>00007158</t>
  </si>
  <si>
    <t>TELA ARAME GALV FIO 12 (2,77MM) MALHA 2" QUADRADA OU LOSANGO H = 2M</t>
  </si>
  <si>
    <t>14,57</t>
  </si>
  <si>
    <t>00010926</t>
  </si>
  <si>
    <t>TELA ARAME GALV FIO 12 BWG (2,77MM) MALHA 1.1/2" (4 X 4CM) QUADRADA OU LOSANGO H=2,0M</t>
  </si>
  <si>
    <t>18,21</t>
  </si>
  <si>
    <t>00010933</t>
  </si>
  <si>
    <t>TELA ARAME GALV FIO 12 BWG (2,77MM) MALHA 4" (10 X 10CM) QUADRADA OU LOSANGO H=2,0M</t>
  </si>
  <si>
    <t>11,29</t>
  </si>
  <si>
    <t>00010927</t>
  </si>
  <si>
    <t>TELA ARAME GALV FIO 12 BWG (2,77MM) MALHA 8 X 8CM QUADRADA OU LOSANGO H = 2,0M</t>
  </si>
  <si>
    <t>9,60</t>
  </si>
  <si>
    <t>00007167</t>
  </si>
  <si>
    <t>TELA ARAME GALV FIO 14 BWG (2,11MM) MALHA 2" (5x5cm) QUADRADA OU LOSANGO H = 2,0M</t>
  </si>
  <si>
    <t>00010928</t>
  </si>
  <si>
    <t>TELA ARAME GALV FIO 14 BWG (2,11MM) MALHA 8 X 8CM QUADRADA OU LOSANGO H=2,0M</t>
  </si>
  <si>
    <t>00010929</t>
  </si>
  <si>
    <t>TELA ARAME GALV FIO 18 BWG (1,24MM) MALHA 2 X 2CM   QUADRADA OU LOSANGO</t>
  </si>
  <si>
    <t>00010931</t>
  </si>
  <si>
    <t>TELA ARAME GALV FIO 24 BWG MALHA 1/2" P/ VIVEIROS</t>
  </si>
  <si>
    <t>00007164</t>
  </si>
  <si>
    <t>TELA ARAME GALV PRENSADO FIO 12 (2,77MM) MALHA 2" (5 X 5CM)</t>
  </si>
  <si>
    <t>19,87</t>
  </si>
  <si>
    <t>00011589</t>
  </si>
  <si>
    <t>TELA ARAME GALV REVEST C/ PVC FIO 14 BWG (2,11MM) MALHA 6 X 8CM P/GABIAO MANTA 4 X 2 X 0,3M</t>
  </si>
  <si>
    <t>00010935</t>
  </si>
  <si>
    <t>TELA ARAME GALV REVESTIDO C/ PVC FIO 12 BWG (2,77MM) MALHA 3" (7,5 X 7,5CM)</t>
  </si>
  <si>
    <t>16,16</t>
  </si>
  <si>
    <t>00010937</t>
  </si>
  <si>
    <t>TELA ARAME GALV REVESTIDO C/ PVC FIO 14 BWG (2,11MM) MALHA 2" (5 X 5CM)</t>
  </si>
  <si>
    <t>00007169</t>
  </si>
  <si>
    <t>TELA DE ESTUQUE - TIPO STANDARD</t>
  </si>
  <si>
    <t>1,95</t>
  </si>
  <si>
    <t>00007161</t>
  </si>
  <si>
    <t>TELA METAL EXPANDIDO DEPLOYE MALHA LOSANGO 3/4" CORDAO 0,9MM ESP 0,6MM</t>
  </si>
  <si>
    <t>00010936</t>
  </si>
  <si>
    <t>TELA METAL REFORCADA FIO 12 BWG (2,77MM) MALHA QUADRADA 3 X 3CM</t>
  </si>
  <si>
    <t>00025069</t>
  </si>
  <si>
    <t>TELA NYLON P/REVESTIMENTO POCO FILTRANTE</t>
  </si>
  <si>
    <t>7,58</t>
  </si>
  <si>
    <t>00007170</t>
  </si>
  <si>
    <t>TELA PLASTICA P/ PROTECAO DE FACHADA MALHA 5MM</t>
  </si>
  <si>
    <t>2,06</t>
  </si>
  <si>
    <t>00010920</t>
  </si>
  <si>
    <t>TELA SOLDADA ARAME GALVANIZADO 12 BWG (2,77MM) MALHA 15 X 5CM</t>
  </si>
  <si>
    <t>15,37</t>
  </si>
  <si>
    <t>00007243</t>
  </si>
  <si>
    <t>TELHA ACO ZINCADO TRAPEZOIDAL ESP=0,5MM</t>
  </si>
  <si>
    <t>24,57</t>
  </si>
  <si>
    <t>00007238</t>
  </si>
  <si>
    <t>TELHA ALUMINIO ONDULADA E = 0,5MM</t>
  </si>
  <si>
    <t>25,28</t>
  </si>
  <si>
    <t>00007239</t>
  </si>
  <si>
    <t>TELHA ALUMINIO ONDULADA E = 0,6MM</t>
  </si>
  <si>
    <t>28,83</t>
  </si>
  <si>
    <t>00007240</t>
  </si>
  <si>
    <t>TELHA ALUMINIO ONDULADA E = 0,7MM</t>
  </si>
  <si>
    <t>35,45</t>
  </si>
  <si>
    <t>00011067</t>
  </si>
  <si>
    <t>TELHA ALUMINIO TRAPEZOIDAL E = 0,5 MM</t>
  </si>
  <si>
    <t>17,72</t>
  </si>
  <si>
    <t>00011068</t>
  </si>
  <si>
    <t>TELHA ALUMINIO TRAPEZOIDAL E = 0,7 MM</t>
  </si>
  <si>
    <t>00014171</t>
  </si>
  <si>
    <t>TELHA AUTO-PORTANTE ACO ZINCADO A-120 C/ PRE-PINTURA E=0,95MM</t>
  </si>
  <si>
    <t>116,44</t>
  </si>
  <si>
    <t>00014170</t>
  </si>
  <si>
    <t>TELHA AUTO-PORTANTE ACO ZINCADO A-120 SEM PINTURA E=0,95MM</t>
  </si>
  <si>
    <t>83,71</t>
  </si>
  <si>
    <t>00014173</t>
  </si>
  <si>
    <t>TELHA AUTO-PORTANTE ACO ZINCADO A-259 C/ PRE-PINTURA E= 0,95MM</t>
  </si>
  <si>
    <t>82,27</t>
  </si>
  <si>
    <t>00014172</t>
  </si>
  <si>
    <t>TELHA AUTO-PORTANTE ACO ZINCADO A-259 SEM PINTURA E= 0,95MM</t>
  </si>
  <si>
    <t>00014175</t>
  </si>
  <si>
    <t>TELHA AUTO-PORTANTE ACO ZINCADO A-440 C/ PRE-PINTURA E= 1,25MM</t>
  </si>
  <si>
    <t>00014174</t>
  </si>
  <si>
    <t>REVESTIMENTO BASE EPOXI P/ REVESTIMENTO MONOLITICO TP SIKA FLOOR 93 OU EQUIV</t>
  </si>
  <si>
    <t>89,45</t>
  </si>
  <si>
    <t>00007315</t>
  </si>
  <si>
    <t>REVESTIMENTO DE ALUMINIO LIQUIDO TP ALUMINATION OTTO BAUGART OU EQUIV</t>
  </si>
  <si>
    <t>35,33</t>
  </si>
  <si>
    <t>00000139</t>
  </si>
  <si>
    <t>REVESTIMENTO IMPERMEABILIZANTE SEMI FLEXIVEL P/ SUPERFICIE TIPO SIKA TOP 107 OU EQUIV</t>
  </si>
  <si>
    <t>00000116</t>
  </si>
  <si>
    <t>REVESTIMENTO IMPERMEABILIZANTE SEMI-FLEXIVEL BI-COMPONENTE TP VIAPLUS 1000 VIAPOL OU EQUIV</t>
  </si>
  <si>
    <t>3,70</t>
  </si>
  <si>
    <t>00001112</t>
  </si>
  <si>
    <t>RINCAO CHAPA GALVANIZADA NUM 26 L = 50CM</t>
  </si>
  <si>
    <t>16,40</t>
  </si>
  <si>
    <t>00010559</t>
  </si>
  <si>
    <t>ROCADEIRA COSTAL MARCA SHINDAIWA MOD BP-35 OU SIMILAR C/ MOTOR A GASOLINA</t>
  </si>
  <si>
    <t>1.950,00</t>
  </si>
  <si>
    <t>00010664</t>
  </si>
  <si>
    <t>ROCADEIRA REBOCAVEL LAVRALE MOD RDU 130/540**CAIXA**</t>
  </si>
  <si>
    <t>4.163,04</t>
  </si>
  <si>
    <t>00025983</t>
  </si>
  <si>
    <t>RODAPÉ EM GRANITO BRANCO MARFIM E=2CM, H=10CM, LEVIGADO</t>
  </si>
  <si>
    <t>169,12</t>
  </si>
  <si>
    <t>00010857</t>
  </si>
  <si>
    <t>RODAPE ARDOSIA CINZA 10 X 1CM</t>
  </si>
  <si>
    <t>2,96</t>
  </si>
  <si>
    <t>00004803</t>
  </si>
  <si>
    <t>RODAPE BORRACHA LISO H = 7CM P/ ARGAMASSA RCI.70 ESP = 2,0MM</t>
  </si>
  <si>
    <t>13,98</t>
  </si>
  <si>
    <t>00010852</t>
  </si>
  <si>
    <t>RODAPE BORRACHA SINTETICA 7CM X 1MM SUPERFICIE LISA</t>
  </si>
  <si>
    <t>6,07</t>
  </si>
  <si>
    <t>00020231</t>
  </si>
  <si>
    <t>RODAPE GRANITO 10 X 2CM</t>
  </si>
  <si>
    <t>00010854</t>
  </si>
  <si>
    <t>RODAPE MADEIRA LEI 1A QUALIDADE 10 X 2CM CANTO BOLEADO</t>
  </si>
  <si>
    <t>14,07</t>
  </si>
  <si>
    <t>00006185</t>
  </si>
  <si>
    <t>RODAPE MADEIRA LEI 1A QUALIDADE 5 X 2CM</t>
  </si>
  <si>
    <t>8,35</t>
  </si>
  <si>
    <t>00006186</t>
  </si>
  <si>
    <t>RODAPE MADEIRA LEI 1A QUALIDADE 7 X 1,5CM</t>
  </si>
  <si>
    <t>00006183</t>
  </si>
  <si>
    <t>RODAPE MADEIRA LEI 1A QUALIDADE 7 X 2CM</t>
  </si>
  <si>
    <t>00004830</t>
  </si>
  <si>
    <t>RODAPE MARMORE BRANCO COMUM H = 5CM, ESP = 2CM, POLIDO</t>
  </si>
  <si>
    <t>8,44</t>
  </si>
  <si>
    <t>00004829</t>
  </si>
  <si>
    <t>RODAPE MARMORE BRANCO COMUM H = 7CM, ESP = 2CM, POLIDO</t>
  </si>
  <si>
    <t>11,82</t>
  </si>
  <si>
    <t>00004804</t>
  </si>
  <si>
    <t>RODAPE VINILICO 5CM E = 1MM</t>
  </si>
  <si>
    <t>00011573</t>
  </si>
  <si>
    <t>RODIZIO LATAO 6MM C/ ROLAMENTO SKF</t>
  </si>
  <si>
    <t>12,67</t>
  </si>
  <si>
    <t>00011575</t>
  </si>
  <si>
    <t>ROLDANA FIXA DUPLA LATAO C/ ROLAMENTO P/ PORTA/JAN CORRER</t>
  </si>
  <si>
    <t>22,68</t>
  </si>
  <si>
    <t>00011576</t>
  </si>
  <si>
    <t>ROLDANA LATAO P/ JANELA GUILHOTINA</t>
  </si>
  <si>
    <t>00020256</t>
  </si>
  <si>
    <t>ROLDANAS PLASTICAS/PVC OU CLEATS TAMANHO MEDIO P/ INSTALACAO ELETR APARENTE</t>
  </si>
  <si>
    <t>00006067</t>
  </si>
  <si>
    <t>ROLO COMPACTADOR DE ACO LISO TANDEM ESTATICO AUTOPROPELIDO MULLER RT-82H, 58CV, PESO</t>
  </si>
  <si>
    <t>219.723,81</t>
  </si>
  <si>
    <t>6,5/9,4T**CAIXA**</t>
  </si>
  <si>
    <t>00014512</t>
  </si>
  <si>
    <t>ROLO COMPACTADOR DE ACO LISO VIBRATORIO AUTOPROPELIDO MULLER VAP/55L 76/87 HP A 2600/2000 RPM,</t>
  </si>
  <si>
    <t>250.424,85</t>
  </si>
  <si>
    <t>PESO 6,6T, IMPACTO DINAMICO 13,1 A 11,4 T**CAIXA**</t>
  </si>
  <si>
    <t>00013881</t>
  </si>
  <si>
    <t>ROLO COMPACTADOR DE ACO LISO VIBRATORIO TANDEM AUTOPROPELIDO MULLER VT 8, 13HP, PESO 1,7T,</t>
  </si>
  <si>
    <t>82.442,02</t>
  </si>
  <si>
    <t>IMPACTO DINAMICO 4,1 T**CAIXA**</t>
  </si>
  <si>
    <t>00006068</t>
  </si>
  <si>
    <t>ROLO COMPACTADOR DE ACO LISO 3 RODAS AUTOPROPELIDO   MULLER TR-14H 76HP, PESO 8,9/14T**CAIXA**</t>
  </si>
  <si>
    <t>244.136,88</t>
  </si>
  <si>
    <t>00006070</t>
  </si>
  <si>
    <t>ROLO COMPACTADOR DE PE DE CARNEIRO VIBRATORIO - AUTOPROPELIDO - DYNAPAC LP 450P - OPERADO</t>
  </si>
  <si>
    <t>427.242,65</t>
  </si>
  <si>
    <t>ATRAVES DE ALAVANCAS COM OPERADOR A PE - PESO OPERACIONAL 494 KG - POTENCIA 6 HP**CAIXA**</t>
  </si>
  <si>
    <t>00013471</t>
  </si>
  <si>
    <t>ROLO COMPACTADOR DE PNEUS - PRESSAO VARIAVEL - AUTOPROPELIDO - TEMA TERRA SP - 5500 - POTENCIA 85</t>
  </si>
  <si>
    <t>239.650,81</t>
  </si>
  <si>
    <t>CV - PESO OPERACIONAL 6,5 T**CAIXA**</t>
  </si>
  <si>
    <t>00013470</t>
  </si>
  <si>
    <t>ROLO COMPACTADOR DE PNEUS - 7 RODAS - PRESSAO VARIAVEL - AUTOPROPELIDO - TEMA TERRA SP-8000 -</t>
  </si>
  <si>
    <t>302.689,57</t>
  </si>
  <si>
    <t>POTENCIA 145 CV - PESO OPERACIONAL 8,5 T**CAIXA**</t>
  </si>
  <si>
    <t>00010642</t>
  </si>
  <si>
    <t>ROLO COMPACTADOR DE PNEUS ESTATICO PRESSAO VARIAVEL - MULLER AP-23 - AUTOPROPELIDO - POTENCIA</t>
  </si>
  <si>
    <t>311.749,00</t>
  </si>
  <si>
    <t>111HP - PESO SEM/COM LASTRO 8/23T**CAIXA**</t>
  </si>
  <si>
    <t>00013229</t>
  </si>
  <si>
    <t>ROLO COMPACTADOR DE PNEUS ESTATICO PRESSAO VARIAVEL - MULLER AP-26 - AUTOPROPELIDO - POTENCIA</t>
  </si>
  <si>
    <t>111HP - PESO SEM/COM LASTRO 11/26 T**CAIXA**</t>
  </si>
  <si>
    <t>00014511</t>
  </si>
  <si>
    <t>ROLO COMPACTADOR DE PNEUS PRESSAO VARIAVEL ESTATICO PARA ASFALTO - AUTO PROPELIDO - DYNAPAC</t>
  </si>
  <si>
    <t>336.757,50</t>
  </si>
  <si>
    <t>CP-271 - POTENCIA 100 HP - PESO SEM/COM LASTRO 11/27 T**CAIXA**</t>
  </si>
  <si>
    <t>00006066</t>
  </si>
  <si>
    <t>ROLO COMPACTADOR DE PNEUS PRESSAO VARIAVEL ESTATICO PARA ASFALTO - DYNAPAC CP-221 -</t>
  </si>
  <si>
    <t>411.982,54</t>
  </si>
  <si>
    <t>AUTOPROPELIDO - POTENCIA 100 HP - PESO SEM/COM LASTRO 7,67 T/ 21,37 T**CAIXA**</t>
  </si>
  <si>
    <t>00006063</t>
  </si>
  <si>
    <t>ROLO COMPACTADOR DE PNEUS, PRESSAO VARIAVEL, AUTOPROPELIDO 145HP, PESO VAZIO/C/ LASTRO 9,8/27 T,</t>
  </si>
  <si>
    <t>59,89</t>
  </si>
  <si>
    <t>P/ SELAGEM ASFALTICA, TIPO DYNAPAC CP-27 OU EQUIV (INCL MANUTENCAO/OPERACAO)</t>
  </si>
  <si>
    <t>00006051</t>
  </si>
  <si>
    <t>ROLO COMPACTADOR DE PNEUS, PRESSAO VARIAVEL, AUTOPROPELIDO 94HP, PESO VAZIO/C/ LASTRO 7,6/22 T P/</t>
  </si>
  <si>
    <t>44,72</t>
  </si>
  <si>
    <t>SELAGEM ASFALTICA TIPO DYNAPAC CP - 22 OU EQUIV (INCL MANUTENCAO/OPERACAO)</t>
  </si>
  <si>
    <t>00006054</t>
  </si>
  <si>
    <t>ROLO COMPACTADOR ESTATICO LISO AUTOPROPELIDO 58,5HP, FORCA IMPACTO 6 A 9T, TIPO MULLER RT-82H OU</t>
  </si>
  <si>
    <t>52,71</t>
  </si>
  <si>
    <t>00013230</t>
  </si>
  <si>
    <t>ROLO COMPACTADOR ESTATICO TANDEM CILINDROS LISO DE ACO - AUTOPROPELIDO - TEMA TERRA TH-10 -</t>
  </si>
  <si>
    <t>164.488,12</t>
  </si>
  <si>
    <t>POTENCIA 77 HP - PESO OPERACIONAL 6,23 T**CAIXA**</t>
  </si>
  <si>
    <t>00006050</t>
  </si>
  <si>
    <t>ROLO COMPACTADOR LISO VIBRATORIO REBOCAVEL PESO 5T, FORCA IMPACTO 15,4T TIPO DYNAPAC CH-44 OU</t>
  </si>
  <si>
    <t>00006049</t>
  </si>
  <si>
    <t>ROLO COMPACTADOR LISO VIBRATORIO REBOCAVEL PESO 6,7T, FORCA IMPACTO 20,7T TIPO DYNAPAC CFB-66</t>
  </si>
  <si>
    <t>40,73</t>
  </si>
  <si>
    <t>00014513</t>
  </si>
  <si>
    <t>ROLO COMPACTADOR PE DE CARNEIRO VIBRATORIO PARA SOLOS- AUTOPROPELIDO - DYNAPAC CA-15P -</t>
  </si>
  <si>
    <t>269.924,75</t>
  </si>
  <si>
    <t>POTENCIA 79 HP - PESO OPERACIONAL 7,3T - IMPACTO DINAMICO 20,2 T**CAIXA**</t>
  </si>
  <si>
    <t>00006048</t>
  </si>
  <si>
    <t>ROLO COMPACTADOR PE DE CARNEIRO VIBRATORIO REBOCAVEL PESO 6,7T, FORCA IMPACTO 20,7T TIPO</t>
  </si>
  <si>
    <t>45,36</t>
  </si>
  <si>
    <t>DYNAPAC CF B-66 OU EQUIV</t>
  </si>
  <si>
    <t>00006047</t>
  </si>
  <si>
    <t>ROLO COMPACTADOR PE DE CARNEIRO VIBRATORIO REBOCAVEL, PESO 5T, FORCA IMPACTO 15,4T TIPO</t>
  </si>
  <si>
    <t>DYNAPAC CH-44 OU EQUIV</t>
  </si>
  <si>
    <t>00014626</t>
  </si>
  <si>
    <t>ROLO COMPACTADOR TANDEM VIBRATORIO CILINDROS LISO DE ACO - AUTOPROPELIDO - DYNAPAC CC 421 -</t>
  </si>
  <si>
    <t>604.057,33</t>
  </si>
  <si>
    <t>POTENCIA 121 HP - PESO OPERACIONAL 10,15 T**CAIXA**</t>
  </si>
  <si>
    <t>00013468</t>
  </si>
  <si>
    <t>ROLO COMPACTADOR TANDEM VIBRATORIO CILINDROS LISO DE ACO PARA SOLOS/ASFALTO - AUTOPROPELIDO -</t>
  </si>
  <si>
    <t>172.911,58</t>
  </si>
  <si>
    <t>DYNAPAC CC-102 - POTENCIA 27HP - PESO OPERACIONAL 2,35 T - IMPACTO DINAMICO 4,545 T**CAIXA**</t>
  </si>
  <si>
    <t>00013600</t>
  </si>
  <si>
    <t>ROLO COMPACTADOR VIBRATORIO ACO LISO AUTOPROPELIDO MULLER VAP 70L, 150HP,    PESO 9,8T, IMPACTO</t>
  </si>
  <si>
    <t>323.788,75</t>
  </si>
  <si>
    <t>DINAMICO 18,24/26,74 T**CAIXA**</t>
  </si>
  <si>
    <t>00014489</t>
  </si>
  <si>
    <t>ROLO COMPACTADOR VIBRATORIO ACO LISO AUTOPROPELIDO MULLER VAP 70P, 150HP, PESO 9,8T, IMPACTO</t>
  </si>
  <si>
    <t>335.538,57</t>
  </si>
  <si>
    <t>DINAMICO 31,75 T**CAIXA**</t>
  </si>
  <si>
    <t>00010646</t>
  </si>
  <si>
    <t>ROLO COMPACTADOR VIBRATORIO ACO LISO AUTOPROPELIDO 76HP IMPACTO DINAMICO 13/19T MULLER MOD.</t>
  </si>
  <si>
    <t>VAP - 55L**CAIXA**</t>
  </si>
  <si>
    <t>00006069</t>
  </si>
  <si>
    <t>ROLO COMPACTADOR VIBRATORIO ACO LISO REBOCAVEL MULLER RV 52L, 66HP ( P/ VIBRACAO) PESO</t>
  </si>
  <si>
    <t>549.311,09</t>
  </si>
  <si>
    <t>5T**CAIXA**</t>
  </si>
  <si>
    <t>00013467</t>
  </si>
  <si>
    <t>ROLO COMPACTADOR VIBRATORIO CILINDRO LISO DE ACO PARA SOLOS - DYNAPAC CA-25 - AUTOPROPELIDO -</t>
  </si>
  <si>
    <t>350.948,32</t>
  </si>
  <si>
    <t>POTENCIA 115HP - PESO OPERACIONAL 9,75T - IMPACTO DINAMICO 16/26,2 T**CAIXA**</t>
  </si>
  <si>
    <t>00010645</t>
  </si>
  <si>
    <t>ROLO COMPACTADOR VIBRATORIO DE UM CILINDRO LISO DE ACO PARA SOLOS - DYNAPAC CA 15 -</t>
  </si>
  <si>
    <t>AUTOPROPELIDO - POTENCIA 79 HP - PESO OPERACIONAL 6,6 T - IMPACTO DINAMICO 18,45 T**CAIXA**</t>
  </si>
  <si>
    <t>00013231</t>
  </si>
  <si>
    <t>ROLO COMPACTADOR VIBRATORIO DE UM CILINDRO PE DE CARNEIRO PARA SOLOS - DYNAPAC CA 25P -</t>
  </si>
  <si>
    <t>363.156,41</t>
  </si>
  <si>
    <t>AUTOPROPELIDO - POTENCIA 115 HP - PESO OPERACIONAL 10,95 T - IMPACTO DINAMICO 19,7/32,2 T **CAIXA**</t>
  </si>
  <si>
    <t>00006058</t>
  </si>
  <si>
    <t>ROLO COMPACTADOR VIBRATORIO LISO AUTOPROPELIDO 101HP P/ ASFALTO, PESO 7,5T, FORCA IMPACTO 13 A</t>
  </si>
  <si>
    <t>47,91</t>
  </si>
  <si>
    <t>19,2 T TIPO DYNAPAC CA-15A OU EQUIV (INCL MANUTENCAO/OPERACAO)</t>
  </si>
  <si>
    <t>00006065</t>
  </si>
  <si>
    <t>ROLO COMPACTADOR VIBRATORIO LISO AUTOPROPELIDO 101HP P/ SOLOS, PESO 6,58T, FORCA IMPACTO 18 T,</t>
  </si>
  <si>
    <t>TIPO DYNAPAC CA- 15 OU EQUIV (INCL MANUTENCAO/OPERACAO)</t>
  </si>
  <si>
    <t>00006052</t>
  </si>
  <si>
    <t>ROLO COMPACTADOR VIBRATORIO LISO AUTOPROPELIDO 65HP, FORCA IMPACTO 18T, TIPO MULLER VAP-70 L OU</t>
  </si>
  <si>
    <t>55,90</t>
  </si>
  <si>
    <t>00006056</t>
  </si>
  <si>
    <t>ROLO COMPACTADOR VIBRATORIO LISO AUTOPROPELIDO 76HP, FORCA IMPACTO 11T, TIPO MULLER VAP-SSA OU</t>
  </si>
  <si>
    <t>00006059</t>
  </si>
  <si>
    <t>ROLO COMPACTADOR VIBRATORIO LISO AUTOPROPELIDO 83HP, FORCA IMPACTO 11T, TIPO MULLER VAP-SSL OU</t>
  </si>
  <si>
    <t>67,88</t>
  </si>
  <si>
    <t>00010758</t>
  </si>
  <si>
    <t>ROLO COMPACTADOR VIBRATORIO LISO TANDEM AUTOPROPELIDO 11 CV, PESO 1,9T FORCA IMPACTO 4,2 T TIPO</t>
  </si>
  <si>
    <t>27,95</t>
  </si>
  <si>
    <t>DYNAPAC CG -11 OU EQUIV (INCL MANUTENCAO/OPERACAO)</t>
  </si>
  <si>
    <t>00006062</t>
  </si>
  <si>
    <t>ROLO COMPACTADOR VIBRATORIO PE DE CARNEIRO AUTOPROPELIDO 125HP PESO 11,1T, FORCA IMPACTO 31,1</t>
  </si>
  <si>
    <t>TIPO DYNAPAC CA-25 PD OU EQUIV (INCL MANUTENCAO/OPERACAO)</t>
  </si>
  <si>
    <t>00006060</t>
  </si>
  <si>
    <t>ROLO COMPACTADOR VIBRATORIO PE DE CARNEIRO AUTOPROPELIDO 83HP, FORCA IMPACTO 19T, TIPO MULLER</t>
  </si>
  <si>
    <t>VAP-SSP OU EQUIV (INCL MANUTENCAO/OPERACAO)</t>
  </si>
  <si>
    <t>00013469</t>
  </si>
  <si>
    <t>ROLO COMPACTADOR VIBRATORIO PE DE CARNEIRO COM TRACAO NO TAMBOR PARA SOLOS - AUTOPROPELIDO</t>
  </si>
  <si>
    <t>390.163,23</t>
  </si>
  <si>
    <t>- DYNAPAC CA-25 PD - POTENCIA 115 HP - PEOS OPERACIONAL 11,25 T - IMPACTO DINAMICO 32,6 T**CAIXA**</t>
  </si>
  <si>
    <t>00013365</t>
  </si>
  <si>
    <t>ROLO COMPACTADOR VIBRATORIO TANDEM CILINDROS LISO DE ACO PARA SOLO/ASFALTO - DYNAPAC CC-142 -</t>
  </si>
  <si>
    <t>360.104,39</t>
  </si>
  <si>
    <t>AUTOPROPELIDO - POTENCIA 40 HP - PESO OPERACIONAL 3,9 T - IMPACTO DINAMICO 3,33T**CAIXA**</t>
  </si>
  <si>
    <t>00011282</t>
  </si>
  <si>
    <t>ROLO COMPACTADOR VIBRATORIO TANDEM CILINDROS LISOS DE ACO - DYNAPAC LR-95 - POTENCIA 13 CV -</t>
  </si>
  <si>
    <t>105.050,06</t>
  </si>
  <si>
    <t>PESO OPERACIONAL 1550 KG - IMPACTO DINAMICO 2,877 T**CAIXA**</t>
  </si>
  <si>
    <t>00013624</t>
  </si>
  <si>
    <t>ROMPEDOR ELETRICO MONOFASICO WACKER MOD. EH8 1,1KW (1,44 HP), PESO = 8KG**CAIXA**</t>
  </si>
  <si>
    <t>5.161,00</t>
  </si>
  <si>
    <t>00011578</t>
  </si>
  <si>
    <t>ROSETA LATAO CROMADO TIPO 203 LA FONTE P/ FECHADURA PORTA</t>
  </si>
  <si>
    <t>00011577</t>
  </si>
  <si>
    <t>ROSETA LATAO CROMADO TIPO 303 LA FONTE P/ FECHADURA PORTA</t>
  </si>
  <si>
    <t>00001115</t>
  </si>
  <si>
    <t>RUFO CHAPA GALVANIZADA NUM 24 L = 16CM</t>
  </si>
  <si>
    <t>11,02</t>
  </si>
  <si>
    <t>00001116</t>
  </si>
  <si>
    <t>RUFO CHAPA GALVANIZADA NUM 24 L = 25CM</t>
  </si>
  <si>
    <t>13,43</t>
  </si>
  <si>
    <t>00001111</t>
  </si>
  <si>
    <t>RUFO CHAPA GALVANIZADA NUM 24 L = 33CM</t>
  </si>
  <si>
    <t>00001114</t>
  </si>
  <si>
    <t>RUFO CHAPA GALVANIZADA NUM 24 L = 50CM</t>
  </si>
  <si>
    <t>00001113</t>
  </si>
  <si>
    <t>RUFO CHAPA GALVANIZADA NUM 26 L = 35CM</t>
  </si>
  <si>
    <t>00020214</t>
  </si>
  <si>
    <t>RUFO P/ TELHA FIBROCIMENTO CANALETE 49 OU KALHETA</t>
  </si>
  <si>
    <t>00011064</t>
  </si>
  <si>
    <t>RUFO P/ TELHA FIBROCIMENTO CANALETE 90 OU KALHETAO</t>
  </si>
  <si>
    <t>00020215</t>
  </si>
  <si>
    <t>RUFO P/ TELHA FIBROCIMENTO MAXIPLAC OU ETERMAX</t>
  </si>
  <si>
    <t>19,70</t>
  </si>
  <si>
    <t>00007237</t>
  </si>
  <si>
    <t>RUFO P/ TELHA FIBROCIMENTO ONDULADA</t>
  </si>
  <si>
    <t>19,19</t>
  </si>
  <si>
    <t>00000016</t>
  </si>
  <si>
    <t>SABAO</t>
  </si>
  <si>
    <t>00021103</t>
  </si>
  <si>
    <t>SABONETEIRA EM ALUMINIO 15 X 15 CM DE SOBREPOR</t>
  </si>
  <si>
    <t>19,08</t>
  </si>
  <si>
    <t>00011757</t>
  </si>
  <si>
    <t>SABONETEIRA EM METAL CROMADO TP CONCHA DE SOBREPOR</t>
  </si>
  <si>
    <t>16,27</t>
  </si>
  <si>
    <t>00011758</t>
  </si>
  <si>
    <t>SABONETEIRA EM VIDRO C/ SUPORTE EM ACO INOX P/ SABAO LIQUIDO</t>
  </si>
  <si>
    <t>12,22</t>
  </si>
  <si>
    <t>00004269</t>
  </si>
  <si>
    <t>SABONETEIRA LOUCA BRANCA 15 X 15CM</t>
  </si>
  <si>
    <t>10,83</t>
  </si>
  <si>
    <t>00004270</t>
  </si>
  <si>
    <t>SABONETEIRA LOUCA BRANCA 7,5 X 15CM</t>
  </si>
  <si>
    <t>7,82</t>
  </si>
  <si>
    <t>00025988</t>
  </si>
  <si>
    <t>SACO DE ANINHAGEM</t>
  </si>
  <si>
    <t>00006076</t>
  </si>
  <si>
    <t>SAIBRO</t>
  </si>
  <si>
    <t>00012413</t>
  </si>
  <si>
    <t>SAIDA EM T FLANGE EM PE FERRO GALV 2 1/2" (COMBATE INCENDIO)</t>
  </si>
  <si>
    <t>77,50</t>
  </si>
  <si>
    <t>00006082</t>
  </si>
  <si>
    <t>SALARIO MINIMO (HORA)</t>
  </si>
  <si>
    <t>TIL PVC PASSAGEM NBR 10569 P/REDE COLET ESG JE BBB DN 250X150MM</t>
  </si>
  <si>
    <t>118,06</t>
  </si>
  <si>
    <t>00007278</t>
  </si>
  <si>
    <t>TIL PVC PASSAGEM NBR 10569 P/REDE COLET ESG JE BBB DN 300X150MM</t>
  </si>
  <si>
    <t>176,99</t>
  </si>
  <si>
    <t>00007286</t>
  </si>
  <si>
    <t>TIL PVC RADIAL NBR 10569 P/REDE COLET ESG JE BBB DN 125X200MM</t>
  </si>
  <si>
    <t>96,91</t>
  </si>
  <si>
    <t>00007275</t>
  </si>
  <si>
    <t>TIL PVC RADIAL NBR 10569 P/REDE COLET ESG JE BBB DN 150X200MM</t>
  </si>
  <si>
    <t>179,39</t>
  </si>
  <si>
    <t>00007285</t>
  </si>
  <si>
    <t>TIL PVC RADIAL NBR 10569 P/REDE COLET ESG JE BBB DN 200X200MM</t>
  </si>
  <si>
    <t>196,17</t>
  </si>
  <si>
    <t>00007283</t>
  </si>
  <si>
    <t>TIL PVC RADIAL NBR 10569 P/REDE COLET ESG JE BBB DN 250X200MM</t>
  </si>
  <si>
    <t>218,73</t>
  </si>
  <si>
    <t>00007284</t>
  </si>
  <si>
    <t>TIL PVC RADIAL NBR 10569 P/REDE COLET ESG JE BBB DN 300X200MM</t>
  </si>
  <si>
    <t>247,58</t>
  </si>
  <si>
    <t>00011663</t>
  </si>
  <si>
    <t>TIL TUBO QUEDA PVC NBR 10569 P/ REDE COLET ESG BBB JE DN 100 X 100MM</t>
  </si>
  <si>
    <t>29,04</t>
  </si>
  <si>
    <t>00011664</t>
  </si>
  <si>
    <t>TIL TUBO QUEDA PVC NBR 10569 P/ REDE COLET ESG BBB JE DN 125 X 125MM</t>
  </si>
  <si>
    <t>36,74</t>
  </si>
  <si>
    <t>00011665</t>
  </si>
  <si>
    <t>TIL TUBO QUEDA PVC NBR 10569 P/ REDE COLET ESG BBB JE DN 150 X 150MM</t>
  </si>
  <si>
    <t>52,75</t>
  </si>
  <si>
    <t>00011666</t>
  </si>
  <si>
    <t>TIL TUBO QUEDA PVC NBR 10569 P/ REDE COLET ESG BBB JE DN 200 X 150MM</t>
  </si>
  <si>
    <t>65,82</t>
  </si>
  <si>
    <t>00011667</t>
  </si>
  <si>
    <t>TIL TUBO QUEDA PVC NBR 10569 P/ REDE COLET ESG BBB JE DN 250 X 150MM</t>
  </si>
  <si>
    <t>92,17</t>
  </si>
  <si>
    <t>00011668</t>
  </si>
  <si>
    <t>TIL TUBO QUEDA PVC NBR 10569 P/ REDE COLET ESG BBB JE DN 300 X 150MM</t>
  </si>
  <si>
    <t>116,40</t>
  </si>
  <si>
    <t>00007314</t>
  </si>
  <si>
    <t>TINTA A BASE DE BORRACHA CLORADA TP COBERIT OTTO BAUMGART OU EQUIV</t>
  </si>
  <si>
    <t>46,26</t>
  </si>
  <si>
    <t>00007338</t>
  </si>
  <si>
    <t>TINTA A BASE EPOXI/ALCATRAO COMPOUND COALTAR - OTTO BAUMGART</t>
  </si>
  <si>
    <t>00000154</t>
  </si>
  <si>
    <t>TINTA A BASE RESINA EPOXI/ ALCATRAO, TIPO SIKAGUARD 64 - PASTA P/ REVESTIMENTO</t>
  </si>
  <si>
    <t>43,60</t>
  </si>
  <si>
    <t>00010484</t>
  </si>
  <si>
    <t>TINTA A BASE SILICONE</t>
  </si>
  <si>
    <t>53,40</t>
  </si>
  <si>
    <t>00010483</t>
  </si>
  <si>
    <t>14,83</t>
  </si>
  <si>
    <t>00007287</t>
  </si>
  <si>
    <t>TINTA A OLEO BRILHANTE</t>
  </si>
  <si>
    <t>37,00</t>
  </si>
  <si>
    <t>00007343</t>
  </si>
  <si>
    <t>TINTA ACRILICA P/ DEMARCACAO TP COBERIT TRAFEGO OTTO BAUMGART OU EQUIV</t>
  </si>
  <si>
    <t>37,07</t>
  </si>
  <si>
    <t>00007350</t>
  </si>
  <si>
    <t>TINTA ACRILICA P/CERAMICA</t>
  </si>
  <si>
    <t>00007348</t>
  </si>
  <si>
    <t>TINTA ACRILICA PARA PISO</t>
  </si>
  <si>
    <t>00007347</t>
  </si>
  <si>
    <t>35,24</t>
  </si>
  <si>
    <t>00007300</t>
  </si>
  <si>
    <t>TINTA ALUMINIO ESMALTE PROTETORA SUPERFICIE METALICA</t>
  </si>
  <si>
    <t>63,30</t>
  </si>
  <si>
    <t>00007320</t>
  </si>
  <si>
    <t>TINTA ASFALTICA P/ CONCRETO E ARGAMASSA - GALAO 3,6L</t>
  </si>
  <si>
    <t>00007319</t>
  </si>
  <si>
    <t>TINTA ASFALTICA P/ CONCRETO E ARGAMASSA TIPO NEUTROLIN OTTO BAUMGART OU EQUIV</t>
  </si>
  <si>
    <t>4,86</t>
  </si>
  <si>
    <t>00000155</t>
  </si>
  <si>
    <t>TINTA BASE ALCATRAO/EPOXI TP COMPOUND COAL-TAR EPOXI OTTO BAUMGART OU EQUIV</t>
  </si>
  <si>
    <t>63,25</t>
  </si>
  <si>
    <t>00011629</t>
  </si>
  <si>
    <t>TINTA BASE BORRACHA CLORADA - IGARA ALUMINIO</t>
  </si>
  <si>
    <t>143,36</t>
  </si>
  <si>
    <t>00011630</t>
  </si>
  <si>
    <t>TINTA BASE BORRACHA CLORADA - IGARA CORES</t>
  </si>
  <si>
    <t>157,82</t>
  </si>
  <si>
    <t>00011632</t>
  </si>
  <si>
    <t>TINTA BASE BORRACHA CLORADA - IGARA FUNDO CROMATO</t>
  </si>
  <si>
    <t>172,22</t>
  </si>
  <si>
    <t>00007337</t>
  </si>
  <si>
    <t>TINTA BASE RESINA EPOXI TP COBERIT EPOXY OTTO BAUMGART OU EQUIV</t>
  </si>
  <si>
    <t>38,96</t>
  </si>
  <si>
    <t>00007318</t>
  </si>
  <si>
    <t>TINTA BETUMINOSA BASE EMULSAO TP NEGROLIN OTTO BAUMGART OU EQUIV</t>
  </si>
  <si>
    <t>00007313</t>
  </si>
  <si>
    <t>TINTA BETUMINOSA P/ CONCRETO E ALVENARIA TP NEUTROL 45 OTTO BAUMGART OU EQUIV</t>
  </si>
  <si>
    <t>00007304</t>
  </si>
  <si>
    <t>TINTA EPOXI</t>
  </si>
  <si>
    <t>35,21</t>
  </si>
  <si>
    <t>00007303</t>
  </si>
  <si>
    <t>126,73</t>
  </si>
  <si>
    <t>00007311</t>
  </si>
  <si>
    <t>TINTA ESMALTE SINTETICO ACETINADO</t>
  </si>
  <si>
    <t>00007290</t>
  </si>
  <si>
    <t>56,57</t>
  </si>
  <si>
    <t>00007292</t>
  </si>
  <si>
    <t>TINTA ESMALTE SINTETICO ALTO BRILHO</t>
  </si>
  <si>
    <t>14,82</t>
  </si>
  <si>
    <t>00007294</t>
  </si>
  <si>
    <t>53,36</t>
  </si>
  <si>
    <t>00007312</t>
  </si>
  <si>
    <t>TINTA ESMALTE SINTETICO FOSCO</t>
  </si>
  <si>
    <t>57,89</t>
  </si>
  <si>
    <t>00007288</t>
  </si>
  <si>
    <t>00007293</t>
  </si>
  <si>
    <t>TINTA GRAFITE ESMALTE PROTETORA DE SUPERFICIE METALICA</t>
  </si>
  <si>
    <t>00007364</t>
  </si>
  <si>
    <t>TINTA HIDRACOR</t>
  </si>
  <si>
    <t>00007363</t>
  </si>
  <si>
    <t>00007355</t>
  </si>
  <si>
    <t>TINTA LATEX ACRILICA</t>
  </si>
  <si>
    <t>45,24</t>
  </si>
  <si>
    <t>00007356</t>
  </si>
  <si>
    <t>12,57</t>
  </si>
  <si>
    <t>00007345</t>
  </si>
  <si>
    <t>TINTA LATEX PVA</t>
  </si>
  <si>
    <t>00007344</t>
  </si>
  <si>
    <t>32,50</t>
  </si>
  <si>
    <t>00007362</t>
  </si>
  <si>
    <t>TINTA MINERAL IMPERMEAVEL EM PO - SUPER CONSERVADO "P" SIKA</t>
  </si>
  <si>
    <t>00007342</t>
  </si>
  <si>
    <t>TINTA MINERAL IMPERMEAVEL PO - TIPO CIMENTOL OTTO BAUMGART</t>
  </si>
  <si>
    <t>00000153</t>
  </si>
  <si>
    <t>TINTA PROTETORA EMULSAO AQUOSA, BASE EPOXI, TIPO SIKAGUARD 67</t>
  </si>
  <si>
    <t>76,88</t>
  </si>
  <si>
    <t>00007306</t>
  </si>
  <si>
    <t>TINTA PROTETORA SUPERFICIE METALICA ALUMINIO</t>
  </si>
  <si>
    <t>18,10</t>
  </si>
  <si>
    <t>00007295</t>
  </si>
  <si>
    <t>TINTA PROTETORA SUPERFICIE METALICA GRAFITE</t>
  </si>
  <si>
    <t>54,99</t>
  </si>
  <si>
    <t>00011163</t>
  </si>
  <si>
    <t>TINTA QUANTIL</t>
  </si>
  <si>
    <t>154,46</t>
  </si>
  <si>
    <t>00007360</t>
  </si>
  <si>
    <t>TINTA TEXTURIZADA ACRILICA P/ PINTURA INTERNA/EXTERNA</t>
  </si>
  <si>
    <t>6,24</t>
  </si>
  <si>
    <t>00011060</t>
  </si>
  <si>
    <t>TIRANTE EM FG P/ CONTRAVENTAMENTO DE TELHA CANALETE 90 - 1/4" X 400MM "</t>
  </si>
  <si>
    <t>21,94</t>
  </si>
  <si>
    <t>00007493</t>
  </si>
  <si>
    <t>TOCO C/FLANGE E ABA VEDACAO FOFO PN-10 DN 350</t>
  </si>
  <si>
    <t>3.117,87</t>
  </si>
  <si>
    <t>00007399</t>
  </si>
  <si>
    <t>TOCO C/FLANGE E ABA VEDACAO FOFO PN-10 DN 400</t>
  </si>
  <si>
    <t>3.785,99</t>
  </si>
  <si>
    <t>00007400</t>
  </si>
  <si>
    <t>TOCO C/FLANGE E ABA VEDACAO FOFO PN-10 DN 500</t>
  </si>
  <si>
    <t>5.484,14</t>
  </si>
  <si>
    <t>00007401</t>
  </si>
  <si>
    <t>TOCO C/FLANGE E ABA VEDACAO FOFO PN-10 DN 600</t>
  </si>
  <si>
    <t>6.811,08</t>
  </si>
  <si>
    <t>00007492</t>
  </si>
  <si>
    <t>TOCO C/FLANGE E ABA VEDACAO FOFO PN-10 DN 700</t>
  </si>
  <si>
    <t>11.081,89</t>
  </si>
  <si>
    <t>00007402</t>
  </si>
  <si>
    <t>TOCO C/FLANGE E ABA VEDACAO FOFO PN-10 DN 800</t>
  </si>
  <si>
    <t>11.946,40</t>
  </si>
  <si>
    <t>00007403</t>
  </si>
  <si>
    <t>TOCO C/FLANGE E ABA VEDACAO FOFO PN-10 DN 900</t>
  </si>
  <si>
    <t>14.226,17</t>
  </si>
  <si>
    <t>00007404</t>
  </si>
  <si>
    <t>TOCO C/FLANGE E ABA VEDACAO FOFO PN-10 DN 1000</t>
  </si>
  <si>
    <t>17.753,13</t>
  </si>
  <si>
    <t>00007405</t>
  </si>
  <si>
    <t>TOCO C/FLANGE E ABA VEDACAO FOFO PN-10 DN 1200</t>
  </si>
  <si>
    <t>25.952,50</t>
  </si>
  <si>
    <t>00007396</t>
  </si>
  <si>
    <t>TOCO C/FLANGE E ABA VEDACAO FOFO PN-10/16 DN 150</t>
  </si>
  <si>
    <t>1.044,83</t>
  </si>
  <si>
    <t>00007520</t>
  </si>
  <si>
    <t>TOCO C/FLANGE E ABA VEDACAO FOFO PN-10/16 DN 200</t>
  </si>
  <si>
    <t>1.454,93</t>
  </si>
  <si>
    <t>00007397</t>
  </si>
  <si>
    <t>TOCO C/FLANGE E ABA VEDACAO FOFO PN-10/16 DN 250</t>
  </si>
  <si>
    <t>1.893,77</t>
  </si>
  <si>
    <t>00007398</t>
  </si>
  <si>
    <t>TOCO C/FLANGE E ABA VEDACAO FOFO PN-10/16 DN 300</t>
  </si>
  <si>
    <t>2.429,27</t>
  </si>
  <si>
    <t>00007521</t>
  </si>
  <si>
    <t>TOCO C/FLANGE E ABA VEDACAO FOFO PN-10/16/25 DN 80</t>
  </si>
  <si>
    <t>480,63</t>
  </si>
  <si>
    <t>00007395</t>
  </si>
  <si>
    <t>TOCO C/FLANGE E ABA VEDACAO FOFO PN-10/16/25 DN 100</t>
  </si>
  <si>
    <t>666,09</t>
  </si>
  <si>
    <t>00007411</t>
  </si>
  <si>
    <t>TOCO C/FLANGE E ABA VEDACAO FOFO PN-16 DN 350</t>
  </si>
  <si>
    <t>3.298,84</t>
  </si>
  <si>
    <t>00007483</t>
  </si>
  <si>
    <t>TOCO C/FLANGE E ABA VEDACAO FOFO PN-16 DN 400</t>
  </si>
  <si>
    <t>00007412</t>
  </si>
  <si>
    <t>TOCO C/FLANGE E ABA VEDACAO FOFO PN-16 DN 500</t>
  </si>
  <si>
    <t>6.040,91</t>
  </si>
  <si>
    <t>00007413</t>
  </si>
  <si>
    <t>TOCO C/FLANGE E ABA VEDACAO FOFO PN-16 DN 600</t>
  </si>
  <si>
    <t>8.574,16</t>
  </si>
  <si>
    <t>00007414</t>
  </si>
  <si>
    <t>TOCO C/FLANGE E ABA VEDACAO FOFO PN-16 DN 700</t>
  </si>
  <si>
    <t>11.575,19</t>
  </si>
  <si>
    <t>00007415</t>
  </si>
  <si>
    <t>TOCO C/FLANGE E ABA VEDACAO FOFO PN-16 DN 800</t>
  </si>
  <si>
    <t>12.686,25</t>
  </si>
  <si>
    <t>00007496</t>
  </si>
  <si>
    <t>TOCO C/FLANGE E ABA VEDACAO FOFO PN-16 DN 900</t>
  </si>
  <si>
    <t>16.859,52</t>
  </si>
  <si>
    <t>00007416</t>
  </si>
  <si>
    <t>TOCO C/FLANGE E ABA VEDACAO FOFO PN-16 DN 1000</t>
  </si>
  <si>
    <t>18.965,45</t>
  </si>
  <si>
    <t>00007417</t>
  </si>
  <si>
    <t>TOCO C/FLANGE E ABA VEDACAO FOFO PN-16 DN 1200</t>
  </si>
  <si>
    <t>29.647,03</t>
  </si>
  <si>
    <t>00007420</t>
  </si>
  <si>
    <t>TOCO C/FLANGE E ABA VEDACAO FOFO PN-25 DN 150</t>
  </si>
  <si>
    <t>1.097,09</t>
  </si>
  <si>
    <t>00007477</t>
  </si>
  <si>
    <t>TOCO C/FLANGE E ABA VEDACAO FOFO PN-25 DN 200</t>
  </si>
  <si>
    <t>1.567,26</t>
  </si>
  <si>
    <t>00007421</t>
  </si>
  <si>
    <t>TOCO C/FLANGE E ABA VEDACAO FOFO PN-25 DN 250</t>
  </si>
  <si>
    <t>2.063,56</t>
  </si>
  <si>
    <t>00007476</t>
  </si>
  <si>
    <t>TOCO C/FLANGE E ABA VEDACAO FOFO PN-25 DN 300</t>
  </si>
  <si>
    <t>2.716,58</t>
  </si>
  <si>
    <t>00007475</t>
  </si>
  <si>
    <t>TOCO C/FLANGE E ABA VEDACAO FOFO PN-25 DN 350</t>
  </si>
  <si>
    <t>3.758,17</t>
  </si>
  <si>
    <t>00007422</t>
  </si>
  <si>
    <t>TOCO C/FLANGE E ABA VEDACAO FOFO PN-25 DN 400</t>
  </si>
  <si>
    <t>4.788,17</t>
  </si>
  <si>
    <t>00007474</t>
  </si>
  <si>
    <t>TOCO C/FLANGE E ABA VEDACAO FOFO PN-25 DN 500</t>
  </si>
  <si>
    <t>6.736,84</t>
  </si>
  <si>
    <t>00007423</t>
  </si>
  <si>
    <t>TOCO C/FLANGE E ABA VEDACAO FOFO PN-25 DN 600</t>
  </si>
  <si>
    <t>9.381,48</t>
  </si>
  <si>
    <t>00007424</t>
  </si>
  <si>
    <t>TOCO C/FLANGE E ABA VEDACAO FOFO PN-25 DN 700</t>
  </si>
  <si>
    <t>14.626,72</t>
  </si>
  <si>
    <t>00007473</t>
  </si>
  <si>
    <t>TOCO C/FLANGE E ABA VEDACAO FOFO PN-25 DN 800</t>
  </si>
  <si>
    <t>18.115,43</t>
  </si>
  <si>
    <t>00007425</t>
  </si>
  <si>
    <t>TOCO C/FLANGE E ABA VEDACAO FOFO PN-25 DN 900</t>
  </si>
  <si>
    <t>20.673,33</t>
  </si>
  <si>
    <t>00007472</t>
  </si>
  <si>
    <t>TOCO C/FLANGE E ABA VEDACAO FOFO PN-25 DN 1000</t>
  </si>
  <si>
    <t>27.400,21</t>
  </si>
  <si>
    <t>00007426</t>
  </si>
  <si>
    <t>TOCO C/FLANGE E ABA VEDACAO FOFO PN-25 DN 1200</t>
  </si>
  <si>
    <t>36.369,86</t>
  </si>
  <si>
    <t>00007409</t>
  </si>
  <si>
    <t>TOCO C/FLANGE E ABA VEDACAO FOFO PN-16 DN 200</t>
  </si>
  <si>
    <t>00007494</t>
  </si>
  <si>
    <t>TOCO C/FLANGE E ABA VEDACAO FOFO PN-16 DN 250</t>
  </si>
  <si>
    <t>00007410</t>
  </si>
  <si>
    <t>TOCO C/FLANGE E ABA VEDACAO FOFO PN-16 DN 300</t>
  </si>
  <si>
    <t>00007388</t>
  </si>
  <si>
    <t>TOCO C/FLANGES FOFO PN-10 L=0,25M DN 350</t>
  </si>
  <si>
    <t>2.402,90</t>
  </si>
  <si>
    <t>00007389</t>
  </si>
  <si>
    <t>00000390</t>
  </si>
  <si>
    <t>SUPORTE PARA TUBO DE PROTECAO DN 2'' C/ ROSCA MECANICA</t>
  </si>
  <si>
    <t>00003384</t>
  </si>
  <si>
    <t>SUPORTE SIMPLES C/ROLDANA P/ CHUMBAR GT-P1 GAMATEC OU SIMILAR</t>
  </si>
  <si>
    <t>4,93</t>
  </si>
  <si>
    <t>00012626</t>
  </si>
  <si>
    <t>SUPORTE ZINCADO DOBRADO AQUAPLUV (PVC-TIGRE)</t>
  </si>
  <si>
    <t>00010477</t>
  </si>
  <si>
    <t>SYNTEKO C/ CATALIZADOR</t>
  </si>
  <si>
    <t>00020249</t>
  </si>
  <si>
    <t>TABEIRA EM MARMORE 2 X 5CM</t>
  </si>
  <si>
    <t>10,13</t>
  </si>
  <si>
    <t>00025400</t>
  </si>
  <si>
    <t>TABELA BASQUETE LAM NAVAL 180X120 ARO METAL E REDE - CONJUNTO COM 02 TABELAS</t>
  </si>
  <si>
    <t>631,17</t>
  </si>
  <si>
    <t>00010715</t>
  </si>
  <si>
    <t>TABUA DE EUCALIPTO 1A QUALIDADE LARG. 30 X 300 CM</t>
  </si>
  <si>
    <t>12,01</t>
  </si>
  <si>
    <t>00010717</t>
  </si>
  <si>
    <t>TABUA DE PINUS 1A QUALIDADE 10 X 300CM</t>
  </si>
  <si>
    <t>00010718</t>
  </si>
  <si>
    <t>TABUA DE PINUS 1A QUALIDADE 20 X 300CM</t>
  </si>
  <si>
    <t>00010719</t>
  </si>
  <si>
    <t>TABUA DE PINUS 1A QUALIDADE 30 X 300CM</t>
  </si>
  <si>
    <t>00020195</t>
  </si>
  <si>
    <t>TABUA EM MADEIRA DE LEI 2A QUALIDADE MACHO/FEMEA 10 X 2,0CM P/ PISO</t>
  </si>
  <si>
    <t>84,42</t>
  </si>
  <si>
    <t>00003993</t>
  </si>
  <si>
    <t>TABUA MADEIRA LEI 1A QUALIDADE E = 2,5CM (1") APARELHADA</t>
  </si>
  <si>
    <t>57,50</t>
  </si>
  <si>
    <t>00006178</t>
  </si>
  <si>
    <t>TABUA MADEIRA LEI 1A QUALIDADE MACHO/FEMEA 10 X 2,0CM P/ PISO</t>
  </si>
  <si>
    <t>125,31</t>
  </si>
  <si>
    <t>00006180</t>
  </si>
  <si>
    <t>TABUA MADEIRA LEI 1A QUALIDADE MACHO/FEMEA 15 X 2,0CM P/ PISO</t>
  </si>
  <si>
    <t>114,90</t>
  </si>
  <si>
    <t>00006182</t>
  </si>
  <si>
    <t>TABUA MADEIRA LEI 1A QUALIDADE MACHO/FEMEA 20 X 2,0CM P/ PISO</t>
  </si>
  <si>
    <t>125,97</t>
  </si>
  <si>
    <t>00010720</t>
  </si>
  <si>
    <t>TABUA MADEIRA LEI 1A QUALIDADE 1,5 X 20,0CM (1/2 X 8") APARELHADA</t>
  </si>
  <si>
    <t>00003990</t>
  </si>
  <si>
    <t>TABUA MADEIRA LEI 1A QUALIDADE 2,5 X 25,0CM (1 X 10") APARELHADA</t>
  </si>
  <si>
    <t>00003992</t>
  </si>
  <si>
    <t>TABUA MADEIRA LEI 1A QUALIDADE 2,5 X 30,0CM (1 X 12") APARELHADA</t>
  </si>
  <si>
    <t>00006207</t>
  </si>
  <si>
    <t>TABUA MADEIRA 1A QUALIDADE 2,5 X 20,0CM (1 X 8") NAO APARELHADA</t>
  </si>
  <si>
    <t>00010566</t>
  </si>
  <si>
    <t>TABUA MADEIRA 1A QUALIDADE 2,5 X 23,0CM (1 X 9") NAO APARELHADA</t>
  </si>
  <si>
    <t>00006205</t>
  </si>
  <si>
    <t>TABUA MADEIRA 1A QUALIDADE 2,5 X 30,0CM (1 X 12") NAO APARELHADA</t>
  </si>
  <si>
    <t>8,06</t>
  </si>
  <si>
    <t>00006206</t>
  </si>
  <si>
    <t>TABUA MADEIRA 1A QUALIDADE 2,5 X 30CM (1 X 12") NAO APARELHADA</t>
  </si>
  <si>
    <t>00006193</t>
  </si>
  <si>
    <t>TABUA MADEIRA 2A QUALIDADE 2,5 X 20,0CM (1 X 8") NAO APARELHADA</t>
  </si>
  <si>
    <t>00006189</t>
  </si>
  <si>
    <t>TABUA MADEIRA 2A QUALIDADE 2,5 X 30,0CM (1 X 12") NAO APARELHADA</t>
  </si>
  <si>
    <t>6,26</t>
  </si>
  <si>
    <t>00013628</t>
  </si>
  <si>
    <t>TABUA MADEIRA 3A QUALIDADE 1/2 X 8" (1,5 X 20,0CM) NAO APARELHADA</t>
  </si>
  <si>
    <t>00010568</t>
  </si>
  <si>
    <t>TABUA MADEIRA 3A QUALIDADE 2,5 X 15,0CM (1 X 6") NAO APARELHADA</t>
  </si>
  <si>
    <t>00010567</t>
  </si>
  <si>
    <t>TABUA MADEIRA 3A QUALIDADE 2,5 X 23,0CM (1 X 9") NAO APARELHADA</t>
  </si>
  <si>
    <t>00006212</t>
  </si>
  <si>
    <t>TABUA MADEIRA 3A QUALIDADE 2,5 X 30,0CM (1 X 12") NAO APARELHADA</t>
  </si>
  <si>
    <t>00006188</t>
  </si>
  <si>
    <t>TABUA MADEIRA 3A QUALIDADE 2,5 X 30CM (1 X 12") NAO APARELHADA</t>
  </si>
  <si>
    <t>15,90</t>
  </si>
  <si>
    <t>00006214</t>
  </si>
  <si>
    <t>TACO DE IPE 7 X 21CM</t>
  </si>
  <si>
    <t>32,96</t>
  </si>
  <si>
    <t>00006215</t>
  </si>
  <si>
    <t>TACO DE PEROBA 7 X 21CM</t>
  </si>
  <si>
    <t>37,79</t>
  </si>
  <si>
    <t>00006216</t>
  </si>
  <si>
    <t>TACO PARQUET IPE CERNE</t>
  </si>
  <si>
    <t>31,49</t>
  </si>
  <si>
    <t>00010809</t>
  </si>
  <si>
    <t>TALHA ELETRICA 3 T</t>
  </si>
  <si>
    <t>00010740</t>
  </si>
  <si>
    <t>TALHA ELETRICA 3T</t>
  </si>
  <si>
    <t>8.929,81</t>
  </si>
  <si>
    <t>00013914</t>
  </si>
  <si>
    <t>TALHA GUINCHO MANUAL 1.5T</t>
  </si>
  <si>
    <t>1.107,63</t>
  </si>
  <si>
    <t>00010811</t>
  </si>
  <si>
    <t>TALHA MANUAL 2T</t>
  </si>
  <si>
    <t>00010742</t>
  </si>
  <si>
    <t>793,50</t>
  </si>
  <si>
    <t>00011730</t>
  </si>
  <si>
    <t>TAMPA CEGA EM ACO INOX P/ RALO SIFONADO 20 X 20CM</t>
  </si>
  <si>
    <t>00007552</t>
  </si>
  <si>
    <t>TAMPA CEGA EM LATAO POLIDO PARA CONDULETE EM LIGA DE ALUMINIO 4 X 4"</t>
  </si>
  <si>
    <t>00007543</t>
  </si>
  <si>
    <t>TAMPA CEGA EM PVC P/CONDULETE 4 X 2"</t>
  </si>
  <si>
    <t>2,17</t>
  </si>
  <si>
    <t>00013255</t>
  </si>
  <si>
    <t>TAMPA CONCRETO P/PV E/OU CX. INSPECAO 60 X 60 X 8CM</t>
  </si>
  <si>
    <t>26,51</t>
  </si>
  <si>
    <t>00011299</t>
  </si>
  <si>
    <t>TOCO C/FLANGES FOFO PN-16 L=0,25M DN 250</t>
  </si>
  <si>
    <t>00007444</t>
  </si>
  <si>
    <t>TOCO C/FLANGES FOFO PN-16 L=0,25M DN 300</t>
  </si>
  <si>
    <t>00007428</t>
  </si>
  <si>
    <t>TOCO C/FLANGES FOFO PN-16 L=0,50M DN 350</t>
  </si>
  <si>
    <t>3.226,76</t>
  </si>
  <si>
    <t>00007429</t>
  </si>
  <si>
    <t>TOCO C/FLANGES FOFO PN-16 L=0,50M DN 400</t>
  </si>
  <si>
    <t>3.507,62</t>
  </si>
  <si>
    <t>00007501</t>
  </si>
  <si>
    <t>TOCO C/FLANGES FOFO PN-16 L=0,50M DN 500</t>
  </si>
  <si>
    <t>5.177,92</t>
  </si>
  <si>
    <t>00007431</t>
  </si>
  <si>
    <t>TOCO C/FLANGES FOFO PN-16 L=0,50M DN 600</t>
  </si>
  <si>
    <t>7.488,48</t>
  </si>
  <si>
    <t>00007484</t>
  </si>
  <si>
    <t>TOCO C/FLANGES FOFO PN-16 L=0,50M DN 700</t>
  </si>
  <si>
    <t>13.410,45</t>
  </si>
  <si>
    <t>00007432</t>
  </si>
  <si>
    <t>TOCO C/FLANGES FOFO PN-16 L=0,50M DN 800</t>
  </si>
  <si>
    <t>16.059,30</t>
  </si>
  <si>
    <t>00007482</t>
  </si>
  <si>
    <t>TOCO C/FLANGES FOFO PN-16 L=0,50M DN 900</t>
  </si>
  <si>
    <t>18.587,35</t>
  </si>
  <si>
    <t>00007433</t>
  </si>
  <si>
    <t>TOCO C/FLANGES FOFO PN-16 L=0,50M DN 1000</t>
  </si>
  <si>
    <t>23.639,65</t>
  </si>
  <si>
    <t>00007434</t>
  </si>
  <si>
    <t>TOCO C/FLANGES FOFO PN-16 L=0,50M DN 1200</t>
  </si>
  <si>
    <t>32.972,95</t>
  </si>
  <si>
    <t>00007454</t>
  </si>
  <si>
    <t>TOCO C/FLANGES FOFO PN-16 L=0,50M DN 200</t>
  </si>
  <si>
    <t>1.123,19</t>
  </si>
  <si>
    <t>00007502</t>
  </si>
  <si>
    <t>TAMPA QUADRADA FOFO C/ BASE 300 X 300MM CARGA MAX 2000KG P/ CAIXA INSPECAO, ESGOTO, AGUA,</t>
  </si>
  <si>
    <t>87,41</t>
  </si>
  <si>
    <t>ELETRICA   ETC</t>
  </si>
  <si>
    <t>00021071</t>
  </si>
  <si>
    <t>TAMPA QUADRADA FOFO C/ BASE 400 X 400MM CARGA MAX 2000KG P/ CAIXA INSPECAO, ESGOTO, AGUA,</t>
  </si>
  <si>
    <t>106,96</t>
  </si>
  <si>
    <t>00021072</t>
  </si>
  <si>
    <t>TAMPA QUADRADA FOFO C/ BASE 600 X 600MM CARGA MAX 2000KG P/ CAIXA INSPECAO, ESGOTO, AGUA,</t>
  </si>
  <si>
    <t>202,96</t>
  </si>
  <si>
    <t>00021073</t>
  </si>
  <si>
    <t>TAMPA QUADRADA FOFO C/ BASE 800 X 800MM CARGA MAX 2000KG P/ CAIXA INSPECAO, ESGOTO, AGUA,</t>
  </si>
  <si>
    <t>321,48</t>
  </si>
  <si>
    <t>00007539</t>
  </si>
  <si>
    <t>TAMPA S/ EQUIPAMENTO 2 TECLAS P/ CONDUTORES 1/2'' OU 3/4'', TIPO C11 MOFERCO OU EQUVALENTE</t>
  </si>
  <si>
    <t>00021087</t>
  </si>
  <si>
    <t>TAMPAO FOFO ARTICULADO 37KG CARGA MAX 12500KG DIAM ABERT 500MM P/ POCO VISITA DE REDE AGUA</t>
  </si>
  <si>
    <t>186,67</t>
  </si>
  <si>
    <t>PLUVIAL, ESGOTO   ETC</t>
  </si>
  <si>
    <t>00021088</t>
  </si>
  <si>
    <t>TAMPAO FOFO ARTICULADO 57KG DIAM ABERT 600MM P/ POCO VISITA DE REDE AGUA PLUVIAL, ESGOTO   ETC</t>
  </si>
  <si>
    <t>242,81</t>
  </si>
  <si>
    <t>00021089</t>
  </si>
  <si>
    <t>TAMPAO FOFO ARTICULADO 72KG CARGA MAX 30000KG DIAM ABERT 610MM P/ POCO VISITA DE REDE AGUA</t>
  </si>
  <si>
    <t>304,00</t>
  </si>
  <si>
    <t>00021090</t>
  </si>
  <si>
    <t>TAMPAO FOFO ARTICULADO 83KG CARGA MAX 30000KG DIAM ABERT 600MM P/ POCO VISITA DE REDE AGUA</t>
  </si>
  <si>
    <t>332,00</t>
  </si>
  <si>
    <t>00021091</t>
  </si>
  <si>
    <t>TAMPAO FOFO ARTICULADO 88KG DIAM ABERT 610MM P/ POCO VISITA DE REDE AGUA PLUVIAL, ESGOTO   ETC</t>
  </si>
  <si>
    <t>281,48</t>
  </si>
  <si>
    <t>00011301</t>
  </si>
  <si>
    <t>TAMPAO FOFO ARTICULADO83KG CARGA MAX 12500KG DIAM ABERT 600MM P/ POCO VISITA DE REDE AGUA</t>
  </si>
  <si>
    <t>640,00</t>
  </si>
  <si>
    <t>00011298</t>
  </si>
  <si>
    <t>TAMPAO FOFO P/ CAIXA REGISTRO T-34 (34 KG)</t>
  </si>
  <si>
    <t>92,74</t>
  </si>
  <si>
    <t>00014113</t>
  </si>
  <si>
    <t>TAMPAO FOFO P/ CX R3 PADRAO TELEBRAS</t>
  </si>
  <si>
    <t>346,67</t>
  </si>
  <si>
    <t>00011303</t>
  </si>
  <si>
    <t>TAMPAO FOFO T-100 D=745MM 79,5KG</t>
  </si>
  <si>
    <t>159,18</t>
  </si>
  <si>
    <t>00011315</t>
  </si>
  <si>
    <t>TAMPAO FOFO T-16 (7KG) - 30x30CM (P/ CAIXA DE INSPECAO)</t>
  </si>
  <si>
    <t>36,73</t>
  </si>
  <si>
    <t>00021086</t>
  </si>
  <si>
    <t>TAMPAO FOFO TIPO R3 PADRAO TELEBRAS 155KG CARGA MAX 30000KG DIAM ABERT 664MM P/ POCO VISITA DE</t>
  </si>
  <si>
    <t>367,41</t>
  </si>
  <si>
    <t>REDE TELEFONE</t>
  </si>
  <si>
    <t>00011290</t>
  </si>
  <si>
    <t>TAMPAO FOFO 125 KG P/ POCO VISITA</t>
  </si>
  <si>
    <t>00021074</t>
  </si>
  <si>
    <t>TAMPAO FOFO 137KG CARGA MAX 9000KG DIAM ABERT 542MM P/ POCO VISITA DE REDE AGUA PLUVIAL, ESGOTO</t>
  </si>
  <si>
    <t>ETC</t>
  </si>
  <si>
    <t>00021075</t>
  </si>
  <si>
    <t>TAMPAO FOFO 139KG CARGA MAX 30000KG DIAM ABERT 900MM P/ POCO VISITA DE REDE AGUA PLUVIAL, ESGOTO</t>
  </si>
  <si>
    <t>617,78</t>
  </si>
  <si>
    <t>00011296</t>
  </si>
  <si>
    <t>TAMPAO FOFO 170KG CARGA MAX 30000KG DIAM ABERT 900MM P/ POCO VISITA DE REDE DE AGUA PLUVIAL,</t>
  </si>
  <si>
    <t>1.691,85</t>
  </si>
  <si>
    <t>ESGOTO   ETC</t>
  </si>
  <si>
    <t>00011291</t>
  </si>
  <si>
    <t>TAMPAO FOFO 175 KG P/ POCO VISITA T-175</t>
  </si>
  <si>
    <t>325,93</t>
  </si>
  <si>
    <t>00021076</t>
  </si>
  <si>
    <t>TAMPAO FOFO 240KG CARGA MAX 13000KG DIAM ABERT 600MM P/ POCO VISITA DE REDE AGUA PLUVIAL, ESGOTO</t>
  </si>
  <si>
    <t>740,74</t>
  </si>
  <si>
    <t>00011292</t>
  </si>
  <si>
    <t>TAMPAO FOFO 30 X 40 CM S/INSCRICAO</t>
  </si>
  <si>
    <t>80,00</t>
  </si>
  <si>
    <t>00011316</t>
  </si>
  <si>
    <t>TAMPAO FOFO 33KG CARGA MAX 12500KG DIAM ABERT 500MM P/ POCO VISITA DE REDE DE AGUA PLUVIAL,</t>
  </si>
  <si>
    <t>171,85</t>
  </si>
  <si>
    <t>00011293</t>
  </si>
  <si>
    <t>TAMPAO FOFO 40X50CM C/INSCRICAO "INCENDIO"</t>
  </si>
  <si>
    <t>122,96</t>
  </si>
  <si>
    <t>00021077</t>
  </si>
  <si>
    <t>TAMPAO FOFO 43KG DIAM ABERT 576MM P/ POCO VISITA DE REDE AGUA PLUVIAL, ESGOTO   ETC</t>
  </si>
  <si>
    <t>162,96</t>
  </si>
  <si>
    <t>00021078</t>
  </si>
  <si>
    <t>TAMPAO FOFO 51KG CARGA MAX 30000KG DIAM ABERT 500MM P/ POCO VISITA DE REDE AGUA PLUVIAL, ESGOTO</t>
  </si>
  <si>
    <t>204,00</t>
  </si>
  <si>
    <t>ETC EM VIA TRAFEGO LEVE</t>
  </si>
  <si>
    <t>00021079</t>
  </si>
  <si>
    <t>TAMPAO FOFO 55KG CARGA MAX 2600KG DIAM ABERT 476MM P/ POCO VISITA DE REDE AGUA PLUVIAL, ESGOTO</t>
  </si>
  <si>
    <t>00021080</t>
  </si>
  <si>
    <t>TAMPAO FOFO 57KG CARGA MAX 12500KG DIAM ABERT 600MM P/ POCO VISITA DE REDE AGUA PLUVIAL, ESGOTO</t>
  </si>
  <si>
    <t>192,59</t>
  </si>
  <si>
    <t>00021081</t>
  </si>
  <si>
    <t>TAMPAO FOFO 65KG CARGA MAX 12500KG DIAM ABERT 500MM P/ POCO VISITA, REDE AGUA PLUVIAL, ESGOTO</t>
  </si>
  <si>
    <t>174,07</t>
  </si>
  <si>
    <t>ETC.</t>
  </si>
  <si>
    <t>00021082</t>
  </si>
  <si>
    <t>TAMPAO FOFO 65KG CARGA MAX 30000KG DIAM ABERT 500MM P/ POCO VISITA DE REDE AGUA PLUVIAL, ESGOTO</t>
  </si>
  <si>
    <t>00021083</t>
  </si>
  <si>
    <t>TAMPAO FOFO 70KG CARGA MAX 3100KG DIAM ABERT 556MM P/ POCO VISITA DE REDE AGUA PLUVIAL, ESGOTO</t>
  </si>
  <si>
    <t>00021084</t>
  </si>
  <si>
    <t>TAMPAO FOFO 73KG CARGA MAX 30000KG DIAM ABERT 555MM P/ POCO VISITA DE REDE AGUA PLUVIAL, ESGOTO</t>
  </si>
  <si>
    <t>266,67</t>
  </si>
  <si>
    <t>00006236</t>
  </si>
  <si>
    <t>TAMPAO FOFO 80KG CARGA MAX 3900KG DIAM ABERT 528MM P/ POCO VISITA DE REDE AGUA PLUVIAL, ESGOTO</t>
  </si>
  <si>
    <t>ETC EM VIA TRAFEGO MEDIO</t>
  </si>
  <si>
    <t>00006243</t>
  </si>
  <si>
    <t>TAMPAO FOFO 83KG CARGA MAX 12500KG DIAM ABERT 600MM P/ POCO VISITA DE REDE DE AGUA PLUVIAL,</t>
  </si>
  <si>
    <t>604,44</t>
  </si>
  <si>
    <t>00006240</t>
  </si>
  <si>
    <t>TAMPAO FOFO 83KG CARGA MAX 30000KG DIAM ABERT 600MM P/ POCO VISITA DE REDE DE AGUA PLUVIAL,</t>
  </si>
  <si>
    <t>348,15</t>
  </si>
  <si>
    <t>00021085</t>
  </si>
  <si>
    <t>TAMPAO FOFO 88KG CARGA MAX 30000KG DIAM ABERT 610MM P/ POCO VISITA DE REDE AGUA PLUVIAL, ESGOTO</t>
  </si>
  <si>
    <t>346,37</t>
  </si>
  <si>
    <t>00020964</t>
  </si>
  <si>
    <t>TAMPAO LATAO C/ CORRENTE P/ INSTALACAO PREDIAL COMBATE A INCENDIO ENGATE RAPIDO 1 1/2"</t>
  </si>
  <si>
    <t>32,99</t>
  </si>
  <si>
    <t>00010905</t>
  </si>
  <si>
    <t>TAMPAO LATAO C/ CORRENTE P/ INSTALACAO PREDIAL COMBATE A INCENDIO ENGATE RAPIDO 2 1/2"</t>
  </si>
  <si>
    <t>52,60</t>
  </si>
  <si>
    <t>00011066</t>
  </si>
  <si>
    <t>TAMPAO P/ TELHA FIBROCIMENTO CANALETE 49 OU KATELHA</t>
  </si>
  <si>
    <t>00011065</t>
  </si>
  <si>
    <t>TAMPAO P/ TELHA FIBROCIMENTO CANALETE 90</t>
  </si>
  <si>
    <t>00006249</t>
  </si>
  <si>
    <t>TAMPAO PVC P/ TIL EB-644 P/ REDE COLET ESG DN 100MM</t>
  </si>
  <si>
    <t>48,61</t>
  </si>
  <si>
    <t>00006250</t>
  </si>
  <si>
    <t>TAMPAO PVC P/ TIL EB-644 P/ REDE COLET ESG DN 125MM</t>
  </si>
  <si>
    <t>00006251</t>
  </si>
  <si>
    <t>TAMPAO PVC P/ TIL EB-644 P/ REDE COLET ESG DN 150MM</t>
  </si>
  <si>
    <t>69,89</t>
  </si>
  <si>
    <t>00006252</t>
  </si>
  <si>
    <t>TAMPAO PVC P/ TIL EB-644 P/ REDE COLET ESG DN 200MM</t>
  </si>
  <si>
    <t>97,46</t>
  </si>
  <si>
    <t>00011289</t>
  </si>
  <si>
    <t>TAMPAO T-5 AR (5,0Kg) 20 X 20CM    P/ CAIXA DE REGISTRO</t>
  </si>
  <si>
    <t>18,37</t>
  </si>
  <si>
    <t>00002666</t>
  </si>
  <si>
    <t>TAMPAO/TERMINAL 1 1/4" P/ DUTOS TP KANAFLEX</t>
  </si>
  <si>
    <t>00002668</t>
  </si>
  <si>
    <t>TAMPAO/TERMINAL 2" P/ DUTOS TP KANAFLEX</t>
  </si>
  <si>
    <t>00002664</t>
  </si>
  <si>
    <t>TAMPAO/TERMINAL 3" P/ DUTOS TP KANAFLEX</t>
  </si>
  <si>
    <t>3,37</t>
  </si>
  <si>
    <t>00002662</t>
  </si>
  <si>
    <t>TAMPAO/TERMINAL 4" P/ DUTOS TP KANAFLEX</t>
  </si>
  <si>
    <t>6,69</t>
  </si>
  <si>
    <t>00002663</t>
  </si>
  <si>
    <t>TAMPAO/TERMINAL 5" P/ DUTOS TP KANAFLEX</t>
  </si>
  <si>
    <t>10,09</t>
  </si>
  <si>
    <t>00002665</t>
  </si>
  <si>
    <t>TAMPAO/TERMINAL 6" P/ DUTOS TP KANAFLEX</t>
  </si>
  <si>
    <t>00000377</t>
  </si>
  <si>
    <t>TAMPO PLASTICO STANDARD P/ VASO SANITARIO</t>
  </si>
  <si>
    <t>00011688</t>
  </si>
  <si>
    <t>TANQUE ACO INOX CHAPA 22/304 52X54X30CM</t>
  </si>
  <si>
    <t>144,27</t>
  </si>
  <si>
    <t>00020234</t>
  </si>
  <si>
    <t>TANQUE DE GRANITINA/GRANILITE OU MARMORITE MONOBLOCO</t>
  </si>
  <si>
    <t>47,70</t>
  </si>
  <si>
    <t>00025014</t>
  </si>
  <si>
    <t>TANQUE ESTACIONARIO FERLEX TAA -MACARICO CAP 20 000 L**CAIXA**</t>
  </si>
  <si>
    <t>58.558,72</t>
  </si>
  <si>
    <t>00025013</t>
  </si>
  <si>
    <t>TANQUE ESTACIONARIO FERLEX TAA -SERPENTINA CAP 20 000 L**CAIXA**</t>
  </si>
  <si>
    <t>51.882,83</t>
  </si>
  <si>
    <t>00014405</t>
  </si>
  <si>
    <t>TANQUE ESTACIONARIO FERLEX TAA -SERPENTINA CAP 30 000 L**CAIXA**</t>
  </si>
  <si>
    <t>70.147,00</t>
  </si>
  <si>
    <t>00010424</t>
  </si>
  <si>
    <t>TANQUE LOUCA BRANCA C/COLUNA - 22L OU EQUIV</t>
  </si>
  <si>
    <t>82,12</t>
  </si>
  <si>
    <t>00010423</t>
  </si>
  <si>
    <t>TANQUE LOUCA BRANCA SUSPENSO - 18L OU EQUIV</t>
  </si>
  <si>
    <t>69,72</t>
  </si>
  <si>
    <t>00020271</t>
  </si>
  <si>
    <t>TANQUE LOUCA EM COR C/COLUNA - 30L OU EQUIV</t>
  </si>
  <si>
    <t>80,28</t>
  </si>
  <si>
    <t>00011690</t>
  </si>
  <si>
    <t>TANQUE MARMORE SINTETICO 22L</t>
  </si>
  <si>
    <t>40,51</t>
  </si>
  <si>
    <t>00006253</t>
  </si>
  <si>
    <t>TANQUE SIMPLES PRE-MOLDADO DE CONCRETO</t>
  </si>
  <si>
    <t>20,00</t>
  </si>
  <si>
    <t>00004763</t>
  </si>
  <si>
    <t>TAQUEADOR OU TAQUEIRO</t>
  </si>
  <si>
    <t>00014583</t>
  </si>
  <si>
    <t>TARIFA "A" ENTRE   0 E 20M3 FORNECIMENTO D'AGUA</t>
  </si>
  <si>
    <t>7,19</t>
  </si>
  <si>
    <t>00014250</t>
  </si>
  <si>
    <t>TARIFA DE CONSUMO DE ENERGIA ELETRICA COMERCIAL, BAIXA TENSAO</t>
  </si>
  <si>
    <t>00011457</t>
  </si>
  <si>
    <t>TARJETA TIPO LIVRE/OCUPADO   P/ PORTA BANHEIRO</t>
  </si>
  <si>
    <t>29,30</t>
  </si>
  <si>
    <t>00013304</t>
  </si>
  <si>
    <t>TAXA DE LIGACAO DE ENERGIA COMERCIAL MONOFASICA, BAIXA TENSAO</t>
  </si>
  <si>
    <t>00006445</t>
  </si>
  <si>
    <t>TE C/BOLSAS E FLANGES JM FOFO PN-16 DN 600X200 INCLUSIVE ANEL BORRACHA</t>
  </si>
  <si>
    <t>3.483,75</t>
  </si>
  <si>
    <t>00006358</t>
  </si>
  <si>
    <t>TE C/BOLSAS E FLANGES JM FOFO PN-16 DN 600X300 INCLUSIVE ANEL BORRACHA</t>
  </si>
  <si>
    <t>3.754,10</t>
  </si>
  <si>
    <t>00006444</t>
  </si>
  <si>
    <t>TE C/BOLSAS E FLANGES JM FOFO PN-16 DN 600X400 INCLUSIVE ANEL BORRACHA</t>
  </si>
  <si>
    <t>4.141,39</t>
  </si>
  <si>
    <t>00006360</t>
  </si>
  <si>
    <t>TE C/BOLSAS E FLANGES JM FOFO PN-16 DN 600X600 INCLUSIVE ANEL BORRACHA</t>
  </si>
  <si>
    <t>4.986,83</t>
  </si>
  <si>
    <t>00006334</t>
  </si>
  <si>
    <t>TE C/BOLSAS E FLANGES JM PN-10 DN 1000X200 INCLUSIVE ANEL BORRACHA</t>
  </si>
  <si>
    <t>5.613,35</t>
  </si>
  <si>
    <t>00006357</t>
  </si>
  <si>
    <t>TE C/BOLSAS E FLANGES JM PN-10/16 DN 600X100 INCLUSIVE ANEL BORRACHA</t>
  </si>
  <si>
    <t>2.884,58</t>
  </si>
  <si>
    <t>00006414</t>
  </si>
  <si>
    <t>TE C/BOLSAS JE FOFO E BOLSA P/TUBO PVC DN 100X50</t>
  </si>
  <si>
    <t>163,81</t>
  </si>
  <si>
    <t>00006415</t>
  </si>
  <si>
    <t>TE C/BOLSAS JE FOFO E BOLSA P/TUBO PVC DN 100X75</t>
  </si>
  <si>
    <t>109,79</t>
  </si>
  <si>
    <t>00006424</t>
  </si>
  <si>
    <t>TE C/BOLSAS JE FOFO E BOLSA P/TUBO PVC DN 150X100</t>
  </si>
  <si>
    <t>200,41</t>
  </si>
  <si>
    <t>00006416</t>
  </si>
  <si>
    <t>TE C/BOLSAS JE FOFO E BOLSA P/TUBO PVC DN 150X50</t>
  </si>
  <si>
    <t>144,74</t>
  </si>
  <si>
    <t>00006417</t>
  </si>
  <si>
    <t>TE C/BOLSAS JE FOFO E BOLSA P/TUBO PVC DN 150X75</t>
  </si>
  <si>
    <t>145,87</t>
  </si>
  <si>
    <t>00006419</t>
  </si>
  <si>
    <t>TE C/BOLSAS JE FOFO E BOLSA P/TUBO PVC DN 200X100</t>
  </si>
  <si>
    <t>243,12</t>
  </si>
  <si>
    <t>00006418</t>
  </si>
  <si>
    <t>TE C/BOLSAS JE FOFO E BOLSA P/TUBO PVC DN 200X50</t>
  </si>
  <si>
    <t>201,95</t>
  </si>
  <si>
    <t>00006423</t>
  </si>
  <si>
    <t>TE C/BOLSAS JE FOFO E BOLSA P/TUBO PVC DN 200X75</t>
  </si>
  <si>
    <t>307,31</t>
  </si>
  <si>
    <t>00006421</t>
  </si>
  <si>
    <t>TE C/BOLSAS JE FOFO E BOLSA P/TUBO PVC DN 250X100</t>
  </si>
  <si>
    <t>484,20</t>
  </si>
  <si>
    <t>00006422</t>
  </si>
  <si>
    <t>TE C/BOLSAS JE FOFO E BOLSA P/TUBO PVC DN 250X50</t>
  </si>
  <si>
    <t>415,27</t>
  </si>
  <si>
    <t>00006420</t>
  </si>
  <si>
    <t>TE C/BOLSAS JE FOFO E BOLSA P/TUBO PVC DN 250X75</t>
  </si>
  <si>
    <t>455,84</t>
  </si>
  <si>
    <t>00006916</t>
  </si>
  <si>
    <t>TE C/BOLSAS JGS E FLANGE FOFO PN-10 DN 400X400 INCLUSIVE ANEL BORRACHA</t>
  </si>
  <si>
    <t>2.208,48</t>
  </si>
  <si>
    <t>00006859</t>
  </si>
  <si>
    <t>TE C/BOLSAS JGS E FLANGE FOFO PN-10 DN 500X300    INCLUSIVE ANEL BORRACHA</t>
  </si>
  <si>
    <t>2.577,34</t>
  </si>
  <si>
    <t>00006968</t>
  </si>
  <si>
    <t>TE C/BOLSAS JGS E FLANGE FOFO PN-10 DN 500X400 INCLUSIVE ANEL BORRACHA</t>
  </si>
  <si>
    <t>3.066,40</t>
  </si>
  <si>
    <t>00006969</t>
  </si>
  <si>
    <t>TE C/BOLSAS JGS E FLANGE FOFO PN-10 DN 500X500 INCLUSIVE ANEL BORRACHA</t>
  </si>
  <si>
    <t>3.540,16</t>
  </si>
  <si>
    <t>00006972</t>
  </si>
  <si>
    <t>TE C/BOLSAS JGS E FLANGE FOFO PN-10 DN 600X400 INCLUSIVE ANEL BORRACHA</t>
  </si>
  <si>
    <t>3.939,95</t>
  </si>
  <si>
    <t>00006857</t>
  </si>
  <si>
    <t>TE C/BOLSAS JGS E FLANGE FOFO PN-10 DN 600X600 INCLUSIVE ANEL BORRACHA</t>
  </si>
  <si>
    <t>5.177,87</t>
  </si>
  <si>
    <t>00006911</t>
  </si>
  <si>
    <t>TE C/BOLSAS JGS E FLANGE FOFO PN-10/16 DN 300X200 INCLUSIVE ANEL BORRACHA</t>
  </si>
  <si>
    <t>1.056,54</t>
  </si>
  <si>
    <t>00006844</t>
  </si>
  <si>
    <t>TE C/BOLSAS JGS E FLANGE FOFO PN-10/16 DN 300X300 INCLUSIVE ANEL BORRACHA</t>
  </si>
  <si>
    <t>1.280,13</t>
  </si>
  <si>
    <t>00006912</t>
  </si>
  <si>
    <t>TE C/BOLSAS JGS E FLANGE FOFO PN-10/16 DN 350X200 INCLUSIVE ANEL BORRACHA</t>
  </si>
  <si>
    <t>1.333,70</t>
  </si>
  <si>
    <t>00006632</t>
  </si>
  <si>
    <t>TE C/BOLSAS JGS E FLANGE FOFO PN-10/16 DN 350X350    INCLUSIVE ANEL BORRACHA</t>
  </si>
  <si>
    <t>1.792,20</t>
  </si>
  <si>
    <t>00006914</t>
  </si>
  <si>
    <t>TE C/BOLSAS JGS E FLANGE FOFO PN-10/16 DN 400X200 INCLUSIVE ANEL BORRACHA</t>
  </si>
  <si>
    <t>1.737,51</t>
  </si>
  <si>
    <t>00006915</t>
  </si>
  <si>
    <t>TE C/BOLSAS JGS E FLANGE FOFO PN-10/16 DN 400X300 INCLUSIVE ANEL BORRACHA</t>
  </si>
  <si>
    <t>1.930,07</t>
  </si>
  <si>
    <t>00006967</t>
  </si>
  <si>
    <t>TE C/BOLSAS JGS E FLANGE FOFO PN-10/16 DN 500X200 INCLUSIVE ANEL BORRACHA</t>
  </si>
  <si>
    <t>2.179,97</t>
  </si>
  <si>
    <t>00006532</t>
  </si>
  <si>
    <t>TE C/BOLSAS JGS E FLANGE FOFO PN-10/16 DN 500X300 INCLUSIVE ANEL BORRACHA</t>
  </si>
  <si>
    <t>00006971</t>
  </si>
  <si>
    <t>TE C/BOLSAS JGS E FLANGE FOFO PN-10/16 DN 600X200 INCLUSIVE ANEL BORRACHA</t>
  </si>
  <si>
    <t>2.617,98</t>
  </si>
  <si>
    <t>00006858</t>
  </si>
  <si>
    <t>TE C/BOLSAS JGS E FLANGE FOFO PN-10/16 DN 600X300 INCLUSIVE ANEL BORRACHA</t>
  </si>
  <si>
    <t>3.328,64</t>
  </si>
  <si>
    <t>00006734</t>
  </si>
  <si>
    <t>TE C/BOLSAS JGS E FLANGE FOFO PN-10/16/25 DN 100X80 INCLUSIVE ANEL BORRACHA</t>
  </si>
  <si>
    <t>179,67</t>
  </si>
  <si>
    <t>00006735</t>
  </si>
  <si>
    <t>TE C/BOLSAS JGS E FLANGE FOFO PN-10/16/25 DN 150X80 INCLUSIVE ANEL BORRACHA</t>
  </si>
  <si>
    <t>246,99</t>
  </si>
  <si>
    <t>00006809</t>
  </si>
  <si>
    <t>TE C/BOLSAS JGS E FLANGE FOFO PN-10/16/25 DN 200X100 INCLUSIVE ANEL BORRACHA</t>
  </si>
  <si>
    <t>393,14</t>
  </si>
  <si>
    <t>00006810</t>
  </si>
  <si>
    <t>TE C/BOLSAS JGS E FLANGE FOFO PN-10/16/25 DN 200X80 INCLUSIVE ANEL BORRACHA</t>
  </si>
  <si>
    <t>345,88</t>
  </si>
  <si>
    <t>00006909</t>
  </si>
  <si>
    <t>TE C/BOLSAS JGS E FLANGE FOFO PN-10/16/25 DN 250X100 INCLUSIVE ANEL BORRACHA</t>
  </si>
  <si>
    <t>468,19</t>
  </si>
  <si>
    <t>00006908</t>
  </si>
  <si>
    <t>TE C/BOLSAS JGS E FLANGE FOFO PN-10/16/25 DN 250X80 INCLUSIVE ANEL BORRACHA</t>
  </si>
  <si>
    <t>411,94</t>
  </si>
  <si>
    <t>00006910</t>
  </si>
  <si>
    <t>TE C/BOLSAS JGS E FLANGE FOFO PN-10/16/25 DN 300X100 INCLUSIVE ANEL BORRACHA</t>
  </si>
  <si>
    <t>636,80</t>
  </si>
  <si>
    <t>00006630</t>
  </si>
  <si>
    <t>TE C/BOLSAS JGS E FLANGE FOFO PN-10/16/25 DN 350X100 INCLUSIVE ANEL BORRACHA</t>
  </si>
  <si>
    <t>958,59</t>
  </si>
  <si>
    <t>NAL 2,35 T - IMPACTO DINAMICO 4,545 T**CAIXA**</t>
  </si>
  <si>
    <t>00006677</t>
  </si>
  <si>
    <t>TE C/BOLSAS JGS E FLANGE FOFO PN-10/16/25 DN 400X100 INCLUSIVE ANEL BORRACHA</t>
  </si>
  <si>
    <t>1.150,31</t>
  </si>
  <si>
    <t>00006920</t>
  </si>
  <si>
    <t>TE C/BOLSAS JGS E FLANGE FOFO PN-10/16/25 DN 500X100 INCLUSIVE ANEL BORRACHA</t>
  </si>
  <si>
    <t>1.622,23</t>
  </si>
  <si>
    <t>00006970</t>
  </si>
  <si>
    <t>TE C/BOLSAS JGS E FLANGE FOFO PN-10/16/25 DN 600X100 INCLUSIVE ANEL BORRACHA</t>
  </si>
  <si>
    <t>2.064,66</t>
  </si>
  <si>
    <t>00006664</t>
  </si>
  <si>
    <t>TE C/BOLSAS JGS E FLANGE FOFO PN-10/16/25 DN 80X50 INCLUSIVE ANEL BORRACHA</t>
  </si>
  <si>
    <t>130,26</t>
  </si>
  <si>
    <t>00012840</t>
  </si>
  <si>
    <t>TE C/BOLSAS JGS E FLANGE FOFO PN-10/16/25 DN 80X80 INCLUSIVE ANEL BORRACHA</t>
  </si>
  <si>
    <t>143,74</t>
  </si>
  <si>
    <t>00015015</t>
  </si>
  <si>
    <t>TE C/BOLSAS JGS E FLANGE FOFO PN-16 DN350X200 INCLUSIVE ANEL BORRACHA</t>
  </si>
  <si>
    <t>00015016</t>
  </si>
  <si>
    <t>TE C/BOLSAS JGS E FLANGE FOFO PN-16 DN350X350    INCLUSIVE ANEL BORRACHA</t>
  </si>
  <si>
    <t>1.838,04</t>
  </si>
  <si>
    <t>00006636</t>
  </si>
  <si>
    <t>TE C/BOLSAS JGS E FLANGE FOFO PN-16 DN400X400 INCLUSIVE ANEL BORRACHA</t>
  </si>
  <si>
    <t>2.403,83</t>
  </si>
  <si>
    <t>00006641</t>
  </si>
  <si>
    <t>TE C/BOLSAS JGS E FLANGE FOFO PN-16 DN500X400 INCLUSIVE ANEL BORRACHA</t>
  </si>
  <si>
    <t>3.158,09</t>
  </si>
  <si>
    <t>00006642</t>
  </si>
  <si>
    <t>205,47</t>
  </si>
  <si>
    <t>00005157</t>
  </si>
  <si>
    <t>REDUCAO EXCENTRICA C/FLANGES FOFO PN-10/16 DN 200 X 100</t>
  </si>
  <si>
    <t>443,22</t>
  </si>
  <si>
    <t>00005158</t>
  </si>
  <si>
    <t>REDUCAO EXCENTRICA C/FLANGES FOFO PN-10/16 DN 200 X 150</t>
  </si>
  <si>
    <t>459,60</t>
  </si>
  <si>
    <t>00005153</t>
  </si>
  <si>
    <t>REDUCAO EXCENTRICA C/FLANGES FOFO PN-10/16 DN 250 X 200</t>
  </si>
  <si>
    <t>501,74</t>
  </si>
  <si>
    <t>00005247</t>
  </si>
  <si>
    <t>REDUCAO EXCENTRICA C/FLANGES FOFO PN-10/16 DN 300 X 150</t>
  </si>
  <si>
    <t>596,30</t>
  </si>
  <si>
    <t>00005154</t>
  </si>
  <si>
    <t>REDUCAO EXCENTRICA C/FLANGES FOFO PN-10/16 DN 300 X 200</t>
  </si>
  <si>
    <t>623,58</t>
  </si>
  <si>
    <t>00005246</t>
  </si>
  <si>
    <t>REDUCAO EXCENTRICA C/FLANGES FOFO PN-10/16 DN 300 X 250</t>
  </si>
  <si>
    <t>634,89</t>
  </si>
  <si>
    <t>00005248</t>
  </si>
  <si>
    <t>REDUCAO EXCENTRICA C/FLANGES FOFO PN-10/16 DN 250 X 150</t>
  </si>
  <si>
    <t>465,92</t>
  </si>
  <si>
    <t>00005160</t>
  </si>
  <si>
    <t>REDUCAO EXCENTRICA C/FLANGES FOFO PN-10/16/25 DN 80 X 50</t>
  </si>
  <si>
    <t>95,56</t>
  </si>
  <si>
    <t>00005281</t>
  </si>
  <si>
    <t>REDUCAO EXCENTRICA C/FLANGES FOFO PN-16 DN 400 X 250</t>
  </si>
  <si>
    <t>00005263</t>
  </si>
  <si>
    <t>REDUCAO EXCENTRICA C/FLANGES FOFO PN-16 DN 400 X 300</t>
  </si>
  <si>
    <t>1.069,47</t>
  </si>
  <si>
    <t>00005253</t>
  </si>
  <si>
    <t>REDUCAO EXCENTRICA C/FLANGES FOFO PN-16 DN 200X100</t>
  </si>
  <si>
    <t>00005257</t>
  </si>
  <si>
    <t>REDUCAO EXCENTRICA C/FLANGES FOFO PN-16 DN 200X150</t>
  </si>
  <si>
    <t>00005258</t>
  </si>
  <si>
    <t>REDUCAO EXCENTRICA C/FLANGES FOFO PN-16 DN 250X150</t>
  </si>
  <si>
    <t>00005259</t>
  </si>
  <si>
    <t>REDUCAO EXCENTRICA C/FLANGES FOFO PN-16 DN 250X200</t>
  </si>
  <si>
    <t>573,42</t>
  </si>
  <si>
    <t>00005260</t>
  </si>
  <si>
    <t>REDUCAO EXCENTRICA C/FLANGES FOFO PN-16 DN 300X150</t>
  </si>
  <si>
    <t>596,29</t>
  </si>
  <si>
    <t>00005261</t>
  </si>
  <si>
    <t>REDUCAO EXCENTRICA C/FLANGES FOFO PN-16 DN 300X200</t>
  </si>
  <si>
    <t>609,27</t>
  </si>
  <si>
    <t>00005262</t>
  </si>
  <si>
    <t>REDUCAO EXCENTRICA C/FLANGES FOFO PN-16 DN 300X250</t>
  </si>
  <si>
    <t>669,01</t>
  </si>
  <si>
    <t>00005266</t>
  </si>
  <si>
    <t>REDUCAO EXCENTRICA C/FLANGES FOFO PN-25 DN 150 X 100</t>
  </si>
  <si>
    <t>00005267</t>
  </si>
  <si>
    <t>REDUCAO EXCENTRICA C/FLANGES FOFO PN-25 DN 200 X 100</t>
  </si>
  <si>
    <t>00005284</t>
  </si>
  <si>
    <t>REDUCAO EXCENTRICA C/FLANGES FOFO PN-25 DN 200 X 150</t>
  </si>
  <si>
    <t>00005268</t>
  </si>
  <si>
    <t>REDUCAO EXCENTRICA C/FLANGES FOFO PN-25 DN 250 X 150</t>
  </si>
  <si>
    <t>465,90</t>
  </si>
  <si>
    <t>00005269</t>
  </si>
  <si>
    <t>REDUCAO EXCENTRICA C/FLANGES FOFO PN-25 DN 250 X 200</t>
  </si>
  <si>
    <t>00005282</t>
  </si>
  <si>
    <t>REDUCAO EXCENTRICA C/FLANGES FOFO PN-25 DN 300 X 150</t>
  </si>
  <si>
    <t>601,19</t>
  </si>
  <si>
    <t>00005270</t>
  </si>
  <si>
    <t>REDUCAO EXCENTRICA C/FLANGES FOFO PN-25 DN 300 X 200</t>
  </si>
  <si>
    <t>00005271</t>
  </si>
  <si>
    <t>REDUCAO EXCENTRICA C/FLANGES FOFO PN-25 DN 300 X 250</t>
  </si>
  <si>
    <t>00005272</t>
  </si>
  <si>
    <t>REDUCAO EXCENTRICA C/FLANGES FOFO PN-25 DN 400 X 250</t>
  </si>
  <si>
    <t>1.171,32</t>
  </si>
  <si>
    <t>00005273</t>
  </si>
  <si>
    <t>REDUCAO EXCENTRICA C/FLANGES FOFO PN-25 DN 400 X 300</t>
  </si>
  <si>
    <t>1.285,91</t>
  </si>
  <si>
    <t>00020049</t>
  </si>
  <si>
    <t>REDUCAO EXCENTRICA PVC LEVE C/ BOLSA P/ ANEL DN 125 X 100MM</t>
  </si>
  <si>
    <t>00020050</t>
  </si>
  <si>
    <t>REDUCAO EXCENTRICA PVC LEVE C/ BOLSA P/ ANEL DN 150 X 100MM</t>
  </si>
  <si>
    <t>00020051</t>
  </si>
  <si>
    <t>REDUCAO EXCENTRICA PVC LEVE DN 125 X 75MM</t>
  </si>
  <si>
    <t>00020052</t>
  </si>
  <si>
    <t>REDUCAO EXCENTRICA PVC LEVE DN 150 X 125MM</t>
  </si>
  <si>
    <t>00020053</t>
  </si>
  <si>
    <t>REDUCAO EXCENTRICA PVC LEVE DN 200 X 150MM</t>
  </si>
  <si>
    <t>16,14</t>
  </si>
  <si>
    <t>00020054</t>
  </si>
  <si>
    <t>REDUCAO EXCENTRICA PVC LEVE DN 250 X 200MM</t>
  </si>
  <si>
    <t>35,74</t>
  </si>
  <si>
    <t>00020033</t>
  </si>
  <si>
    <t>REDUCAO EXCENTRICA PVC NBR 10569 P/REDE COLET ESG PB JE 125 X 100MM</t>
  </si>
  <si>
    <t>00020034</t>
  </si>
  <si>
    <t>REDUCAO EXCENTRICA PVC NBR 10569 P/REDE COLET ESG PB JE 150 X 100MM</t>
  </si>
  <si>
    <t>17,84</t>
  </si>
  <si>
    <t>00020035</t>
  </si>
  <si>
    <t>REDUCAO EXCENTRICA PVC NBR 10569 P/REDE COLET ESG PB JE 150 X 125MM</t>
  </si>
  <si>
    <t>19,86</t>
  </si>
  <si>
    <t>00020036</t>
  </si>
  <si>
    <t>REDUCAO EXCENTRICA PVC NBR 10569 P/REDE COLET ESG PB JE 200 X 150MM</t>
  </si>
  <si>
    <t>00020037</t>
  </si>
  <si>
    <t>REDUCAO EXCENTRICA PVC NBR 10569 P/REDE COLET ESG PB JE 250 X 200MM</t>
  </si>
  <si>
    <t>58,58</t>
  </si>
  <si>
    <t>00020038</t>
  </si>
  <si>
    <t>REDUCAO EXCENTRICA PVC NBR 10569 P/REDE COLET ESG PB JE 300 X 250MM</t>
  </si>
  <si>
    <t>108,09</t>
  </si>
  <si>
    <t>00020039</t>
  </si>
  <si>
    <t>REDUCAO EXCENTRICA PVC NBR 10569 P/REDE COLET ESG PB JE 350 X 300MM</t>
  </si>
  <si>
    <t>152,68</t>
  </si>
  <si>
    <t>00020040</t>
  </si>
  <si>
    <t>REDUCAO EXCENTRICA PVC NBR 10569 P/REDE COLET ESG PB JE 400 X 300MM</t>
  </si>
  <si>
    <t>194,73</t>
  </si>
  <si>
    <t>00020041</t>
  </si>
  <si>
    <t>REDUCAO EXCENTRICA PVC NBR 10569 P/REDE COLET ESG PB JE 400 X 350MM</t>
  </si>
  <si>
    <t>196,54</t>
  </si>
  <si>
    <t>00020043</t>
  </si>
  <si>
    <t>REDUCAO EXCENTRICA PVC P/ ESG PREDIAL DN 100 X 50MM</t>
  </si>
  <si>
    <t>1,08</t>
  </si>
  <si>
    <t>00020044</t>
  </si>
  <si>
    <t>REDUCAO EXCENTRICA PVC P/ ESG PREDIAL DN 100 X 75MM</t>
  </si>
  <si>
    <t>00020042</t>
  </si>
  <si>
    <t>REDUCAO EXCENTRICA PVC P/ ESG PREDIAL DN 75 X 50MM</t>
  </si>
  <si>
    <t>00020046</t>
  </si>
  <si>
    <t>REDUCAO EXCENTRICA PVC SERIE R P/ESG PREDIAL DN 100 X 75MM</t>
  </si>
  <si>
    <t>00020047</t>
  </si>
  <si>
    <t>REDUCAO EXCENTRICA PVC SERIE R P/ESG PREDIAL DN 150 X 100MM</t>
  </si>
  <si>
    <t>00020045</t>
  </si>
  <si>
    <t>REDUCAO EXCENTRICA PVC SERIE R P/ESG PREDIAL DN 75 X 50MM</t>
  </si>
  <si>
    <t>00020972</t>
  </si>
  <si>
    <t>REDUCAO FIXA TIPO STORZ LATAO P/ INST. PREDIAL COMBATE A INCENDIO ENGATE RAPIDO 2.1/2" X 1.1/2"</t>
  </si>
  <si>
    <t>63,97</t>
  </si>
  <si>
    <t>00005138</t>
  </si>
  <si>
    <t>REDUCAO PONTA E BOLSA FOFO JGS DN 100 X 80 INCLUSIVE ANEL BORRACHA</t>
  </si>
  <si>
    <t>78,61</t>
  </si>
  <si>
    <t>00005229</t>
  </si>
  <si>
    <t>REDUCAO PONTA E BOLSA FOFO JGS DN 100X50 INCLUSIVE ANEL BORRACHA</t>
  </si>
  <si>
    <t>52,62</t>
  </si>
  <si>
    <t>00005228</t>
  </si>
  <si>
    <t>REDUCAO PONTA E BOLSA FOFO JGS DN 150 X 80 INCLUSIVE ANEL BORRACHA</t>
  </si>
  <si>
    <t>98,58</t>
  </si>
  <si>
    <t>00005139</t>
  </si>
  <si>
    <t>REDUCAO PONTA E BOLSA FOFO JGS DN 150 X 100 INCLUSIVE ANEL BORRACHA</t>
  </si>
  <si>
    <t>119,70</t>
  </si>
  <si>
    <t>00005140</t>
  </si>
  <si>
    <t>REDUCAO PONTA E BOLSA FOFO JGS DN 200 X 80 INCLUSIVE ANEL BORRACHA</t>
  </si>
  <si>
    <t>147,86</t>
  </si>
  <si>
    <t>00005141</t>
  </si>
  <si>
    <t>REDUCAO PONTA E BOLSA FOFO JGS DN 200 X 100 INCLUSIVE ANEL BORRACHA</t>
  </si>
  <si>
    <t>151,38</t>
  </si>
  <si>
    <t>00005143</t>
  </si>
  <si>
    <t>REDUCAO PONTA E BOLSA FOFO JGS DN 200 X 150 INCLUSIVE ANEL BORRACHA</t>
  </si>
  <si>
    <t>154,90</t>
  </si>
  <si>
    <t>00005144</t>
  </si>
  <si>
    <t>REDUCAO PONTA E BOLSA FOFO JGS DN 250 X 150 INCLUSIVE ANEL BORRACHA</t>
  </si>
  <si>
    <t>200,69</t>
  </si>
  <si>
    <t>00005145</t>
  </si>
  <si>
    <t>REDUCAO PONTA E BOLSA FOFO JGS DN 250 X 200 INCLUSIVE ANEL BORRACHA</t>
  </si>
  <si>
    <t>00005146</t>
  </si>
  <si>
    <t>REDUCAO PONTA E BOLSA FOFO JGS DN 300 X 150 INCLUSIVE ANEL BORRACHA</t>
  </si>
  <si>
    <t>257,02</t>
  </si>
  <si>
    <t>00005227</t>
  </si>
  <si>
    <t>REDUCAO PONTA E BOLSA FOFO JGS DN 300 X 200 INCLUSIVE ANEL BORRACHA</t>
  </si>
  <si>
    <t>261,09</t>
  </si>
  <si>
    <t>00005147</t>
  </si>
  <si>
    <t>REDUCAO PONTA E BOLSA FOFO JGS DN 300 X 250 INCLUSIVE ANEL BORRACHA</t>
  </si>
  <si>
    <t>274,62</t>
  </si>
  <si>
    <t>00005148</t>
  </si>
  <si>
    <t>REDUCAO PONTA E BOLSA FOFO JGS DN 350 X 200 INCLUSIVE ANEL BORRACHA</t>
  </si>
  <si>
    <t>403,36</t>
  </si>
  <si>
    <t>00005149</t>
  </si>
  <si>
    <t>REDUCAO PONTA E BOLSA FOFO JGS DN 350 X 250 INCLUSIVE ANEL BORRACHA</t>
  </si>
  <si>
    <t>435,30</t>
  </si>
  <si>
    <t>00005226</t>
  </si>
  <si>
    <t>REDUCAO PONTA E BOLSA FOFO JGS DN 350 X 300 INCLUSIVE ANEL BORRACHA</t>
  </si>
  <si>
    <t>459,00</t>
  </si>
  <si>
    <t>00005150</t>
  </si>
  <si>
    <t>REDUCAO PONTA E BOLSA FOFO JGS DN 400 X 250 INCLUSIVE ANEL BORRACHA</t>
  </si>
  <si>
    <t>499,39</t>
  </si>
  <si>
    <t>00005151</t>
  </si>
  <si>
    <t>REDUCAO PONTA E BOLSA FOFO JGS DN 400 X 300 INCLUSIVE ANEL BORRACHA</t>
  </si>
  <si>
    <t>428,09</t>
  </si>
  <si>
    <t>00005225</t>
  </si>
  <si>
    <t>REDUCAO PONTA E BOLSA FOFO JGS DN 400 X 350 INCLUSIVE ANEL BORRACHA</t>
  </si>
  <si>
    <t>529,44</t>
  </si>
  <si>
    <t>00005152</t>
  </si>
  <si>
    <t>REDUCAO PONTA E BOLSA FOFO JGS DN 500 X 350 INCLUSIVE ANEL BORRACHA</t>
  </si>
  <si>
    <t>718,95</t>
  </si>
  <si>
    <t>00005224</t>
  </si>
  <si>
    <t>REDUCAO PONTA E BOLSA FOFO JGS DN 500 X 400 INCLUSIVE ANEL BORRACHA</t>
  </si>
  <si>
    <t>860,49</t>
  </si>
  <si>
    <t>00005166</t>
  </si>
  <si>
    <t>REDUCAO PONTA E BOLSA FOFO JGS DN 600 X 400 INCLUSIVE ANEL BORRACHA</t>
  </si>
  <si>
    <t>1.089,35</t>
  </si>
  <si>
    <t>00005223</t>
  </si>
  <si>
    <t>REDUCAO PONTA E BOLSA FOFO JGS DN 600 X 500 INCLUSIVE ANEL BORRACHA</t>
  </si>
  <si>
    <t>1.536,30</t>
  </si>
  <si>
    <t>00020032</t>
  </si>
  <si>
    <t>REDUCAO PVC PBA JE BB P/REDE AGUA DN 75 X 50/DE 85 X 60MM</t>
  </si>
  <si>
    <t>00011321</t>
  </si>
  <si>
    <t>REDUCAO PVC PBA JE PB P/REDE AGUA DN 100 X 50/DE 110 X 60MM</t>
  </si>
  <si>
    <t>00011323</t>
  </si>
  <si>
    <t>REDUCAO PVC PBA JE PB P/REDE AGUA DN 100 X 75/DE 110 X 85MM</t>
  </si>
  <si>
    <t>19,82</t>
  </si>
  <si>
    <t>00020327</t>
  </si>
  <si>
    <t>REDUCAO PVC PBA JE PB P/REDE AGUA DN 75 X 50/DE 85 X 60MM</t>
  </si>
  <si>
    <t>00025966</t>
  </si>
  <si>
    <t>REDUTOR TIPO 2002 PRIMEIRA QUALIDADE</t>
  </si>
  <si>
    <t>00013846</t>
  </si>
  <si>
    <t>REFLETOR ABERTO TIPO BEDO ( PRATO), DIAM 12" (310MM), SOQUETE E-27"</t>
  </si>
  <si>
    <t>19,95</t>
  </si>
  <si>
    <t>00013390</t>
  </si>
  <si>
    <t>REFLETOR REDONDO EM ALUMINIO ANODIZADO PARA LAMPADA VAPOR DE MERCURIO/SODIO, CORPO EM</t>
  </si>
  <si>
    <t>42,80</t>
  </si>
  <si>
    <t>ALUMINIO COM PINTURA EPOXI, PARA LAMPADA E-27 DE 300 W, COM SUPORTE REDONDO E ALCA REGULAVEL</t>
  </si>
  <si>
    <t>PARA FIXACAO.</t>
  </si>
  <si>
    <t>00005450</t>
  </si>
  <si>
    <t>REGISTRO AUTOMATICO ENTRADA FOFO SIMPLES PN-10 DN 80</t>
  </si>
  <si>
    <t>578,07</t>
  </si>
  <si>
    <t>00005444</t>
  </si>
  <si>
    <t>REGISTRO AUTOMATICO ENTRADA FOFO SIMPLES PN-10 DN 50</t>
  </si>
  <si>
    <t>576,00</t>
  </si>
  <si>
    <t>00005448</t>
  </si>
  <si>
    <t>REGISTRO AUTOMATICO ENTRADA FOFO SIMPLES PN-10 DN 150</t>
  </si>
  <si>
    <t>1.514,26</t>
  </si>
  <si>
    <t>00005447</t>
  </si>
  <si>
    <t>REGISTRO AUTOMATICO ENTRADA FOFO SIMPLES PN-10 DN 250</t>
  </si>
  <si>
    <t>3.235,28</t>
  </si>
  <si>
    <t>00005969</t>
  </si>
  <si>
    <t>REGISTRO CHATO C/FLANGES FOFO PN-10 C/BY PASS C/CABECOTE HASTE INOX DN 350</t>
  </si>
  <si>
    <t>10.702,82</t>
  </si>
  <si>
    <t>00005970</t>
  </si>
  <si>
    <t>REGISTRO CHATO C/FLANGES FOFO PN-10 C/BY PASS C/CABECOTE HASTE INOX DN 400</t>
  </si>
  <si>
    <t>13.944,00</t>
  </si>
  <si>
    <t>00005983</t>
  </si>
  <si>
    <t>REGISTRO CHATO C/FLANGES FOFO PN-10 C/BY PASS C/CABECOTE HASTE INOX DN 450</t>
  </si>
  <si>
    <t>15.676,61</t>
  </si>
  <si>
    <t>00005962</t>
  </si>
  <si>
    <t>REGISTRO CHATO C/FLANGES FOFO PN-10 C/BY PASS C/CABECOTE HASTE INOX DN 500</t>
  </si>
  <si>
    <t>18.254,07</t>
  </si>
  <si>
    <t>00005984</t>
  </si>
  <si>
    <t>REGISTRO CHATO C/FLANGES FOFO PN-10 C/BY PASS C/CABECOTE HASTE INOX DN 600</t>
  </si>
  <si>
    <t>25.542,66</t>
  </si>
  <si>
    <t>00005938</t>
  </si>
  <si>
    <t>REGISTRO CHATO C/FLANGES FOFO PN-10 C/BY PASS C/VOLANTE HASTE INOX DN 350</t>
  </si>
  <si>
    <t>10.783,58</t>
  </si>
  <si>
    <t>00005964</t>
  </si>
  <si>
    <t>REGISTRO CHATO C/FLANGES FOFO PN-10 C/BY PASS C/VOLANTE HASTE INOX DN 400</t>
  </si>
  <si>
    <t>14.196,77</t>
  </si>
  <si>
    <t>00005915</t>
  </si>
  <si>
    <t>REGISTRO CHATO C/FLANGES FOFO PN-10 C/BY PASS C/VOLANTE HASTE INOX DN 450</t>
  </si>
  <si>
    <t>15.929,38</t>
  </si>
  <si>
    <t>00005963</t>
  </si>
  <si>
    <t>REGISTRO CHATO C/FLANGES FOFO PN-10 C/BY PASS C/VOLANTE HASTE INOX DN 500</t>
  </si>
  <si>
    <t>18.503,33</t>
  </si>
  <si>
    <t>00005928</t>
  </si>
  <si>
    <t>REGISTRO CHATO C/FLANGES FOFO PN-10 C/BY PASS C/VOLANTE HASTE INOX DN 600</t>
  </si>
  <si>
    <t>25.809,47</t>
  </si>
  <si>
    <t>00005919</t>
  </si>
  <si>
    <t>REGISTRO CHATO C/FLANGES FOFO PN-10 C/CABECOTE HASTE INOX DN 500</t>
  </si>
  <si>
    <t>17.061,26</t>
  </si>
  <si>
    <t>00005911</t>
  </si>
  <si>
    <t>REGISTRO CHATO C/FLANGES FOFO PN-10 C/CABECOTE HASTE INOX DN 600</t>
  </si>
  <si>
    <t>23.873,01</t>
  </si>
  <si>
    <t>00006000</t>
  </si>
  <si>
    <t>REGISTRO CHATO C/FLANGES FOFO PN-10 C/REDUTOR C//BY PASS C/VOLANTE HASTE INOX DN 600</t>
  </si>
  <si>
    <t>27.614,83</t>
  </si>
  <si>
    <t>00005988</t>
  </si>
  <si>
    <t>REGISTRO CHATO C/FLANGES FOFO PN-10 C/REDUTOR C/BY PASS C/CABECOTE HASTE INOX DN 350</t>
  </si>
  <si>
    <t>12.508,20</t>
  </si>
  <si>
    <t>00005914</t>
  </si>
  <si>
    <t>REGISTRO CHATO C/FLANGES FOFO PN-10 C/REDUTOR C/BY PASS C/CABECOTE HASTE INOX DN 400</t>
  </si>
  <si>
    <t>15.749,39</t>
  </si>
  <si>
    <t>00005916</t>
  </si>
  <si>
    <t>REGISTRO CHATO C/FLANGES FOFO PN-10 C/REDUTOR C/BY PASS C/CABECOTE HASTE INOX DN 450</t>
  </si>
  <si>
    <t>17.482,00</t>
  </si>
  <si>
    <t>00005954</t>
  </si>
  <si>
    <t>REGISTRO CHATO C/FLANGES FOFO PN-10 C/REDUTOR C/BY PASS C/CABECOTE HASTE INOX DN 500</t>
  </si>
  <si>
    <t>20.059,45</t>
  </si>
  <si>
    <t>00005955</t>
  </si>
  <si>
    <t>REGISTRO CHATO C/FLANGES FOFO PN-10 C/REDUTOR C/BY PASS C/CABECOTE HASTE INOX DN 600</t>
  </si>
  <si>
    <t>27.348,04</t>
  </si>
  <si>
    <t>00005921</t>
  </si>
  <si>
    <t>REGISTRO CHATO C/FLANGES FOFO PN-10 C/REDUTOR C/BY PASS C/VOLANTE HASTE INOX DN 350</t>
  </si>
  <si>
    <t>12.588,94</t>
  </si>
  <si>
    <t>00005945</t>
  </si>
  <si>
    <t>REGISTRO CHATO C/FLANGES FOFO PN-10 C/REDUTOR C/BY PASS C/VOLANTE HASTE INOX DN 400</t>
  </si>
  <si>
    <t>16.002,15</t>
  </si>
  <si>
    <t>00006001</t>
  </si>
  <si>
    <t>REGISTRO CHATO C/FLANGES FOFO PN-10 C/REDUTOR C/BY PASS C/VOLANTE HASTE INOX DN 450</t>
  </si>
  <si>
    <t>17.734,76</t>
  </si>
  <si>
    <t>00005923</t>
  </si>
  <si>
    <t>REGISTRO CHATO C/FLANGES FOFO PN-10 C/REDUTOR C/BY PASS C/VOLANTE HASTE INOX DN 500</t>
  </si>
  <si>
    <t>20.308,72</t>
  </si>
  <si>
    <t>00005958</t>
  </si>
  <si>
    <t>REGISTRO CHATO C/FLANGES FOFO PN-10 C/REDUTOR C/CABECOTE HASTE INOX DN 350</t>
  </si>
  <si>
    <t>11.690,60</t>
  </si>
  <si>
    <t>00005991</t>
  </si>
  <si>
    <t>REGISTRO CHATO C/FLANGES FOFO PN-10 C/REDUTOR C/CABECOTE HASTE INOX DN 400</t>
  </si>
  <si>
    <t>14.720,19</t>
  </si>
  <si>
    <t>00005960</t>
  </si>
  <si>
    <t>REGISTRO CHATO C/FLANGES FOFO PN-10 C/REDUTOR C/CABECOTE HASTE INOX DN 450</t>
  </si>
  <si>
    <t>16.339,46</t>
  </si>
  <si>
    <t>00005965</t>
  </si>
  <si>
    <t>REGISTRO CHATO C/FLANGES FOFO PN-10 C/REDUTOR C/CABECOTE HASTE INOX DN 500</t>
  </si>
  <si>
    <t>18.748,52</t>
  </si>
  <si>
    <t>00005992</t>
  </si>
  <si>
    <t>REGISTRO CHATO C/FLANGES FOFO PN-10 C/REDUTOR C/CABECOTE HASTE INOX DN 600</t>
  </si>
  <si>
    <t>25.560,30</t>
  </si>
  <si>
    <t>00005946</t>
  </si>
  <si>
    <t>TE C/FLANGES FOFO PN-10/16 DN 250X250</t>
  </si>
  <si>
    <t>1.173,56</t>
  </si>
  <si>
    <t>00006826</t>
  </si>
  <si>
    <t>TE C/FLANGES FOFO PN-10/16 DN 250X50</t>
  </si>
  <si>
    <t>891,48</t>
  </si>
  <si>
    <t>00006728</t>
  </si>
  <si>
    <t>TE C/FLANGES FOFO PN-10/16 DN 250X80</t>
  </si>
  <si>
    <t>918,09</t>
  </si>
  <si>
    <t>00006732</t>
  </si>
  <si>
    <t>TE C/FLANGES FOFO PN-10/16 DN 300X100</t>
  </si>
  <si>
    <t>988,17</t>
  </si>
  <si>
    <t>00006733</t>
  </si>
  <si>
    <t>TE C/FLANGES FOFO PN-10/16 DN 300X200</t>
  </si>
  <si>
    <t>1.011,69</t>
  </si>
  <si>
    <t>00006750</t>
  </si>
  <si>
    <t>TE C/FLANGES FOFO PN-10/16 DN 300X300</t>
  </si>
  <si>
    <t>1.113,64</t>
  </si>
  <si>
    <t>00006832</t>
  </si>
  <si>
    <t>TE C/FLANGES FOFO PN-10/16/25 DN 100X50</t>
  </si>
  <si>
    <t>212,89</t>
  </si>
  <si>
    <t>00006791</t>
  </si>
  <si>
    <t>TE C/FLANGES FOFO PN-10/16/25 DN 150X150</t>
  </si>
  <si>
    <t>294,10</t>
  </si>
  <si>
    <t>00006830</t>
  </si>
  <si>
    <t>TE C/FLANGES FOFO PN-10/16/25 DN 150X50</t>
  </si>
  <si>
    <t>356,60</t>
  </si>
  <si>
    <t>00006833</t>
  </si>
  <si>
    <t>TE C/FLANGES FOFO PN-10/16/25 DN 75X50</t>
  </si>
  <si>
    <t>195,88</t>
  </si>
  <si>
    <t>00006721</t>
  </si>
  <si>
    <t>TE C/FLANGES FOFO PN-10/16/25 DN 80X80</t>
  </si>
  <si>
    <t>199,58</t>
  </si>
  <si>
    <t>00006868</t>
  </si>
  <si>
    <t>TE C/FLANGES FOFO PN-16 DN 1000X1000</t>
  </si>
  <si>
    <t>21.647,54</t>
  </si>
  <si>
    <t>00006869</t>
  </si>
  <si>
    <t>TE C/FLANGES FOFO PN-16 DN 1000X200</t>
  </si>
  <si>
    <t>11.017,37</t>
  </si>
  <si>
    <t>00007002</t>
  </si>
  <si>
    <t>TE C/FLANGES FOFO PN-16 DN 1000X400</t>
  </si>
  <si>
    <t>13.217,32</t>
  </si>
  <si>
    <t>00007003</t>
  </si>
  <si>
    <t>TE C/FLANGES FOFO PN-16 DN 1000X600</t>
  </si>
  <si>
    <t>19.535,59</t>
  </si>
  <si>
    <t>00006836</t>
  </si>
  <si>
    <t>TE C/FLANGES FOFO PN-16 DN 200X100</t>
  </si>
  <si>
    <t>506,94</t>
  </si>
  <si>
    <t>00006794</t>
  </si>
  <si>
    <t>TE C/FLANGES FOFO PN-16 DN 200X150</t>
  </si>
  <si>
    <t>00006795</t>
  </si>
  <si>
    <t>TE C/FLANGES FOFO PN-16 DN 200X200</t>
  </si>
  <si>
    <t>653,31</t>
  </si>
  <si>
    <t>00006834</t>
  </si>
  <si>
    <t>TE C/FLANGES FOFO PN-16 DN 250X100</t>
  </si>
  <si>
    <t>00006856</t>
  </si>
  <si>
    <t>TE C/FLANGES FOFO PN-16 DN 250X200</t>
  </si>
  <si>
    <t>00006797</t>
  </si>
  <si>
    <t>TE C/FLANGES FOFO PN-16 DN 250X250</t>
  </si>
  <si>
    <t>1.064,46</t>
  </si>
  <si>
    <t>00006798</t>
  </si>
  <si>
    <t>TE C/FLANGES FOFO PN-16 DN 300X100</t>
  </si>
  <si>
    <t>1.180,21</t>
  </si>
  <si>
    <t>00006799</t>
  </si>
  <si>
    <t>TE C/FLANGES FOFO PN-16 DN 300X200</t>
  </si>
  <si>
    <t>1.370,49</t>
  </si>
  <si>
    <t>00006800</t>
  </si>
  <si>
    <t>TE C/FLANGES FOFO PN-16 DN 300X300</t>
  </si>
  <si>
    <t>1.458,30</t>
  </si>
  <si>
    <t>00006855</t>
  </si>
  <si>
    <t>TE C/FLANGES FOFO PN-16 DN350X100</t>
  </si>
  <si>
    <t>1.673,27</t>
  </si>
  <si>
    <t>00006801</t>
  </si>
  <si>
    <t>TE C/FLANGES FOFO PN-16 DN350X200</t>
  </si>
  <si>
    <t>2.032,04</t>
  </si>
  <si>
    <t>00006802</t>
  </si>
  <si>
    <t>TE C/FLANGES FOFO PN-16 DN350X300</t>
  </si>
  <si>
    <t>2.430,53</t>
  </si>
  <si>
    <t>00006803</t>
  </si>
  <si>
    <t>TE C/FLANGES FOFO PN-16 DN350X350</t>
  </si>
  <si>
    <t>2.098,69</t>
  </si>
  <si>
    <t>00006854</t>
  </si>
  <si>
    <t>TE C/FLANGES FOFO PN-16 DN400X100</t>
  </si>
  <si>
    <t>2.113,57</t>
  </si>
  <si>
    <t>00006804</t>
  </si>
  <si>
    <t>TE C/FLANGES FOFO PN-16 DN400X200</t>
  </si>
  <si>
    <t>2.168,46</t>
  </si>
  <si>
    <t>00006805</t>
  </si>
  <si>
    <t>TE C/FLANGES FOFO PN-16 DN400X300</t>
  </si>
  <si>
    <t>2.426,07</t>
  </si>
  <si>
    <t>00006853</t>
  </si>
  <si>
    <t>TE C/FLANGES FOFO PN-16 DN400X400</t>
  </si>
  <si>
    <t>2.456,03</t>
  </si>
  <si>
    <t>00006806</t>
  </si>
  <si>
    <t>TE C/FLANGES FOFO PN-16 DN450X100</t>
  </si>
  <si>
    <t>2.988,49</t>
  </si>
  <si>
    <t>00006807</t>
  </si>
  <si>
    <t>TE C/FLANGES FOFO PN-16 DN450X200</t>
  </si>
  <si>
    <t>3.099,76</t>
  </si>
  <si>
    <t>00006808</t>
  </si>
  <si>
    <t>TE C/FLANGES FOFO PN-16 DN450X300</t>
  </si>
  <si>
    <t>3.258,72</t>
  </si>
  <si>
    <t>00006852</t>
  </si>
  <si>
    <t>TE C/FLANGES FOFO PN-16 DN450X400</t>
  </si>
  <si>
    <t>3.576,65</t>
  </si>
  <si>
    <t>00006954</t>
  </si>
  <si>
    <t>TE C/FLANGES FOFO PN-16 DN500X100</t>
  </si>
  <si>
    <t>3.389,13</t>
  </si>
  <si>
    <t>00006955</t>
  </si>
  <si>
    <t>TE C/FLANGES FOFO PN-16 DN500X200</t>
  </si>
  <si>
    <t>3.530,92</t>
  </si>
  <si>
    <t>00006956</t>
  </si>
  <si>
    <t>TE C/FLANGES FOFO PN-16 DN500X300</t>
  </si>
  <si>
    <t>3.549,82</t>
  </si>
  <si>
    <t>00006957</t>
  </si>
  <si>
    <t>TE C/FLANGES FOFO PN-16 DN500X400</t>
  </si>
  <si>
    <t>4.291,96</t>
  </si>
  <si>
    <t>00006958</t>
  </si>
  <si>
    <t>TE C/FLANGES FOFO PN-16 DN500X500</t>
  </si>
  <si>
    <t>4.518,80</t>
  </si>
  <si>
    <t>00006959</t>
  </si>
  <si>
    <t>TE C/FLANGES FOFO PN-16 DN600X200</t>
  </si>
  <si>
    <t>4.963,12</t>
  </si>
  <si>
    <t>00006874</t>
  </si>
  <si>
    <t>TE C/FLANGES FOFO PN-16 DN600X300</t>
  </si>
  <si>
    <t>5.034,02</t>
  </si>
  <si>
    <t>00006873</t>
  </si>
  <si>
    <t>TE C/FLANGES FOFO PN-16 DN600X400</t>
  </si>
  <si>
    <t>5.317,63</t>
  </si>
  <si>
    <t>00006960</t>
  </si>
  <si>
    <t>TE C/FLANGES FOFO PN-16 DN600X500</t>
  </si>
  <si>
    <t>6.040,54</t>
  </si>
  <si>
    <t>00006961</t>
  </si>
  <si>
    <t>TE C/FLANGES FOFO PN-16 DN600X600</t>
  </si>
  <si>
    <t>6.948,38</t>
  </si>
  <si>
    <t>00006962</t>
  </si>
  <si>
    <t>TE C/FLANGES FOFO PN-16 DN700X200</t>
  </si>
  <si>
    <t>5.836,66</t>
  </si>
  <si>
    <t>00006963</t>
  </si>
  <si>
    <t>TE C/FLANGES FOFO PN-16 DN700X400</t>
  </si>
  <si>
    <t>7.389,19</t>
  </si>
  <si>
    <t>00006872</t>
  </si>
  <si>
    <t>TE C/FLANGES FOFO PN-16 DN700X700</t>
  </si>
  <si>
    <t>10.670,45</t>
  </si>
  <si>
    <t>00006871</t>
  </si>
  <si>
    <t>TE C/FLANGES FOFO PN-16 DN800X200</t>
  </si>
  <si>
    <t>7.250,32</t>
  </si>
  <si>
    <t>00006964</t>
  </si>
  <si>
    <t>TE C/FLANGES FOFO PN-16 DN800X400</t>
  </si>
  <si>
    <t>8.983,66</t>
  </si>
  <si>
    <t>00006965</t>
  </si>
  <si>
    <t>TE C/FLANGES FOFO PN-16 DN800X600</t>
  </si>
  <si>
    <t>11.206,27</t>
  </si>
  <si>
    <t>00006966</t>
  </si>
  <si>
    <t>TE C/FLANGES FOFO PN-16 DN800X800</t>
  </si>
  <si>
    <t>11.904,58</t>
  </si>
  <si>
    <t>00006870</t>
  </si>
  <si>
    <t>TE C/FLANGES FOFO PN-16 DN900X200</t>
  </si>
  <si>
    <t>8.330,84</t>
  </si>
  <si>
    <t>00006999</t>
  </si>
  <si>
    <t>TE C/FLANGES FOFO PN-16 DN900X400</t>
  </si>
  <si>
    <t>10.232,05</t>
  </si>
  <si>
    <t>00007000</t>
  </si>
  <si>
    <t>TE C/FLANGES FOFO PN-16 DN900X600</t>
  </si>
  <si>
    <t>14.794,98</t>
  </si>
  <si>
    <t>00007001</t>
  </si>
  <si>
    <t>TE C/FLANGES FOFO PN-16 DN900X900</t>
  </si>
  <si>
    <t>15.221,69</t>
  </si>
  <si>
    <t>00006865</t>
  </si>
  <si>
    <t>TE C/FLANGES FOFO PN-25 DN100X100</t>
  </si>
  <si>
    <t>234,18</t>
  </si>
  <si>
    <t>00006898</t>
  </si>
  <si>
    <t>TE C/FLANGES FOFO PN-25 DN1000X1000</t>
  </si>
  <si>
    <t>25.783,47</t>
  </si>
  <si>
    <t>00006899</t>
  </si>
  <si>
    <t>TE C/FLANGES FOFO PN-25 DN1000X200</t>
  </si>
  <si>
    <t>13.815,70</t>
  </si>
  <si>
    <t>00006933</t>
  </si>
  <si>
    <t>TE C/FLANGES FOFO PN-25 DN1000X400</t>
  </si>
  <si>
    <t>16.191,66</t>
  </si>
  <si>
    <t>00006934</t>
  </si>
  <si>
    <t>TE C/FLANGES FOFO PN-25 DN1000X600</t>
  </si>
  <si>
    <t>22.527,53</t>
  </si>
  <si>
    <t>00007015</t>
  </si>
  <si>
    <t>TE C/FLANGES FOFO PN-25 DN150X100</t>
  </si>
  <si>
    <t>385,87</t>
  </si>
  <si>
    <t>00007019</t>
  </si>
  <si>
    <t>TE C/FLANGES FOFO PN-25 DN200X100</t>
  </si>
  <si>
    <t>514,93</t>
  </si>
  <si>
    <t>00006864</t>
  </si>
  <si>
    <t>TE C/FLANGES FOFO PN-25 DN200X150</t>
  </si>
  <si>
    <t>00007020</t>
  </si>
  <si>
    <t>TE C/FLANGES FOFO PN-25 DN200X200</t>
  </si>
  <si>
    <t>665,28</t>
  </si>
  <si>
    <t>00007023</t>
  </si>
  <si>
    <t>TE C/FLANGES FOFO PN-25 DN250X100</t>
  </si>
  <si>
    <t>997,92</t>
  </si>
  <si>
    <t>00006863</t>
  </si>
  <si>
    <t>TE C/FLANGES FOFO PN-25 DN250X200</t>
  </si>
  <si>
    <t>1.091,06</t>
  </si>
  <si>
    <t>00007024</t>
  </si>
  <si>
    <t>TE C/FLANGES FOFO PN-25 DN250X250</t>
  </si>
  <si>
    <t>1.210,81</t>
  </si>
  <si>
    <t>00006862</t>
  </si>
  <si>
    <t>TE C/FLANGES FOFO PN-25 DN300X100</t>
  </si>
  <si>
    <t>1.180,23</t>
  </si>
  <si>
    <t>00007025</t>
  </si>
  <si>
    <t>TE C/FLANGES FOFO PN-25 DN300X200</t>
  </si>
  <si>
    <t>00006861</t>
  </si>
  <si>
    <t>TE C/FLANGES FOFO PN-25 DN300X300</t>
  </si>
  <si>
    <t>1.458,28</t>
  </si>
  <si>
    <t>00007026</t>
  </si>
  <si>
    <t>TE C/FLANGES FOFO PN-25 DN350X100</t>
  </si>
  <si>
    <t>1.673,29</t>
  </si>
  <si>
    <t>00006860</t>
  </si>
  <si>
    <t>TE C/FLANGES FOFO PN-25 DN350X200</t>
  </si>
  <si>
    <t>2.032,05</t>
  </si>
  <si>
    <t>00007027</t>
  </si>
  <si>
    <t>TE C/FLANGES FOFO PN-25 DN350X300</t>
  </si>
  <si>
    <t>2.797,73</t>
  </si>
  <si>
    <t>00006907</t>
  </si>
  <si>
    <t>TE C/FLANGES FOFO PN-25 DN350X350</t>
  </si>
  <si>
    <t>2.098,71</t>
  </si>
  <si>
    <t>00007028</t>
  </si>
  <si>
    <t>TE C/FLANGES FOFO PN-25 DN400X100</t>
  </si>
  <si>
    <t>2.437,97</t>
  </si>
  <si>
    <t>00007029</t>
  </si>
  <si>
    <t>TE C/FLANGES FOFO PN-25 DN 400X200</t>
  </si>
  <si>
    <t>2.522,81</t>
  </si>
  <si>
    <t>00006906</t>
  </si>
  <si>
    <t>TE C/FLANGES FOFO PN-25 DN 400X300</t>
  </si>
  <si>
    <t>2.809,77</t>
  </si>
  <si>
    <t>00007030</t>
  </si>
  <si>
    <t>TE C/FLANGES FOFO PN-25 DN 400X400</t>
  </si>
  <si>
    <t>3.164,11</t>
  </si>
  <si>
    <t>00006936</t>
  </si>
  <si>
    <t>TE C/FLANGES FOFO PN-25 DN 450X100</t>
  </si>
  <si>
    <t>3.706,99</t>
  </si>
  <si>
    <t>00006905</t>
  </si>
  <si>
    <t>TE C/FLANGES FOFO PN-25 DN 450X200</t>
  </si>
  <si>
    <t>3.846,88</t>
  </si>
  <si>
    <t>00006937</t>
  </si>
  <si>
    <t>TE C/FLANGES FOFO PN-25 DN 450X300</t>
  </si>
  <si>
    <t>4.021,73</t>
  </si>
  <si>
    <t>00006938</t>
  </si>
  <si>
    <t>TE C/FLANGES FOFO PN-25 DN 450X400</t>
  </si>
  <si>
    <t>4.528,82</t>
  </si>
  <si>
    <t>00006904</t>
  </si>
  <si>
    <t>TE C/FLANGES FOFO PN-25 DN 500X100</t>
  </si>
  <si>
    <t>3.672,72</t>
  </si>
  <si>
    <t>00006940</t>
  </si>
  <si>
    <t>TE C/FLANGES FOFO PN-25 DN 500X200</t>
  </si>
  <si>
    <t>3.757,80</t>
  </si>
  <si>
    <t>00006941</t>
  </si>
  <si>
    <t>TE C/FLANGES FOFO PN-25 DN 500X300</t>
  </si>
  <si>
    <t>3.942,14</t>
  </si>
  <si>
    <t>00006942</t>
  </si>
  <si>
    <t>TE C/FLANGES FOFO PN-25 DN 500X400</t>
  </si>
  <si>
    <t>4.965,77</t>
  </si>
  <si>
    <t>00006943</t>
  </si>
  <si>
    <t>TE C/FLANGES FOFO PN-25 DN 500X500</t>
  </si>
  <si>
    <t>4.665,34</t>
  </si>
  <si>
    <t>00006945</t>
  </si>
  <si>
    <t>TE C/FLANGES FOFO PN-25 DN 600X200</t>
  </si>
  <si>
    <t>5.374,35</t>
  </si>
  <si>
    <t>00006946</t>
  </si>
  <si>
    <t>TE C/FLANGES FOFO PN-25 DN 600X400</t>
  </si>
  <si>
    <t>5.870,66</t>
  </si>
  <si>
    <t>00006947</t>
  </si>
  <si>
    <t>TE C/FLANGES FOFO PN-25 DN 600X500</t>
  </si>
  <si>
    <t>7.344,03</t>
  </si>
  <si>
    <t>00006902</t>
  </si>
  <si>
    <t>TE C/FLANGES FOFO PN-25 DN 600X600</t>
  </si>
  <si>
    <t>7.735,62</t>
  </si>
  <si>
    <t>00006948</t>
  </si>
  <si>
    <t>TE C/FLANGES FOFO PN-25 DN 700X200</t>
  </si>
  <si>
    <t>7.212,31</t>
  </si>
  <si>
    <t>00006949</t>
  </si>
  <si>
    <t>TE C/FLANGES FOFO PN-25 DN 700X400</t>
  </si>
  <si>
    <t>8.961,36</t>
  </si>
  <si>
    <t>00006901</t>
  </si>
  <si>
    <t>TE C/FLANGES FOFO PN-25 DN 700X700</t>
  </si>
  <si>
    <t>11.009,39</t>
  </si>
  <si>
    <t>00006950</t>
  </si>
  <si>
    <t>TE C/FLANGES FOFO PN-25 DN 800X200</t>
  </si>
  <si>
    <t>9.076,87</t>
  </si>
  <si>
    <t>00006951</t>
  </si>
  <si>
    <t>TE C/FLANGES FOFO PN-25 DN 800X400</t>
  </si>
  <si>
    <t>10.977,09</t>
  </si>
  <si>
    <t>00006928</t>
  </si>
  <si>
    <t>TE C/FLANGES FOFO PN-25 DN 800X600</t>
  </si>
  <si>
    <t>13.035,20</t>
  </si>
  <si>
    <t>00006929</t>
  </si>
  <si>
    <t>TE C/FLANGES FOFO PN-25 DN 800X800</t>
  </si>
  <si>
    <t>14.348,68</t>
  </si>
  <si>
    <t>00006900</t>
  </si>
  <si>
    <t>TE C/FLANGES FOFO PN-25 DN 900X200</t>
  </si>
  <si>
    <t>10.979,58</t>
  </si>
  <si>
    <t>00006930</t>
  </si>
  <si>
    <t>TE C/FLANGES FOFO PN-25 DN 900X400</t>
  </si>
  <si>
    <t>12.478,97</t>
  </si>
  <si>
    <t>00006931</t>
  </si>
  <si>
    <t>TE C/FLANGES FOFO PN-25 DN 900X600</t>
  </si>
  <si>
    <t>17.059,52</t>
  </si>
  <si>
    <t>00006932</t>
  </si>
  <si>
    <t>TE C/FLANGES FOFO PN-25 DN 900X900</t>
  </si>
  <si>
    <t>18.216,13</t>
  </si>
  <si>
    <t>00006254</t>
  </si>
  <si>
    <t>TE CERAMICO 90G ESG BBP DN 100 X 100</t>
  </si>
  <si>
    <t>00006255</t>
  </si>
  <si>
    <t>TE CERAMICO 90G ESG BBP DN 150 X 100</t>
  </si>
  <si>
    <t>00006281</t>
  </si>
  <si>
    <t>TE CERAMICO 90G ESG BBP DN 150 X 150</t>
  </si>
  <si>
    <t>00006256</t>
  </si>
  <si>
    <t>TE CERAMICO 90G ESG BBP DN 200 X 100</t>
  </si>
  <si>
    <t>00006257</t>
  </si>
  <si>
    <t>TE CERAMICO 90G ESG BBP DN 200 X 150</t>
  </si>
  <si>
    <t>00006258</t>
  </si>
  <si>
    <t>TE CERAMICO 90G ESG BBP DN 200 X 200</t>
  </si>
  <si>
    <t>21,46</t>
  </si>
  <si>
    <t>00006259</t>
  </si>
  <si>
    <t>REGISTRO OVAL C/FLANGES FOFO PN-10 C/BY PASS C/VOLANTE HASTE INOX DN 350</t>
  </si>
  <si>
    <t>12.081,15</t>
  </si>
  <si>
    <t>00005601</t>
  </si>
  <si>
    <t>REGISTRO OVAL C/FLANGES FOFO PN-10 C/BY PASS C/VOLANTE HASTE INOX DN 400</t>
  </si>
  <si>
    <t>15.908,48</t>
  </si>
  <si>
    <t>00005602</t>
  </si>
  <si>
    <t>REGISTRO OVAL C/FLANGES FOFO PN-10 C/BY PASS C/VOLANTE HASTE INOX DN 450</t>
  </si>
  <si>
    <t>17.849,24</t>
  </si>
  <si>
    <t>00005603</t>
  </si>
  <si>
    <t>REGISTRO OVAL C/FLANGES FOFO PN-10 C/BY PASS C/VOLANTE HASTE INOX DN 500</t>
  </si>
  <si>
    <t>20.732,38</t>
  </si>
  <si>
    <t>NS OU EQUIV</t>
  </si>
  <si>
    <t>00005604</t>
  </si>
  <si>
    <t>REGISTRO OVAL C/FLANGES FOFO PN-10 C/BY PASS C/VOLANTE HASTE INOX DN 600</t>
  </si>
  <si>
    <t>28.916,63</t>
  </si>
  <si>
    <t>00005855</t>
  </si>
  <si>
    <t>REGISTRO OVAL C/FLANGES FOFO PN-10 C/CABECOTE HASTE INOX DN 350</t>
  </si>
  <si>
    <t>11.205,31</t>
  </si>
  <si>
    <t>00005856</t>
  </si>
  <si>
    <t>REGISTRO OVAL C/FLANGES FOFO PN-10 C/CABECOTE HASTE INOX DN 400</t>
  </si>
  <si>
    <t>14.599,02</t>
  </si>
  <si>
    <t>00005857</t>
  </si>
  <si>
    <t>REGISTRO OVAL C/FLANGES FOFO PN-10 C/CABECOTE HASTE INOX DN 450</t>
  </si>
  <si>
    <t>16.412,84</t>
  </si>
  <si>
    <t>00005858</t>
  </si>
  <si>
    <t>REGISTRO OVAL C/FLANGES FOFO PN-10 C/CABECOTE HASTE INOX DN 500</t>
  </si>
  <si>
    <t>19.111,38</t>
  </si>
  <si>
    <t>00005859</t>
  </si>
  <si>
    <t>REGISTRO OVAL C/FLANGES FOFO PN-10 C/CABECOTE HASTE INOX DN 600</t>
  </si>
  <si>
    <t>26.741,48</t>
  </si>
  <si>
    <t>00005862</t>
  </si>
  <si>
    <t>REGISTRO OVAL C/FLANGES FOFO PN-10 C/CABECOTE HASTE INOX DN 900</t>
  </si>
  <si>
    <t>49.865,00</t>
  </si>
  <si>
    <t>00005753</t>
  </si>
  <si>
    <t>REGISTRO OVAL C/FLANGES FOFO PN-10 C/REDUTOR C/BY PASS C/CABECOTE HASTE INOX DN 350</t>
  </si>
  <si>
    <t>14.011,11</t>
  </si>
  <si>
    <t>00005754</t>
  </si>
  <si>
    <t>REGISTRO OVAL C/FLANGES FOFO PN-10 C/REDUTOR C/BY PASS C/CABECOTE HASTE INOX DN 400</t>
  </si>
  <si>
    <t>17.641,83</t>
  </si>
  <si>
    <t>00005755</t>
  </si>
  <si>
    <t>REGISTRO OVAL C/FLANGES FOFO PN-10 C/REDUTOR C/BY PASS C/CABECOTE HASTE INOX DN 450</t>
  </si>
  <si>
    <t>19.582,60</t>
  </si>
  <si>
    <t>ANUAL, TIPO 3AC SIEMENS OU EQUIV</t>
  </si>
  <si>
    <t>00005756</t>
  </si>
  <si>
    <t>REGISTRO OVAL C/FLANGES FOFO PN-10 C/REDUTOR C/BY PASS C/CABECOTE HASTE INOX DN 500</t>
  </si>
  <si>
    <t>22.469,75</t>
  </si>
  <si>
    <t>00005757</t>
  </si>
  <si>
    <t>REGISTRO OVAL C/FLANGES FOFO PN-10 C/REDUTOR C/BY PASS C/CABECOTE HASTE INOX DN 600</t>
  </si>
  <si>
    <t>30.633,96</t>
  </si>
  <si>
    <t>00005804</t>
  </si>
  <si>
    <t>REGISTRO OVAL C/FLANGES FOFO PN-10 C/REDUTOR C/BY PASS C/VOLANTE HASTE INOX DN 350</t>
  </si>
  <si>
    <t>14.103,40</t>
  </si>
  <si>
    <t>00005805</t>
  </si>
  <si>
    <t>REGISTRO OVAL C/FLANGES FOFO PN-10 C/REDUTOR C/BY PASS C/VOLANTE HASTE INOX DN 400</t>
  </si>
  <si>
    <t>17.930,73</t>
  </si>
  <si>
    <t>00005806</t>
  </si>
  <si>
    <t>REGISTRO OVAL C/FLANGES FOFO PN-10 C/REDUTOR C/BY PASS C/VOLANTE HASTE INOX DN 450</t>
  </si>
  <si>
    <t>19.871,51</t>
  </si>
  <si>
    <t>00005807</t>
  </si>
  <si>
    <t>REGISTRO OVAL C/FLANGES FOFO PN-10 C/REDUTOR C/BY PASS C/VOLANTE HASTE INOX DN 500</t>
  </si>
  <si>
    <t>22.754,67</t>
  </si>
  <si>
    <t>00005808</t>
  </si>
  <si>
    <t>REGISTRO OVAL C/FLANGES FOFO PN-10 C/REDUTOR C/BY PASS C/VOLANTE HASTE INOX DN 600</t>
  </si>
  <si>
    <t>30.938,92</t>
  </si>
  <si>
    <t>00005651</t>
  </si>
  <si>
    <t>REGISTRO OVAL C/FLANGES FOFO PN-10 C/REDUTOR C/CABECOTE HASTE INOX DN 350</t>
  </si>
  <si>
    <t>13.095,30</t>
  </si>
  <si>
    <t>00005652</t>
  </si>
  <si>
    <t>REGISTRO OVAL C/FLANGES FOFO PN-10 C/REDUTOR C/CABECOTE HASTE INOX DN 400</t>
  </si>
  <si>
    <t>16.488,99</t>
  </si>
  <si>
    <t>00005653</t>
  </si>
  <si>
    <t>REGISTRO OVAL C/FLANGES FOFO PN-10 C/REDUTOR C/CABECOTE HASTE INOX DN 450</t>
  </si>
  <si>
    <t>18.302,80</t>
  </si>
  <si>
    <t>00005654</t>
  </si>
  <si>
    <t>REGISTRO OVAL C/FLANGES FOFO PN-10 C/REDUTOR C/CABECOTE HASTE INOX DN 500</t>
  </si>
  <si>
    <t>21.001,34</t>
  </si>
  <si>
    <t>00005655</t>
  </si>
  <si>
    <t>REGISTRO OVAL C/FLANGES FOFO PN-10 C/REDUTOR C/CABECOTE HASTE INOX DN 600</t>
  </si>
  <si>
    <t>28.631,44</t>
  </si>
  <si>
    <t>00005702</t>
  </si>
  <si>
    <t>REGISTRO OVAL C/FLANGES FOFO PN-10 C/REDUTOR C/VOLANTE HASTE INOX DN 350</t>
  </si>
  <si>
    <t>13.187,58</t>
  </si>
  <si>
    <t>00005703</t>
  </si>
  <si>
    <t>REGISTRO OVAL C/FLANGES FOFO PN-10 C/REDUTOR C/VOLANTE HASTE INOX DN 400</t>
  </si>
  <si>
    <t>16.777,90</t>
  </si>
  <si>
    <t>00012420</t>
  </si>
  <si>
    <t>TE FERRO GALVANIZADO 45G 3"</t>
  </si>
  <si>
    <t>82,87</t>
  </si>
  <si>
    <t>00012422</t>
  </si>
  <si>
    <t>TE FERRO GALVANIZADO 45G 4"</t>
  </si>
  <si>
    <t>145,27</t>
  </si>
  <si>
    <t>00006297</t>
  </si>
  <si>
    <t>TE FERRO GALVANIZADO 90G 1.1/2"</t>
  </si>
  <si>
    <t>10,10</t>
  </si>
  <si>
    <t>00006296</t>
  </si>
  <si>
    <t>TE FERRO GALVANIZADO 90G 1.1/4"</t>
  </si>
  <si>
    <t>00006294</t>
  </si>
  <si>
    <t>TE FERRO GALVANIZADO 90G 1/2"</t>
  </si>
  <si>
    <t>00006323</t>
  </si>
  <si>
    <t>TE FERRO GALVANIZADO 90G 1"</t>
  </si>
  <si>
    <t>00006299</t>
  </si>
  <si>
    <t>TE FERRO GALVANIZADO 90G 2.1/2"</t>
  </si>
  <si>
    <t>32,28</t>
  </si>
  <si>
    <t>00006298</t>
  </si>
  <si>
    <t>TE FERRO GALVANIZADO 90G 2"</t>
  </si>
  <si>
    <t>18,33</t>
  </si>
  <si>
    <t>00006295</t>
  </si>
  <si>
    <t>TE FERRO GALVANIZADO 90G 3/4"</t>
  </si>
  <si>
    <t>00006322</t>
  </si>
  <si>
    <t>TE FERRO GALVANIZADO 90G 3"</t>
  </si>
  <si>
    <t>41,88</t>
  </si>
  <si>
    <t>00006300</t>
  </si>
  <si>
    <t>TE FERRO GALVANIZADO 90G 4"</t>
  </si>
  <si>
    <t>79,77</t>
  </si>
  <si>
    <t>TANQUE DE ACO P/ TRANSP   DE AGUA - CAPACIDADE 14,0M3</t>
  </si>
  <si>
    <t>00005705</t>
  </si>
  <si>
    <t>REGISTRO OVAL C/FLANGES FOFO PN-10 C/REDUTOR C/VOLANTE HASTE INOX DN 500</t>
  </si>
  <si>
    <t>21.286,24</t>
  </si>
  <si>
    <t>00005706</t>
  </si>
  <si>
    <t>REGISTRO OVAL C/FLANGES FOFO PN-10 C/REDUTOR C/VOLANTE HASTE INOX DN 600</t>
  </si>
  <si>
    <t>28.936,40</t>
  </si>
  <si>
    <t>00005498</t>
  </si>
  <si>
    <t>REGISTRO OVAL C/FLANGES FOFO PN-10 C/VOLANTE HASTE INOX DN 350</t>
  </si>
  <si>
    <t>11.297,60</t>
  </si>
  <si>
    <t>00005499</t>
  </si>
  <si>
    <t>REGISTRO OVAL C/FLANGES FOFO PN-10 C/VOLANTE HASTE INOX DN 400</t>
  </si>
  <si>
    <t>14.887,95</t>
  </si>
  <si>
    <t>00005500</t>
  </si>
  <si>
    <t>REGISTRO OVAL C/FLANGES FOFO PN-10 C/VOLANTE HASTE INOX DN 450</t>
  </si>
  <si>
    <t>16.701,73</t>
  </si>
  <si>
    <t>00005501</t>
  </si>
  <si>
    <t>REGISTRO OVAL C/FLANGES FOFO PN-10 C/VOLANTE HASTE INOX DN 500</t>
  </si>
  <si>
    <t>19.396,28</t>
  </si>
  <si>
    <t>00005502</t>
  </si>
  <si>
    <t>REGISTRO OVAL C/FLANGES FOFO PN-10 C/VOLANTE HASTE INOX DN 600</t>
  </si>
  <si>
    <t>27.046,43</t>
  </si>
  <si>
    <t>00005566</t>
  </si>
  <si>
    <t>REGISTRO OVAL C/FLANGES FOFO PN-16 C/BY PASS C/CABECOTE HASTE INOX DN 350</t>
  </si>
  <si>
    <t>12.233,27</t>
  </si>
  <si>
    <t>00005567</t>
  </si>
  <si>
    <t>REGISTRO OVAL C/FLANGES FOFO PN-16 C/BY PASS C/CABECOTE HASTE INOX DN 400</t>
  </si>
  <si>
    <t>15.937,92</t>
  </si>
  <si>
    <t>00005568</t>
  </si>
  <si>
    <t>REGISTRO OVAL C/FLANGES FOFO PN-16 C/BY PASS C/CABECOTE HASTE INOX DN 450</t>
  </si>
  <si>
    <t>17.918,30</t>
  </si>
  <si>
    <t>00005569</t>
  </si>
  <si>
    <t>REGISTRO OVAL C/FLANGES FOFO PN-16 C/BY PASS C/CABECOTE HASTE INOX DN 500</t>
  </si>
  <si>
    <t>20.864,30</t>
  </si>
  <si>
    <t>00005570</t>
  </si>
  <si>
    <t>REGISTRO OVAL C/FLANGES FOFO PN-16 C/BY PASS C/CABECOTE HASTE INOX DN 600</t>
  </si>
  <si>
    <t>29.195,11</t>
  </si>
  <si>
    <t>00005617</t>
  </si>
  <si>
    <t>REGISTRO OVAL C/FLANGES FOFO PN-16 C/BY PASS C/VOLANTE HASTE INOX DN 350</t>
  </si>
  <si>
    <t>12.325,56</t>
  </si>
  <si>
    <t>00005618</t>
  </si>
  <si>
    <t>REGISTRO OVAL C/FLANGES FOFO PN-16 C/BY PASS C/VOLANTE HASTE INOX DN 400</t>
  </si>
  <si>
    <t>16.226,81</t>
  </si>
  <si>
    <t>00005619</t>
  </si>
  <si>
    <t>REGISTRO OVAL C/FLANGES FOFO PN-16 C/BY PASS C/VOLANTE HASTE INOX DN 450</t>
  </si>
  <si>
    <t>18.207,19</t>
  </si>
  <si>
    <t>00005620</t>
  </si>
  <si>
    <t>REGISTRO OVAL C/FLANGES FOFO PN-16 C/BY PASS C/VOLANTE HASTE INOX DN 500</t>
  </si>
  <si>
    <t>21.149,18</t>
  </si>
  <si>
    <t>00005621</t>
  </si>
  <si>
    <t>REGISTRO OVAL C/FLANGES FOFO PN-16 C/BY PASS C/VOLANTE HASTE INOX DN 600</t>
  </si>
  <si>
    <t>29.500,07</t>
  </si>
  <si>
    <t>00005872</t>
  </si>
  <si>
    <t>REGISTRO OVAL C/FLANGES FOFO PN-16 C/CABECOTE HASTE INOX DN 350</t>
  </si>
  <si>
    <t>11.433,73</t>
  </si>
  <si>
    <t>00005873</t>
  </si>
  <si>
    <t>REGISTRO OVAL C/FLANGES FOFO PN-16 C/CABECOTE HASTE INOX DN 400</t>
  </si>
  <si>
    <t>14.896,56</t>
  </si>
  <si>
    <t>00005874</t>
  </si>
  <si>
    <t>REGISTRO OVAL C/FLANGES FOFO PN-16 C/CABECOTE HASTE INOX DN 450</t>
  </si>
  <si>
    <t>16.747,37</t>
  </si>
  <si>
    <t>00005875</t>
  </si>
  <si>
    <t>REGISTRO OVAL C/FLANGES FOFO PN-16 C/CABECOTE HASTE INOX DN 500</t>
  </si>
  <si>
    <t>19.500,92</t>
  </si>
  <si>
    <t>00005876</t>
  </si>
  <si>
    <t>REGISTRO OVAL C/FLANGES FOFO PN-16 C/CABECOTE HASTE INOX DN 600</t>
  </si>
  <si>
    <t>27.286,71</t>
  </si>
  <si>
    <t>00005770</t>
  </si>
  <si>
    <t>REGISTRO OVAL C/FLANGES FOFO PN-16 C/REDUTOR C/BY PASS C/CABECOTE HASTE INOX DN 350</t>
  </si>
  <si>
    <t>14.296,81</t>
  </si>
  <si>
    <t>00005771</t>
  </si>
  <si>
    <t>REGISTRO OVAL C/FLANGES FOFO PN-16 C/REDUTOR C/BY PASS C/CABECOTE HASTE INOX DN 400</t>
  </si>
  <si>
    <t>18.001,46</t>
  </si>
  <si>
    <t>00005772</t>
  </si>
  <si>
    <t>REGISTRO OVAL C/FLANGES FOFO PN-16 C/REDUTOR C/BY PASS C/CABECOTE HASTE INOX DN 450</t>
  </si>
  <si>
    <t>19.981,84</t>
  </si>
  <si>
    <t>00005773</t>
  </si>
  <si>
    <t>REGISTRO OVAL C/FLANGES FOFO PN-16 C/REDUTOR C/BY PASS C/CABECOTE HASTE INOX DN 500</t>
  </si>
  <si>
    <t>22.927,84</t>
  </si>
  <si>
    <t>00005774</t>
  </si>
  <si>
    <t>REGISTRO OVAL C/FLANGES FOFO PN-16 C/REDUTOR C/BY PASS C/CABECOTE HASTE INOX DN 600</t>
  </si>
  <si>
    <t>31.258,66</t>
  </si>
  <si>
    <t>00005821</t>
  </si>
  <si>
    <t>REGISTRO OVAL C/FLANGES FOFO PN-16 C/REDUTOR C/BY PASS C/VOLANTE HASTE INOX DN 350</t>
  </si>
  <si>
    <t>14.389,10</t>
  </si>
  <si>
    <t>00005822</t>
  </si>
  <si>
    <t>REGISTRO OVAL C/FLANGES FOFO PN-16 C/REDUTOR C/BY PASS C/VOLANTE HASTE INOX DN 400</t>
  </si>
  <si>
    <t>18.290,35</t>
  </si>
  <si>
    <t>00005823</t>
  </si>
  <si>
    <t>REGISTRO OVAL C/FLANGES FOFO PN-16 C/REDUTOR C/BY PASS C/VOLANTE HASTE INOX DN 450</t>
  </si>
  <si>
    <t>20.270,74</t>
  </si>
  <si>
    <t>00005824</t>
  </si>
  <si>
    <t>REGISTRO OVAL C/FLANGES FOFO PN-16 C/REDUTOR C/BY PASS C/VOLANTE HASTE INOX DN 500</t>
  </si>
  <si>
    <t>23.212,74</t>
  </si>
  <si>
    <t>00005825</t>
  </si>
  <si>
    <t>REGISTRO OVAL C/FLANGES FOFO PN-16 C/REDUTOR C/BY PASS C/VOLANTE HASTE INOX DN 600</t>
  </si>
  <si>
    <t>31.563,61</t>
  </si>
  <si>
    <t>00005668</t>
  </si>
  <si>
    <t>REGISTRO OVAL C/FLANGES FOFO PN-16 C/REDUTOR C/CABECOTE HASTE INOX DN 350</t>
  </si>
  <si>
    <t>13.362,29</t>
  </si>
  <si>
    <t>00005669</t>
  </si>
  <si>
    <t>REGISTRO OVAL C/FLANGES FOFO PN-16 C/REDUTOR C/CABECOTE HASTE INOX DN 400</t>
  </si>
  <si>
    <t>16.825,09</t>
  </si>
  <si>
    <t>00005670</t>
  </si>
  <si>
    <t>REGISTRO OVAL C/FLANGES FOFO PN-16 C/REDUTOR C/CABECOTE HASTE INOX DN 450</t>
  </si>
  <si>
    <t>18.675,92</t>
  </si>
  <si>
    <t>00005671</t>
  </si>
  <si>
    <t>REGISTRO OVAL C/FLANGES FOFO PN-16 C/REDUTOR C/CABECOTE HASTE INOX DN 500</t>
  </si>
  <si>
    <t>21.429,47</t>
  </si>
  <si>
    <t>00005672</t>
  </si>
  <si>
    <t>REGISTRO OVAL C/FLANGES FOFO PN-16 C/REDUTOR C/CABECOTE HASTE INOX DN 600</t>
  </si>
  <si>
    <t>29.215,27</t>
  </si>
  <si>
    <t>00005719</t>
  </si>
  <si>
    <t>REGISTRO OVAL C/FLANGES FOFO PN-16 C/REDUTOR C/VOLANTE HASTE INOX DN 350</t>
  </si>
  <si>
    <t>13.454,57</t>
  </si>
  <si>
    <t>00005720</t>
  </si>
  <si>
    <t>REGISTRO OVAL C/FLANGES FOFO PN-16 C/REDUTOR C/VOLANTE HASTE INOX DN 400</t>
  </si>
  <si>
    <t>17.114,02</t>
  </si>
  <si>
    <t>00005721</t>
  </si>
  <si>
    <t>REGISTRO OVAL C/FLANGES FOFO PN-16 C/REDUTOR C/VOLANTE HASTE INOX DN 450</t>
  </si>
  <si>
    <t>18.964,82</t>
  </si>
  <si>
    <t>00005722</t>
  </si>
  <si>
    <t>REGISTRO OVAL C/FLANGES FOFO PN-16 C/REDUTOR C/VOLANTE HASTE INOX DN 500</t>
  </si>
  <si>
    <t>21.714,36</t>
  </si>
  <si>
    <t>00005723</t>
  </si>
  <si>
    <t>REGISTRO OVAL C/FLANGES FOFO PN-16 C/REDUTOR C/VOLANTE HASTE INOX DN 600</t>
  </si>
  <si>
    <t>29.520,22</t>
  </si>
  <si>
    <t>00005583</t>
  </si>
  <si>
    <t>REGISTRO OVAL C/FLANGES FOFO PN-25 C/BY PASS C/CABECOTE HASTE INOX DN 350</t>
  </si>
  <si>
    <t>12.477,68</t>
  </si>
  <si>
    <t>00005584</t>
  </si>
  <si>
    <t>REGISTRO OVAL C/FLANGES FOFO PN-25 C/BY PASS C/CABECOTE HASTE INOX DN 400</t>
  </si>
  <si>
    <t>16.256,26</t>
  </si>
  <si>
    <t>00005585</t>
  </si>
  <si>
    <t>REGISTRO OVAL C/FLANGES FOFO PN-25 C/BY PASS C/CABECOTE HASTE INOX DN 450</t>
  </si>
  <si>
    <t>18.276,25</t>
  </si>
  <si>
    <t>00005586</t>
  </si>
  <si>
    <t>REGISTRO OVAL C/FLANGES FOFO PN-25 C/BY PASS C/CABECOTE HASTE INOX DN 500</t>
  </si>
  <si>
    <t>21.281,11</t>
  </si>
  <si>
    <t>00005587</t>
  </si>
  <si>
    <t>REGISTRO OVAL C/FLANGES FOFO PN-25 C/BY PASS C/CABECOTE HASTE INOX DN 600</t>
  </si>
  <si>
    <t>29.778,52</t>
  </si>
  <si>
    <t>00005634</t>
  </si>
  <si>
    <t>REGISTRO OVAL C/FLANGES FOFO PN-25 C/BY PASS C/VOLANTE HASTE INOX DN 350</t>
  </si>
  <si>
    <t>12.569,96</t>
  </si>
  <si>
    <t>00005635</t>
  </si>
  <si>
    <t>REGISTRO OVAL C/FLANGES FOFO PN-25 C/BY PASS C/VOLANTE HASTE INOX DN 400</t>
  </si>
  <si>
    <t>16.545,18</t>
  </si>
  <si>
    <t>00005636</t>
  </si>
  <si>
    <t>REGISTRO OVAL C/FLANGES FOFO PN-25 C/BY PASS C/VOLANTE HASTE INOX DN 450</t>
  </si>
  <si>
    <t>18.565,16</t>
  </si>
  <si>
    <t>00005637</t>
  </si>
  <si>
    <t>REGISTRO OVAL C/FLANGES FOFO PN-25 C/BY PASS C/VOLANTE HASTE INOX DN 500</t>
  </si>
  <si>
    <t>21.565,99</t>
  </si>
  <si>
    <t>00005638</t>
  </si>
  <si>
    <t>REGISTRO OVAL C/FLANGES FOFO PN-25 C/BY PASS C/VOLANTE HASTE INOX DN 600</t>
  </si>
  <si>
    <t>30.083,48</t>
  </si>
  <si>
    <t>00005639</t>
  </si>
  <si>
    <t>REGISTRO OVAL C/FLANGES FOFO PN-25 C/BY PASS C/VOLANTE HASTE INOX DN 700</t>
  </si>
  <si>
    <t>40.838,83</t>
  </si>
  <si>
    <t>00005889</t>
  </si>
  <si>
    <t>REGISTRO OVAL C/FLANGES FOFO PN-25 C/CABECOTE HASTE INOX DN 350</t>
  </si>
  <si>
    <t>11.662,18</t>
  </si>
  <si>
    <t>00005890</t>
  </si>
  <si>
    <t>REGISTRO OVAL C/FLANGES FOFO PN-25 C/CABECOTE HASTE INOX DN 400</t>
  </si>
  <si>
    <t>15.194,09</t>
  </si>
  <si>
    <t>00005891</t>
  </si>
  <si>
    <t>REGISTRO OVAL C/FLANGES FOFO PN-25 C/CABECOTE HASTE INOX DN 450</t>
  </si>
  <si>
    <t>17.081,93</t>
  </si>
  <si>
    <t>00005892</t>
  </si>
  <si>
    <t>REGISTRO OVAL C/FLANGES FOFO PN-25 C/CABECOTE HASTE INOX DN 500</t>
  </si>
  <si>
    <t>19.890,45</t>
  </si>
  <si>
    <t>00005893</t>
  </si>
  <si>
    <t>REGISTRO OVAL C/FLANGES FOFO PN-25 C/CABECOTE HASTE INOX DN 600</t>
  </si>
  <si>
    <t>27.831,98</t>
  </si>
  <si>
    <t>00005787</t>
  </si>
  <si>
    <t>REGISTRO OVAL C/FLANGES FOFO PN-25 C/REDUTOR C/BY PASS C/CABECOTE HASTE INOX DN 350</t>
  </si>
  <si>
    <t>14.582,51</t>
  </si>
  <si>
    <t>00005788</t>
  </si>
  <si>
    <t>REGISTRO OVAL C/FLANGES FOFO PN-25 C/REDUTOR C/BY PASS C/CABECOTE HASTE INOX DN 400</t>
  </si>
  <si>
    <t>18.361,09</t>
  </si>
  <si>
    <t>00005789</t>
  </si>
  <si>
    <t>REGISTRO OVAL C/FLANGES FOFO PN-25 C/REDUTOR C/BY PASS C/CABECOTE HASTE INOX DN 450</t>
  </si>
  <si>
    <t>20.381,07</t>
  </si>
  <si>
    <t>00005790</t>
  </si>
  <si>
    <t>REGISTRO OVAL C/FLANGES FOFO PN-25 C/REDUTOR C/BY PASS C/CABECOTE HASTE INOX DN 500</t>
  </si>
  <si>
    <t>23.385,91</t>
  </si>
  <si>
    <t>00005791</t>
  </si>
  <si>
    <t>REGISTRO OVAL C/FLANGES FOFO PN-25 C/REDUTOR C/BY PASS C/CABECOTE HASTE INOX DN 600</t>
  </si>
  <si>
    <t>31.883,35</t>
  </si>
  <si>
    <t>00005838</t>
  </si>
  <si>
    <t>REGISTRO OVAL C/FLANGES FOFO PN-25 C/REDUTOR C/BY PASS C/VOLANTE HASTE INOX DN 350</t>
  </si>
  <si>
    <t>14.674,80</t>
  </si>
  <si>
    <t>00005839</t>
  </si>
  <si>
    <t>REGISTRO OVAL C/FLANGES FOFO PN-25 C/REDUTOR C/BY PASS C/VOLANTE HASTE INOX DN 400</t>
  </si>
  <si>
    <t>18.649,98</t>
  </si>
  <si>
    <t>00005840</t>
  </si>
  <si>
    <t>REGISTRO OVAL C/FLANGES FOFO PN-25 C/REDUTOR C/BY PASS C/VOLANTE HASTE INOX DN 450</t>
  </si>
  <si>
    <t>20.669,97</t>
  </si>
  <si>
    <t>00005841</t>
  </si>
  <si>
    <t>REGISTRO OVAL C/FLANGES FOFO PN-25 C/REDUTOR C/BY PASS C/VOLANTE HASTE INOX DN 500</t>
  </si>
  <si>
    <t>23.670,82</t>
  </si>
  <si>
    <t>00005842</t>
  </si>
  <si>
    <t>REGISTRO OVAL C/FLANGES FOFO PN-25 C/REDUTOR C/BY PASS C/VOLANTE HASTE INOX DN 600</t>
  </si>
  <si>
    <t>32.188,31</t>
  </si>
  <si>
    <t>00005685</t>
  </si>
  <si>
    <t>REGISTRO OVAL C/FLANGES FOFO PN-25 C/REDUTOR C/CABECOTE HASTE INOX DN 350</t>
  </si>
  <si>
    <t>13.629,31</t>
  </si>
  <si>
    <t>00005686</t>
  </si>
  <si>
    <t>REGISTRO OVAL C/FLANGES FOFO PN-25 C/REDUTOR C/CABECOTE HASTE INOX DN 400</t>
  </si>
  <si>
    <t>17.161,21</t>
  </si>
  <si>
    <t>00005687</t>
  </si>
  <si>
    <t>REGISTRO OVAL C/FLANGES FOFO PN-25 C/REDUTOR C/CABECOTE HASTE INOX DN 450</t>
  </si>
  <si>
    <t>19.049,05</t>
  </si>
  <si>
    <t>00005688</t>
  </si>
  <si>
    <t>REGISTRO OVAL C/FLANGES FOFO PN-25 C/REDUTOR C/CABECOTE HASTE INOX DN 500</t>
  </si>
  <si>
    <t>21.857,56</t>
  </si>
  <si>
    <t>00005689</t>
  </si>
  <si>
    <t>REGISTRO OVAL C/FLANGES FOFO PN-25 C/REDUTOR C/CABECOTE HASTE INOX DN 600</t>
  </si>
  <si>
    <t>29.799,09</t>
  </si>
  <si>
    <t>00005736</t>
  </si>
  <si>
    <t>REGISTRO OVAL C/FLANGES FOFO PN-25 C/REDUTOR C/VOLANTE HASTE INOX DN 350</t>
  </si>
  <si>
    <t>13.721,59</t>
  </si>
  <si>
    <t>00005737</t>
  </si>
  <si>
    <t>REGISTRO OVAL C/FLANGES FOFO PN-25 C/REDUTOR C/VOLANTE HASTE INOX DN 400</t>
  </si>
  <si>
    <t>17.450,11</t>
  </si>
  <si>
    <t>00005738</t>
  </si>
  <si>
    <t>REGISTRO OVAL C/FLANGES FOFO PN-25 C/REDUTOR C/VOLANTE HASTE INOX DN 450</t>
  </si>
  <si>
    <t>19.337,95</t>
  </si>
  <si>
    <t>00005739</t>
  </si>
  <si>
    <t>REGISTRO OVAL C/FLANGES FOFO PN-25 C/REDUTOR C/VOLANTE HASTE INOX DN 500</t>
  </si>
  <si>
    <t>22.142,46</t>
  </si>
  <si>
    <t>00005740</t>
  </si>
  <si>
    <t>REGISTRO OVAL C/FLANGES FOFO PN-25 C/REDUTOR C/VOLANTE HASTE INOX DN 600</t>
  </si>
  <si>
    <t>30.104,04</t>
  </si>
  <si>
    <t>00006034</t>
  </si>
  <si>
    <t>REGISTRO PASSEIO PVC P/ POLIET PE-5 20 MM</t>
  </si>
  <si>
    <t>00011752</t>
  </si>
  <si>
    <t>REGISTRO PRESSAO 1/2" BRUTO REF 1400</t>
  </si>
  <si>
    <t>00006021</t>
  </si>
  <si>
    <t>REGISTRO PRESSAO 1/2" REF 1416 - C/ CANOPLA ACAB CROMADO SIMPLES</t>
  </si>
  <si>
    <t>34,90</t>
  </si>
  <si>
    <t>00011753</t>
  </si>
  <si>
    <t>REGISTRO PRESSAO 3/4" BRUTO REF 1400</t>
  </si>
  <si>
    <t>00006024</t>
  </si>
  <si>
    <t>REGISTRO PRESSAO 3/4" REF 1416 - C/ CANOPLA ACAB CROMADO SIMPLES</t>
  </si>
  <si>
    <t>00006036</t>
  </si>
  <si>
    <t>REGISTRO PVC ESFERA BORB C/ROSCA REF 1/2"</t>
  </si>
  <si>
    <t>00006031</t>
  </si>
  <si>
    <t>REGISTRO PVC ESFERA BORB C/ROSCA REF 3/4"</t>
  </si>
  <si>
    <t>00006029</t>
  </si>
  <si>
    <t>REGISTRO PVC ESFERA CAB QUAD C/ROSCA REF 1/2"</t>
  </si>
  <si>
    <t>8,39</t>
  </si>
  <si>
    <t>00006033</t>
  </si>
  <si>
    <t>REGISTRO PVC ESFERA CAB QUAD C/ROSCA REF 3/4"</t>
  </si>
  <si>
    <t>11,04</t>
  </si>
  <si>
    <t>00011672</t>
  </si>
  <si>
    <t>REGISTRO PVC ESFERA VS ROSCAVEL DN 1 1/2"</t>
  </si>
  <si>
    <t>00011669</t>
  </si>
  <si>
    <t>REGISTRO PVC ESFERA VS ROSCAVEL DN 1 1/4"</t>
  </si>
  <si>
    <t>16,87</t>
  </si>
  <si>
    <t>00011670</t>
  </si>
  <si>
    <t>REGISTRO PVC ESFERA VS ROSCAVEL DN 1/2"</t>
  </si>
  <si>
    <t>00020055</t>
  </si>
  <si>
    <t>REGISTRO PVC ESFERA VS ROSCAVEL DN 1"</t>
  </si>
  <si>
    <t>00011671</t>
  </si>
  <si>
    <t>REGISTRO PVC ESFERA VS ROSCAVEL DN 2"</t>
  </si>
  <si>
    <t>29,69</t>
  </si>
  <si>
    <t>00006032</t>
  </si>
  <si>
    <t>REGISTRO PVC ESFERA VS ROSCAVEL DN 3/4"</t>
  </si>
  <si>
    <t>8,90</t>
  </si>
  <si>
    <t>00011673</t>
  </si>
  <si>
    <t>REGISTRO PVC ESFERA VS SOLDAVEL DN 20</t>
  </si>
  <si>
    <t>00011674</t>
  </si>
  <si>
    <t>REGISTRO PVC ESFERA VS SOLDAVEL DN 25</t>
  </si>
  <si>
    <t>00011675</t>
  </si>
  <si>
    <t>REGISTRO PVC ESFERA VS SOLDAVEL DN 32</t>
  </si>
  <si>
    <t>12,59</t>
  </si>
  <si>
    <t>00011676</t>
  </si>
  <si>
    <t>REGISTRO PVC ESFERA VS SOLDAVEL DN 40</t>
  </si>
  <si>
    <t>16,66</t>
  </si>
  <si>
    <t>00011677</t>
  </si>
  <si>
    <t>REGISTRO PVC ESFERA VS SOLDAVEL DN 50</t>
  </si>
  <si>
    <t>19,80</t>
  </si>
  <si>
    <t>00011678</t>
  </si>
  <si>
    <t>REGISTRO PVC ESFERA VS SOLDAVEL DN 60</t>
  </si>
  <si>
    <t>34,55</t>
  </si>
  <si>
    <t>00011718</t>
  </si>
  <si>
    <t>REGISTRO PVC PRESSAO S-30 ROSCAVEL DN 3/4"</t>
  </si>
  <si>
    <t>00006038</t>
  </si>
  <si>
    <t>REGISTRO PVC PRESSAO S-30 ROSCAVEL REF 1/2"</t>
  </si>
  <si>
    <t>11,71</t>
  </si>
  <si>
    <t>00011719</t>
  </si>
  <si>
    <t>REGISTRO PVC PRESSAO S-30 SOLDAVEL DN 25 MM</t>
  </si>
  <si>
    <t>11,06</t>
  </si>
  <si>
    <t>00006037</t>
  </si>
  <si>
    <t>REGISTRO PVC PRESSAO S-30 SOLDAVEL 20MM</t>
  </si>
  <si>
    <t>00010904</t>
  </si>
  <si>
    <t>REGISTRO/VALVULA GLOBO ANGULAR 45 GRAUS EM LATAO P/ HIDRANTES DE INCENDIO PREDIAL D = 2 1/2"</t>
  </si>
  <si>
    <t>00013897</t>
  </si>
  <si>
    <t>REGUA VIBRADORA DUPLA P/ CONCRETO A GASOLINA 3,4CV A 3600 RPM</t>
  </si>
  <si>
    <t>6.348,88</t>
  </si>
  <si>
    <t>00010640</t>
  </si>
  <si>
    <t>REGUA VIBRATORIA DE CONCRETO TRELISSADA EQUIPADA COM MOTOR A GASOLINA DE 11 HP**CAIXA**</t>
  </si>
  <si>
    <t>24.732,07</t>
  </si>
  <si>
    <t>00011086</t>
  </si>
  <si>
    <t>REJEITO DE MINERIO (SIR)</t>
  </si>
  <si>
    <t>45,48</t>
  </si>
  <si>
    <t>00002510</t>
  </si>
  <si>
    <t>RELE FOTOELETRICO 1000W/220V</t>
  </si>
  <si>
    <t>00012359</t>
  </si>
  <si>
    <t>RELE TERMICO SIEMENS 3UA52</t>
  </si>
  <si>
    <t>80,32</t>
  </si>
  <si>
    <t>00005320</t>
  </si>
  <si>
    <t>REMOVEDOR DE TINTA OLEO/ESMALTE VERNIZ</t>
  </si>
  <si>
    <t>00007353</t>
  </si>
  <si>
    <t>RESINA ACRILICA</t>
  </si>
  <si>
    <t>00007352</t>
  </si>
  <si>
    <t>40,83</t>
  </si>
  <si>
    <t>00007324</t>
  </si>
  <si>
    <t>RESINA BASE EPOXI COMPOUND OTTO BAUMGART OU EQUIV</t>
  </si>
  <si>
    <t>33,27</t>
  </si>
  <si>
    <t>00007354</t>
  </si>
  <si>
    <t>RESINA DE POLIESTER TIPO ALBA OU EQUIV</t>
  </si>
  <si>
    <t>10,51</t>
  </si>
  <si>
    <t>00010518</t>
  </si>
  <si>
    <t>RETARDO PARA CORDEL DETONANTE</t>
  </si>
  <si>
    <t>00006043</t>
  </si>
  <si>
    <t>RETROESCAVADEIRA C/ CARREGADEIRA SOBRE PNEUS 70 A 80HP CAP. 0,2/0,7M3 TIPO CASE 580-L 4 X 2 COM</t>
  </si>
  <si>
    <t>TRANSMISSAO MECANICA OU EQUIV (INCL MANUTENCAO/OPERACAO)</t>
  </si>
  <si>
    <t>00006044</t>
  </si>
  <si>
    <t>RETROESCAVADEIRA C/ CARREGADEIRA SOBRE PNEUS 75,1HP C/CONVERSOR DE TORQUE TIPO CASE 580-L 4 X 4</t>
  </si>
  <si>
    <t>OU EQUIV (INCL MANUTENCAO/OPERACAO)</t>
  </si>
  <si>
    <t>00006042</t>
  </si>
  <si>
    <t>RETROESCAVADEIRA C/ CARREGADEIRA SOBRE PNEUS 76HP TRANSMISSAO MECANICA TIPO MASSEY</t>
  </si>
  <si>
    <t>69,23</t>
  </si>
  <si>
    <t>FERCUSSON MF-86 OU EQUIV (INCL MANUTENCAO/OPERACAO)</t>
  </si>
  <si>
    <t>00006046</t>
  </si>
  <si>
    <t>RETROESCAVADEIRA C/ CARREGADEIRA SOBRE RODAS CASE 580-L 4 X 4, C/ CONVERSOR TORQUE 71HP CAP. 0,2/</t>
  </si>
  <si>
    <t>205.000,00</t>
  </si>
  <si>
    <t>0,7M3, PESO OPERACAO 5,92T, PROFUNDIDADE MAXIMA DE ESCAV. = 4,34**CAIXA**</t>
  </si>
  <si>
    <t>00010696</t>
  </si>
  <si>
    <t>RETROESCAVADEIRA C/ CARREGADEIRA SOBRE RODAS MAXION MOD 750-4WD, TRACAO 4 X 4, 86CV, CAP.</t>
  </si>
  <si>
    <t>186.603,30</t>
  </si>
  <si>
    <t>0,23/0,79M3**CAIXA**</t>
  </si>
  <si>
    <t>00010697</t>
  </si>
  <si>
    <t>RETROESCAVADEIRA C/ CARREGADEIRA SOBRE RODAS MAXION MOD. 750 - 2WD, 79HP, CAP. 0,21/0,76M3**CAIXA**</t>
  </si>
  <si>
    <t>168.204,55</t>
  </si>
  <si>
    <t>00011602</t>
  </si>
  <si>
    <t>PLACA MARMORE BRANCO 30 X 30CM E = 3CM, P/ PISO, POLIDO</t>
  </si>
  <si>
    <t>103,89</t>
  </si>
  <si>
    <t>00010698</t>
  </si>
  <si>
    <t>PLACA PRE-MOLDADA DE GRANILITE, MARMORITE OU GRANITINA ESP = 3CM P/ PAREDE</t>
  </si>
  <si>
    <t>65,86</t>
  </si>
  <si>
    <t>00004845</t>
  </si>
  <si>
    <t>PLACA REDUCAO FOFO PN-10 DN 1000X700</t>
  </si>
  <si>
    <t>3.713,55</t>
  </si>
  <si>
    <t>00004884</t>
  </si>
  <si>
    <t>PLACA REDUCAO FOFO PN-10 DN 1000X800</t>
  </si>
  <si>
    <t>3.747,35</t>
  </si>
  <si>
    <t>00004833</t>
  </si>
  <si>
    <t>PLACA REDUCAO FOFO PN-10 DN 200X100</t>
  </si>
  <si>
    <t>158,08</t>
  </si>
  <si>
    <t>00004832</t>
  </si>
  <si>
    <t>PLACA REDUCAO FOFO PN-10 DN 200X80</t>
  </si>
  <si>
    <t>156,20</t>
  </si>
  <si>
    <t>00004834</t>
  </si>
  <si>
    <t>PLACA REDUCAO FOFO PN-10 DN 250X200</t>
  </si>
  <si>
    <t>372,29</t>
  </si>
  <si>
    <t>00004835</t>
  </si>
  <si>
    <t>PLACA REDUCAO FOFO PN-10 DN 350X150</t>
  </si>
  <si>
    <t>442,05</t>
  </si>
  <si>
    <t>00004836</t>
  </si>
  <si>
    <t>PLACA REDUCAO FOFO PN-10 DN 350X250</t>
  </si>
  <si>
    <t>483,48</t>
  </si>
  <si>
    <t>00004837</t>
  </si>
  <si>
    <t>PLACA REDUCAO FOFO PN-10 DN 400X150</t>
  </si>
  <si>
    <t>516,71</t>
  </si>
  <si>
    <t>00004838</t>
  </si>
  <si>
    <t>PLACA REDUCAO FOFO PN-10 DN 400X200</t>
  </si>
  <si>
    <t>538,38</t>
  </si>
  <si>
    <t>00004887</t>
  </si>
  <si>
    <t>PLACA REDUCAO FOFO PN-10 DN400X250</t>
  </si>
  <si>
    <t>540,75</t>
  </si>
  <si>
    <t>00004839</t>
  </si>
  <si>
    <t>PLACA REDUCAO FOFO PN-10 DN400X300</t>
  </si>
  <si>
    <t>573,97</t>
  </si>
  <si>
    <t>00004840</t>
  </si>
  <si>
    <t>PLACA REDUCAO FOFO PN-10 DN450X350</t>
  </si>
  <si>
    <t>678,32</t>
  </si>
  <si>
    <t>00004841</t>
  </si>
  <si>
    <t>PLACA REDUCAO FOFO PN-10 DN500X350</t>
  </si>
  <si>
    <t>761,47</t>
  </si>
  <si>
    <t>00004842</t>
  </si>
  <si>
    <t>PLACA REDUCAO FOFO PN-10 DN500X400</t>
  </si>
  <si>
    <t>856,19</t>
  </si>
  <si>
    <t>00004843</t>
  </si>
  <si>
    <t>PLACA REDUCAO FOFO PN-10 DN600X150</t>
  </si>
  <si>
    <t>1.209,59</t>
  </si>
  <si>
    <t>00004886</t>
  </si>
  <si>
    <t>PLACA REDUCAO FOFO PN-10 DN600X450</t>
  </si>
  <si>
    <t>1.560,60</t>
  </si>
  <si>
    <t>00004844</t>
  </si>
  <si>
    <t>PLACA REDUCAO FOFO PN-10 DN700X500</t>
  </si>
  <si>
    <t>1.905,21</t>
  </si>
  <si>
    <t>00004885</t>
  </si>
  <si>
    <t>PLACA REDUCAO FOFO PN-10 DN900X700</t>
  </si>
  <si>
    <t>2.710,57</t>
  </si>
  <si>
    <t>00004878</t>
  </si>
  <si>
    <t>PLACA REDUCAO FOFO PN-16 DN1000X700</t>
  </si>
  <si>
    <t>4.349,22</t>
  </si>
  <si>
    <t>00004858</t>
  </si>
  <si>
    <t>PLACA REDUCAO FOFO PN-16 DN1000X800</t>
  </si>
  <si>
    <t>4.767,41</t>
  </si>
  <si>
    <t>00004847</t>
  </si>
  <si>
    <t>PLACA REDUCAO FOFO PN-16 DN200X100</t>
  </si>
  <si>
    <t>198,09</t>
  </si>
  <si>
    <t>00004883</t>
  </si>
  <si>
    <t>PLACA REDUCAO FOFO PN-16 DN200X80</t>
  </si>
  <si>
    <t>00004848</t>
  </si>
  <si>
    <t>PLACA REDUCAO FOFO PN-16 DN250X200</t>
  </si>
  <si>
    <t>487,63</t>
  </si>
  <si>
    <t>00004849</t>
  </si>
  <si>
    <t>PLACA REDUCAO FOFO PN-16 DN350X150</t>
  </si>
  <si>
    <t>543,91</t>
  </si>
  <si>
    <t>00004882</t>
  </si>
  <si>
    <t>PLACA REDUCAO FOFO PN-16 DN350X250</t>
  </si>
  <si>
    <t>604,34</t>
  </si>
  <si>
    <t>00004850</t>
  </si>
  <si>
    <t>PLACA REDUCAO FOFO PN-16 DN400X150</t>
  </si>
  <si>
    <t>679,89</t>
  </si>
  <si>
    <t>00004851</t>
  </si>
  <si>
    <t>PLACA REDUCAO FOFO PN-16 DN400X200</t>
  </si>
  <si>
    <t>694,99</t>
  </si>
  <si>
    <t>00004852</t>
  </si>
  <si>
    <t>PLACA REDUCAO FOFO PN-16 DN400X250</t>
  </si>
  <si>
    <t>717,96</t>
  </si>
  <si>
    <t>00004881</t>
  </si>
  <si>
    <t>PLACA REDUCAO FOFO PN-16 DN400X300</t>
  </si>
  <si>
    <t>764,51</t>
  </si>
  <si>
    <t>00004853</t>
  </si>
  <si>
    <t>PLACA REDUCAO FOFO PN-16 DN450X350</t>
  </si>
  <si>
    <t>861,21</t>
  </si>
  <si>
    <t>00004880</t>
  </si>
  <si>
    <t>PLACA REDUCAO FOFO PN-16 DN500X350</t>
  </si>
  <si>
    <t>1.057,60</t>
  </si>
  <si>
    <t>00004854</t>
  </si>
  <si>
    <t>PLACA REDUCAO FOFO PN-16 DN500X400</t>
  </si>
  <si>
    <t>1.110,47</t>
  </si>
  <si>
    <t>00004855</t>
  </si>
  <si>
    <t>PLACA REDUCAO FOFO PN-16 DN600X150</t>
  </si>
  <si>
    <t>2.024,54</t>
  </si>
  <si>
    <t>00004856</t>
  </si>
  <si>
    <t>PLACA REDUCAO FOFO PN-16 DN600X450</t>
  </si>
  <si>
    <t>2.488,06</t>
  </si>
  <si>
    <t>00004857</t>
  </si>
  <si>
    <t>PLACA REDUCAO FOFO PN-16 DN700X500</t>
  </si>
  <si>
    <t>2.502,91</t>
  </si>
  <si>
    <t>00004879</t>
  </si>
  <si>
    <t>PLACA REDUCAO FOFO PN-16 DN900X700</t>
  </si>
  <si>
    <t>3.285,52</t>
  </si>
  <si>
    <t>00004872</t>
  </si>
  <si>
    <t>PLACA REDUCAO FOFO PN-25 DN1000X700</t>
  </si>
  <si>
    <t>4.633,59</t>
  </si>
  <si>
    <t>00004871</t>
  </si>
  <si>
    <t>PLACA REDUCAO FOFO PN-25 DN1000X800</t>
  </si>
  <si>
    <t>5.152,16</t>
  </si>
  <si>
    <t>00004877</t>
  </si>
  <si>
    <t>PLACA REDUCAO FOFO PN-25 DN200X100</t>
  </si>
  <si>
    <t>278,37</t>
  </si>
  <si>
    <t>00004860</t>
  </si>
  <si>
    <t>PLACA REDUCAO FOFO PN-25 DN200X80</t>
  </si>
  <si>
    <t>265,11</t>
  </si>
  <si>
    <t>00004861</t>
  </si>
  <si>
    <t>PLACA REDUCAO FOFO PN-25 DN250X200</t>
  </si>
  <si>
    <t>576,99</t>
  </si>
  <si>
    <t>00004862</t>
  </si>
  <si>
    <t>PLACA REDUCAO FOFO PN-25 DN350X150</t>
  </si>
  <si>
    <t>797,72</t>
  </si>
  <si>
    <t>00004863</t>
  </si>
  <si>
    <t>PLACA REDUCAO FOFO PN-25 DN350X250</t>
  </si>
  <si>
    <t>846,09</t>
  </si>
  <si>
    <t>00004864</t>
  </si>
  <si>
    <t>PLACA REDUCAO FOFO PN-25 DN400X150</t>
  </si>
  <si>
    <t>891,40</t>
  </si>
  <si>
    <t>00004876</t>
  </si>
  <si>
    <t>PLACA REDUCAO FOFO PN-25 DN400X200</t>
  </si>
  <si>
    <t>935,98</t>
  </si>
  <si>
    <t>00004865</t>
  </si>
  <si>
    <t>PLACA REDUCAO FOFO PN-25 DN400X250</t>
  </si>
  <si>
    <t>967,69</t>
  </si>
  <si>
    <t>00004866</t>
  </si>
  <si>
    <t>PLACA REDUCAO FOFO PN-25 DN400X300</t>
  </si>
  <si>
    <t>1.013,78</t>
  </si>
  <si>
    <t>00004867</t>
  </si>
  <si>
    <t>PLACA REDUCAO FOFO PN-25 DN450X350</t>
  </si>
  <si>
    <t>00004875</t>
  </si>
  <si>
    <t>PLACA REDUCAO FOFO PN-25 DN500X350</t>
  </si>
  <si>
    <t>1.254,02</t>
  </si>
  <si>
    <t>00004874</t>
  </si>
  <si>
    <t>PLACA REDUCAO FOFO PN-25 DN500X400</t>
  </si>
  <si>
    <t>1.284,22</t>
  </si>
  <si>
    <t>00004868</t>
  </si>
  <si>
    <t>PLACA REDUCAO FOFO PN-25 DN600X150</t>
  </si>
  <si>
    <t>2.477,82</t>
  </si>
  <si>
    <t>00004873</t>
  </si>
  <si>
    <t>PLACA REDUCAO FOFO PN-25 DN600X450</t>
  </si>
  <si>
    <t>2.689,34</t>
  </si>
  <si>
    <t>00004869</t>
  </si>
  <si>
    <t>PLACA REDUCAO FOFO PN-25 DN700X500</t>
  </si>
  <si>
    <t>3.324,78</t>
  </si>
  <si>
    <t>00004870</t>
  </si>
  <si>
    <t>PLACA REDUCAO FOFO PN-25 DN900X700</t>
  </si>
  <si>
    <t>3.893,35</t>
  </si>
  <si>
    <t>00014521</t>
  </si>
  <si>
    <t>PLATAFORMA PANTOGRAFICA H = 13M A SER MONTADO SOBRE CAMINHAO</t>
  </si>
  <si>
    <t>606.060,50</t>
  </si>
  <si>
    <t>00015050</t>
  </si>
  <si>
    <t>PLUG FOFO DN 50 P/RALOS ESGOTO PREDIAL</t>
  </si>
  <si>
    <t>2,70</t>
  </si>
  <si>
    <t>00004893</t>
  </si>
  <si>
    <t>PLUG OU BUJAO FERRO GALV 1 1/2"</t>
  </si>
  <si>
    <t>00004894</t>
  </si>
  <si>
    <t>PLUG OU BUJAO FERRO GALV 1 1/4"</t>
  </si>
  <si>
    <t>00004888</t>
  </si>
  <si>
    <t>PLUG OU BUJAO FERRO GALV 1/2"</t>
  </si>
  <si>
    <t>00004890</t>
  </si>
  <si>
    <t>PLUG OU BUJAO FERRO GALV 1"</t>
  </si>
  <si>
    <t>00012411</t>
  </si>
  <si>
    <t>PLUG OU BUJAO FERRO GALV 2 1/2"</t>
  </si>
  <si>
    <t>9,90</t>
  </si>
  <si>
    <t>00004891</t>
  </si>
  <si>
    <t>PLUG OU BUJAO FERRO GALV 2"</t>
  </si>
  <si>
    <t>00004889</t>
  </si>
  <si>
    <t>PLUG OU BUJAO FERRO GALV 3/4"</t>
  </si>
  <si>
    <t>00004892</t>
  </si>
  <si>
    <t>PLUG OU BUJAO FERRO GALV 3"</t>
  </si>
  <si>
    <t>13,60</t>
  </si>
  <si>
    <t>00012412</t>
  </si>
  <si>
    <t>PLUG OU BUJAO FERRO GALV 4"</t>
  </si>
  <si>
    <t>26,61</t>
  </si>
  <si>
    <t>00004900</t>
  </si>
  <si>
    <t>PLUG PVC C/ROSCA P/ AGUA FRIA PREDIAL 1.1/2"</t>
  </si>
  <si>
    <t>00004898</t>
  </si>
  <si>
    <t>PLUG PVC C/ROSCA P/ AGUA FRIA PREDIAL 1.1/4"</t>
  </si>
  <si>
    <t>00004895</t>
  </si>
  <si>
    <t>PLUG PVC C/ROSCA P/ AGUA FRIA PREDIAL 1/2"</t>
  </si>
  <si>
    <t>00004897</t>
  </si>
  <si>
    <t>PLUG PVC C/ROSCA P/ AGUA FRIA PREDIAL 1"</t>
  </si>
  <si>
    <t>00004899</t>
  </si>
  <si>
    <t>PLUG PVC C/ROSCA P/ AGUA FRIA PREDIAL 2"</t>
  </si>
  <si>
    <t>00004896</t>
  </si>
  <si>
    <t>PLUG PVC C/ROSCA P/ AGUA FRIA PREDIAL 3/4"</t>
  </si>
  <si>
    <t>00004907</t>
  </si>
  <si>
    <t>PLUG PVC NBR 10569 P/ REDE COLET ESG JE DN 100MM</t>
  </si>
  <si>
    <t>00004906</t>
  </si>
  <si>
    <t>PLUG PVC NBR 10569 P/ REDE COLET ESG JE DN 125MM</t>
  </si>
  <si>
    <t>00004902</t>
  </si>
  <si>
    <t>PLUG PVC NBR 10569 P/ REDE COLET ESG JE DN 150MM</t>
  </si>
  <si>
    <t>00004908</t>
  </si>
  <si>
    <t>PLUG PVC NBR 10569 P/ REDE COLET ESG JE DN 200MM</t>
  </si>
  <si>
    <t>43,78</t>
  </si>
  <si>
    <t>00004909</t>
  </si>
  <si>
    <t>PLUG PVC NBR 10569 P/ REDE COLET ESG JE DN 250MM</t>
  </si>
  <si>
    <t>74,64</t>
  </si>
  <si>
    <t>00004904</t>
  </si>
  <si>
    <t>PLUG PVC NBR 10569 P/ REDE COLET ESG JE DN 300MM</t>
  </si>
  <si>
    <t>167,36</t>
  </si>
  <si>
    <t>00004903</t>
  </si>
  <si>
    <t>PLUG PVC NBR 10569 P/ REDE COLET ESG JE DN 350MM</t>
  </si>
  <si>
    <t>215,50</t>
  </si>
  <si>
    <t>00004905</t>
  </si>
  <si>
    <t>PLUG PVC NBR 10569 P/ REDE COLET ESG JE DN 400MM</t>
  </si>
  <si>
    <t>278,98</t>
  </si>
  <si>
    <t>00011073</t>
  </si>
  <si>
    <t>PLUG PVC P/ ESG PREDIAL   75MM</t>
  </si>
  <si>
    <t>00011071</t>
  </si>
  <si>
    <t>PLUG PVC P/ ESG PREDIAL 100MM</t>
  </si>
  <si>
    <t>00011072</t>
  </si>
  <si>
    <t>PLUG PVC P/ ESG PREDIAL 50MM</t>
  </si>
  <si>
    <t>00002509</t>
  </si>
  <si>
    <t>PLUG 3P + T 30A/440V REFERENCIA 56406, USO INDUSTRIAL TP PIAL OU EQUIV</t>
  </si>
  <si>
    <t>22,32</t>
  </si>
  <si>
    <t>00011096</t>
  </si>
  <si>
    <t>PO DE MARMORE</t>
  </si>
  <si>
    <t>00004741</t>
  </si>
  <si>
    <t>PO DE PEDRA</t>
  </si>
  <si>
    <t>61,73</t>
  </si>
  <si>
    <t>00001374</t>
  </si>
  <si>
    <t>PO 1 P/ TRATAM ESPECIAL (SIST IMPERM) CIMENTO ESPECIAL PEGA RAPIDA      HEY'DI, VIAPOL OU EQUIV</t>
  </si>
  <si>
    <t>00001375</t>
  </si>
  <si>
    <t>PO 2 P/ TRATAM ESPECIAL (SIST IMPERM) CIMENTO ESPECIAL PEGA ULTRA RAPIDA    HEY'DI, VIAPOL OU EQUIV</t>
  </si>
  <si>
    <t>00004752</t>
  </si>
  <si>
    <t>POCEIRO</t>
  </si>
  <si>
    <t>00013954</t>
  </si>
  <si>
    <t>POLIDORA DE PISO (POLITRIZ) ELETRICA 4HP/12A**CAIXA**</t>
  </si>
  <si>
    <t>3.917,14</t>
  </si>
  <si>
    <t>00011427</t>
  </si>
  <si>
    <t>POLVORA NEGRA</t>
  </si>
  <si>
    <t>00000421</t>
  </si>
  <si>
    <t>PORCA OLHAL ACO P/ PARAFUSO C/ DIAM NOMINAL DE 16MM</t>
  </si>
  <si>
    <t>00003402</t>
  </si>
  <si>
    <t>PORCA OLHAL ACO ZINCADO QUENTE M-16</t>
  </si>
  <si>
    <t>00014210</t>
  </si>
  <si>
    <t>PORCA SEXTAVADA ESF H = 70MM CHAVE 55MM</t>
  </si>
  <si>
    <t>63,08</t>
  </si>
  <si>
    <t>00011973</t>
  </si>
  <si>
    <t>PORCA SEXTAVADA H = 50MM</t>
  </si>
  <si>
    <t>33,49</t>
  </si>
  <si>
    <t>00004341</t>
  </si>
  <si>
    <t>PORCA ZINCADA QUADRADA 10 MM</t>
  </si>
  <si>
    <t>0,19</t>
  </si>
  <si>
    <t>00004337</t>
  </si>
  <si>
    <t>PORCA ZINCADA QUADRADA 16 MM</t>
  </si>
  <si>
    <t>00014148</t>
  </si>
  <si>
    <t>PORCA ZINCADA SEXTAVADA ALTA 1/4"</t>
  </si>
  <si>
    <t>00004339</t>
  </si>
  <si>
    <t>PORCA ZINCADA SEXTAVADA 1/2"</t>
  </si>
  <si>
    <t>00011971</t>
  </si>
  <si>
    <t>PORCA ZINCADA SEXTAVADA 24MM</t>
  </si>
  <si>
    <t>00004342</t>
  </si>
  <si>
    <t>PORCA ZINCADA SEXTAVADA 3/8"</t>
  </si>
  <si>
    <t>00004330</t>
  </si>
  <si>
    <t>PORCA ZINCADA SEXTAVADA 5/16"</t>
  </si>
  <si>
    <t>00004340</t>
  </si>
  <si>
    <t>PORCA ZINCADA SEXTAVADA 5/8"</t>
  </si>
  <si>
    <t>00013362</t>
  </si>
  <si>
    <t>PORTA ACO ENROLAR CHAPA 22 ONDULADA/PERFIL MEIA CANA - ACAB GALV NATURAL - 2,0 X 2,50M - MANUAL -</t>
  </si>
  <si>
    <t>180,00</t>
  </si>
  <si>
    <t>COMPLETA - COLOCADA</t>
  </si>
  <si>
    <t>00004911</t>
  </si>
  <si>
    <t>PORTA ACO ENROLAR CHAPA 22 RAIADA LARGA - ACAB GALV NATURAL - 2,0 X 2,50M - MANUAL - COMPLETA -</t>
  </si>
  <si>
    <t>156,00</t>
  </si>
  <si>
    <t>00004913</t>
  </si>
  <si>
    <t>PORTA ACO ENROLAR CHAPA 24 ONDULADA/PERFIL MEIA CANA - ACAB GALV NATURAL - 2FLS DE 2,0 X 2,60M -</t>
  </si>
  <si>
    <t>777,00</t>
  </si>
  <si>
    <t>MANUAL - COMPLETA - COLOCADA</t>
  </si>
  <si>
    <t>00004910</t>
  </si>
  <si>
    <t>PORTA ACO ENROLAR CHAPA 24 RAIADA LARGA - ACAB GALV NATURAL - 2,0 X 2,50M - MANUAL - COMPLETA -</t>
  </si>
  <si>
    <t>00004943</t>
  </si>
  <si>
    <t>PORTA ACO ENROLAR CHAPA 24 VAZADA TIJOLINHO OU EQUIV C/ RETANG OU CIRCULO - ACAB GALV NATURAL -</t>
  </si>
  <si>
    <t>259,50</t>
  </si>
  <si>
    <t>2,0 X 2,50M - MANUAL - COMPLETA - COLOCADA</t>
  </si>
  <si>
    <t>00004944</t>
  </si>
  <si>
    <t>PORTA ACO ENROLAR TIPO GRADE - FABRICADA C/ PERFIL "U" VIRADO/CHAPA 16 OU PERFIL ESTEIRA GRILL</t>
  </si>
  <si>
    <t>232,50</t>
  </si>
  <si>
    <t>REFORCADA TIJOLINHO - ACAB GALV NATURAL - 2,0 X 2,50M - MANUAL - COMPLETA - COLOCADA"</t>
  </si>
  <si>
    <t>00004914</t>
  </si>
  <si>
    <t>PORTA ALUMINIO ABRIR, PERFIL SERIE 25, CHAPA CORRUGADA C/ GUARNICAO 87 X 210CM</t>
  </si>
  <si>
    <t>351,22</t>
  </si>
  <si>
    <t>00004917</t>
  </si>
  <si>
    <t>PORTA ALUMINIO ABRIR, PERFIL SERIE 25, TP VENEZIANA C/ GUARNICAO 87 X 210CM</t>
  </si>
  <si>
    <t>365,65</t>
  </si>
  <si>
    <t>00004923</t>
  </si>
  <si>
    <t>PORTA ALUMINIO CORRER, PERFIL SERIE 16, FOLHAS P/ VIDRO C/ GUARNICAO 160 X 210CM</t>
  </si>
  <si>
    <t>242,25</t>
  </si>
  <si>
    <t>00004922</t>
  </si>
  <si>
    <t>PORTA ALUMINIO CORRER, PERFIL SERIE 25, 2 FOLHAS PARA VIDRO C/ GUARNICAO 180 X 210CM</t>
  </si>
  <si>
    <t>218,77</t>
  </si>
  <si>
    <t>00005088</t>
  </si>
  <si>
    <t>PORTA CADEADO ZINCADO OXIDADO PRETO</t>
  </si>
  <si>
    <t>00011153</t>
  </si>
  <si>
    <t>PORTA CHAPA DOBRADA ACO PRE-ZINCADO OU C/ ADICAO DE COBRE ABRIR C/ POSTIGO P/ VIDRO 87 X 210CM</t>
  </si>
  <si>
    <t>183,23</t>
  </si>
  <si>
    <t>00011152</t>
  </si>
  <si>
    <t>PORTA CHAPA DOBRADA ACO PRE-ZINCADO OU C/ ADICAO DE COBRE ABRIR C/ TRAVESSAS P/ VIDRO 87 X 210CM</t>
  </si>
  <si>
    <t>115,73</t>
  </si>
  <si>
    <t>00020022</t>
  </si>
  <si>
    <t>PORTA CHAPA DOBRADA ACO PRE-ZINCADO OU C/ ADICAO DE COBRE ABRIR C/ VENEZIANA 80 X 210CM</t>
  </si>
  <si>
    <t>260,30</t>
  </si>
  <si>
    <t>00011151</t>
  </si>
  <si>
    <t>PORTA CHAPA DOBRADA ACO PRE-ZINCADO OU C/ ADICAO DE COBRE ABRIR C/ VENEZIANA 87 X 210CM</t>
  </si>
  <si>
    <t>143,72</t>
  </si>
  <si>
    <t>00011154</t>
  </si>
  <si>
    <t>PORTA CORTA FOGO 0,90X2,10X0,04M</t>
  </si>
  <si>
    <t>360,57</t>
  </si>
  <si>
    <t>00025969</t>
  </si>
  <si>
    <t>PORTA DENTE PARA FRESADORA   CIBER W 1900.</t>
  </si>
  <si>
    <t>316,37</t>
  </si>
  <si>
    <t>00011367</t>
  </si>
  <si>
    <t>PORTA EUCAPLAC CHAPA PINTADA COR 80X210CM E=35MM - EUCATEX</t>
  </si>
  <si>
    <t>126,10</t>
  </si>
  <si>
    <t>00011364</t>
  </si>
  <si>
    <t>PORTA EUCATEX EUCADUR PRONTA PARA PINTURA 60 X 210 X 3,5CM</t>
  </si>
  <si>
    <t>100,27</t>
  </si>
  <si>
    <t>00011365</t>
  </si>
  <si>
    <t>PORTA EUCATEX EUCADUR PRONTA PARA PINTURA 70 X 210 X 3,5CM</t>
  </si>
  <si>
    <t>103,04</t>
  </si>
  <si>
    <t>00011366</t>
  </si>
  <si>
    <t>PORTA EUCATEX EUCADUR PRONTA PARA PINTURA 80 X 210 X 3,5CM</t>
  </si>
  <si>
    <t>67,28</t>
  </si>
  <si>
    <t>00004930</t>
  </si>
  <si>
    <t>PORTA FERRO ABRIR TP BARRA CHATA C/ REQUADRO E GUARNICAO COMPLETA 87 X 210CM</t>
  </si>
  <si>
    <t>144,82</t>
  </si>
  <si>
    <t>00004929</t>
  </si>
  <si>
    <t>PORTA FERRO ABRIR TP CHAPA C/ GUARNICAO COMPLETA 87 X 210CM</t>
  </si>
  <si>
    <t>148,24</t>
  </si>
  <si>
    <t>00004937</t>
  </si>
  <si>
    <t>PORTA FERRO ABRIR TP CHAPA C/ GUARNICAO 60 X 210CM</t>
  </si>
  <si>
    <t>196,80</t>
  </si>
  <si>
    <t>00004931</t>
  </si>
  <si>
    <t>PORTA FERRO ABRIR TP CHAPA C/ GUARNICAO 70 X 210CM</t>
  </si>
  <si>
    <t>207,76</t>
  </si>
  <si>
    <t>00004938</t>
  </si>
  <si>
    <t>PORTA FERRO ABRIR TP CHAPA C/ GUARNICAO 80 X 210CM</t>
  </si>
  <si>
    <t>00004936</t>
  </si>
  <si>
    <t>PORTA FERRO ABRIR TP GRADE C/ CHAPA, C/ GUARNICAO 87 X 210CM</t>
  </si>
  <si>
    <t>151,04</t>
  </si>
  <si>
    <t>00004939</t>
  </si>
  <si>
    <t>PORTA FERRO ABRIR TP QUADRICULADA C/ GUARNICAO 87 X 210CM</t>
  </si>
  <si>
    <t>180,69</t>
  </si>
  <si>
    <t>00004940</t>
  </si>
  <si>
    <t>PORTA FERRO CORRER TP CHAPA C/ GUARNICAO 1FL P/ VIDRO COMPLETA 87 X 210CM</t>
  </si>
  <si>
    <t>190,57</t>
  </si>
  <si>
    <t>00004941</t>
  </si>
  <si>
    <t>PORTA FERRO CORRER TP CHAPA C/ GUARNICAO 2FLS COMPLETA 160 X 210CM</t>
  </si>
  <si>
    <t>162,76</t>
  </si>
  <si>
    <t>00020276</t>
  </si>
  <si>
    <t>PORTA FERRO MISTA EM VENEZIANA E CAIXILHO P/ VIDRO COMPLETA 90 X 210CM</t>
  </si>
  <si>
    <t>188,28</t>
  </si>
  <si>
    <t>00013363</t>
  </si>
  <si>
    <t>PORTA MAD COMPENSADA REVESTIDA C/ FORMICA 2 FACES</t>
  </si>
  <si>
    <t>205,54</t>
  </si>
  <si>
    <t>00004989</t>
  </si>
  <si>
    <t>PORTA MADEIRA COMPENSADA LISA PARA CERA OU VERNIZ 100 X 210 X 3,5CM</t>
  </si>
  <si>
    <t>00005020</t>
  </si>
  <si>
    <t>PORTA MADEIRA COMPENSADA LISA PARA CERA OU VERNIZ 60 X 210 X 3,5CM</t>
  </si>
  <si>
    <t>52,67</t>
  </si>
  <si>
    <t>00004981</t>
  </si>
  <si>
    <t>PORTA MADEIRA COMPENSADA LISA PARA CERA OU VERNIZ 70 X 210 X 3,5 CM</t>
  </si>
  <si>
    <t>79,00</t>
  </si>
  <si>
    <t>00004992</t>
  </si>
  <si>
    <t>00011653</t>
  </si>
  <si>
    <t>SALARIO MINIMO (MENSAL)</t>
  </si>
  <si>
    <t>415,00</t>
  </si>
  <si>
    <t>00013109</t>
  </si>
  <si>
    <t>SAPATA DE PVC ADITIVADO NERVURADO D = 6"</t>
  </si>
  <si>
    <t>65,78</t>
  </si>
  <si>
    <t>00013110</t>
  </si>
  <si>
    <t>SAPATA DE PVC ADITIVADO NERVURADO D = 8"</t>
  </si>
  <si>
    <t>128,94</t>
  </si>
  <si>
    <t>00007581</t>
  </si>
  <si>
    <t>SAPATILHA EM ACO GALV P/ CABOS DN ATE 5/8"</t>
  </si>
  <si>
    <t>00007574</t>
  </si>
  <si>
    <t>SECCIONADOR PRE-FORMADO P/ CERCA ARAME REF PLP SIMILAR</t>
  </si>
  <si>
    <t>00007575</t>
  </si>
  <si>
    <t>SECCIONADOR 3P SOB CARG ICF 630A 600V C/BASE UNIELETRO</t>
  </si>
  <si>
    <t>2.245,12</t>
  </si>
  <si>
    <t>00004734</t>
  </si>
  <si>
    <t>SEIXO ROLADO</t>
  </si>
  <si>
    <t>94,21</t>
  </si>
  <si>
    <t>00006085</t>
  </si>
  <si>
    <t>SELADOR ACRILICO</t>
  </si>
  <si>
    <t>00006087</t>
  </si>
  <si>
    <t>SELADOR ACRILICO P/ PAREDES INTERIOR/EXTERIOR</t>
  </si>
  <si>
    <t>00006090</t>
  </si>
  <si>
    <t>SELADOR LATEX PVA</t>
  </si>
  <si>
    <t>00006083</t>
  </si>
  <si>
    <t>00001373</t>
  </si>
  <si>
    <t>SELADOR MINERAL BASE SILICATOS P/ TRATAM. ESPECIAL (SISTEMA IMPERMEAB)HEY'DI VIAPOL</t>
  </si>
  <si>
    <t>6KG</t>
  </si>
  <si>
    <t>31,50</t>
  </si>
  <si>
    <t>00000144</t>
  </si>
  <si>
    <t>SELANTE E ADESIVO DE ELASTICIDADE PERMANENTE TIPO SIKAFLEX-11 FC OU EQUIV</t>
  </si>
  <si>
    <t>300ML</t>
  </si>
  <si>
    <t>44,42</t>
  </si>
  <si>
    <t>00006097</t>
  </si>
  <si>
    <t>SELIM CERAMICO 90G DN 100X100MM</t>
  </si>
  <si>
    <t>00006103</t>
  </si>
  <si>
    <t>SELIM CERAMICO 90G DN 150X100MM</t>
  </si>
  <si>
    <t>00006098</t>
  </si>
  <si>
    <t>SELIM CERAMICO 90G DN 200X100MM</t>
  </si>
  <si>
    <t>00006099</t>
  </si>
  <si>
    <t>SELIM CERAMICO 90G DN 200X150MM</t>
  </si>
  <si>
    <t>9,30</t>
  </si>
  <si>
    <t>00006102</t>
  </si>
  <si>
    <t>SELIM CERAMICO 90G DN 250X100MM</t>
  </si>
  <si>
    <t>00006100</t>
  </si>
  <si>
    <t>SELIM CERAMICO 90G DN 250X150MM</t>
  </si>
  <si>
    <t>00006104</t>
  </si>
  <si>
    <t>SELIM CERAMICO 90G DN 300X100MM</t>
  </si>
  <si>
    <t>00006101</t>
  </si>
  <si>
    <t>SELIM CERAMICO 90G DN 300X150MM</t>
  </si>
  <si>
    <t>00006105</t>
  </si>
  <si>
    <t>SELIM PVC 90G C/ TRAVAS NBR 10569 P/ REDE COLET ESG DN 125X100MM</t>
  </si>
  <si>
    <t>14,30</t>
  </si>
  <si>
    <t>00006106</t>
  </si>
  <si>
    <t>SELIM PVC 90G C/ TRAVAS NBR 10569 P/ REDE COLET ESG DN 150X100MM</t>
  </si>
  <si>
    <t>14,51</t>
  </si>
  <si>
    <t>00006107</t>
  </si>
  <si>
    <t>SELIM PVC 90G ELASTICO NBR 10569 P/ REDE COLET ESG DN 200X100MM</t>
  </si>
  <si>
    <t>00006108</t>
  </si>
  <si>
    <t>SELIM PVC 90G ELASTICO NBR 10569 P/ REDE COLET ESG DN 250X100MM</t>
  </si>
  <si>
    <t>25,22</t>
  </si>
  <si>
    <t>00006109</t>
  </si>
  <si>
    <t>SELIM PVC 90G ELASTICO NBR 10569 P/ REDE COLET ESG DN 300X100MM</t>
  </si>
  <si>
    <t>25,48</t>
  </si>
  <si>
    <t>00012817</t>
  </si>
  <si>
    <t>SERRA COPO P/ CANALETA ENTRADA P/ TIL PVC EB-644 DN 100/DE 101,6 MM</t>
  </si>
  <si>
    <t>457,66</t>
  </si>
  <si>
    <t>00012818</t>
  </si>
  <si>
    <t>SERRA COPO P/ CANALETA ENTRADA P/ TIL PVC EB-644 DN 100/DE 110,O MM</t>
  </si>
  <si>
    <t>493,02</t>
  </si>
  <si>
    <t>00012819</t>
  </si>
  <si>
    <t>SERRA COPO P/ CANALETA ENTRADA P/ TIL PVC EB-644 DN 125/DE 125,0 MM</t>
  </si>
  <si>
    <t>563,72</t>
  </si>
  <si>
    <t>00012820</t>
  </si>
  <si>
    <t>SERRA COPO P/ CANALETA ENTRADA P/ TIL PVC EB-644 DN 150/DE 160,0 MM</t>
  </si>
  <si>
    <t>567,19</t>
  </si>
  <si>
    <t>00012821</t>
  </si>
  <si>
    <t>SERRA COPO P/ SELIM PVC EB-644 DN 100</t>
  </si>
  <si>
    <t>558,18</t>
  </si>
  <si>
    <t>00025985</t>
  </si>
  <si>
    <t>SERRA DE DISCO DIAMANTADO, 57 CV ,   Á   DISSEL , MARCA EDCO , MODELO   SS - 65 ,   CONSUMO 14,4 L/H,</t>
  </si>
  <si>
    <t>70.343,87</t>
  </si>
  <si>
    <t>CAPACIDADE DE CORTE 800 MM (0,8M/M3) = 1000M3 DE PAVIMENTADO. (IMPORTADO)</t>
  </si>
  <si>
    <t>00013887</t>
  </si>
  <si>
    <t>SERRA DIAMANTADA 14" P/ CONCRETO"</t>
  </si>
  <si>
    <t>411,00</t>
  </si>
  <si>
    <t>00006110</t>
  </si>
  <si>
    <t>00010513</t>
  </si>
  <si>
    <t>SERVENTE - PISO MENSAL</t>
  </si>
  <si>
    <t>723,13</t>
  </si>
  <si>
    <t>00006133</t>
  </si>
  <si>
    <t>SERVENTE C/ INSALUBRIDADE</t>
  </si>
  <si>
    <t>00006111</t>
  </si>
  <si>
    <t>SERVENTE OU OPERARIO NAO QUALIFICADO</t>
  </si>
  <si>
    <t>00025950</t>
  </si>
  <si>
    <t>SERVIÇO DE BOMBEAMENTO DE CONCRETO</t>
  </si>
  <si>
    <t>24,66</t>
  </si>
  <si>
    <t>00006137</t>
  </si>
  <si>
    <t>SIFAO EM METAL CROMADO 1 X 1 1/2"</t>
  </si>
  <si>
    <t>00011760</t>
  </si>
  <si>
    <t>SIFAO EM METAL CROMADO 1 X 1 1/4"</t>
  </si>
  <si>
    <t>00006147</t>
  </si>
  <si>
    <t>SIFAO EM METAL CROMADO 1 X 1"</t>
  </si>
  <si>
    <t>41,70</t>
  </si>
  <si>
    <t>00006136</t>
  </si>
  <si>
    <t>SIFAO EM METAL CROMADO 1 1/2 X 1 1/2"</t>
  </si>
  <si>
    <t>45,95</t>
  </si>
  <si>
    <t>00006150</t>
  </si>
  <si>
    <t>SIFAO EM METAL CROMADO 1 1/2 X 2"</t>
  </si>
  <si>
    <t>00020262</t>
  </si>
  <si>
    <t>SIFAO FLEXIVEL P/ PIA AMERICANA 1 1/2 X 2"</t>
  </si>
  <si>
    <t>7,13</t>
  </si>
  <si>
    <t>00020261</t>
  </si>
  <si>
    <t>SIFAO FLEXIVEL P/ PIA E LAVATORIO 3/4" X 1 1/2"</t>
  </si>
  <si>
    <t>00006148</t>
  </si>
  <si>
    <t>SIFAO PLASTICO FLEXIVEL P/ COLUNA 1 1/2"</t>
  </si>
  <si>
    <t>7,56</t>
  </si>
  <si>
    <t>00006146</t>
  </si>
  <si>
    <t>SIFAO PLASTICO P/ LAVATORIO/PIA TIPO COPO 1 1/4"</t>
  </si>
  <si>
    <t>00006149</t>
  </si>
  <si>
    <t>SIFAO PLASTICO P/ LAVATORIO/PIA TIPO COPO 1"</t>
  </si>
  <si>
    <t>8,59</t>
  </si>
  <si>
    <t>00006145</t>
  </si>
  <si>
    <t>SIFAO PLASTICO P/ LAVATORIO/PIA TIPO COPO 40 MM</t>
  </si>
  <si>
    <t>8,10</t>
  </si>
  <si>
    <t>00011628</t>
  </si>
  <si>
    <t>SIKA-ACRIL VERNIZ PROTETOR</t>
  </si>
  <si>
    <t>16,11</t>
  </si>
  <si>
    <t>00011626</t>
  </si>
  <si>
    <t>SIKAGUARD 63 CL P/ REVESTIMENTO SUPERFICIES CONCRETO OU METALICAS</t>
  </si>
  <si>
    <t>271,89</t>
  </si>
  <si>
    <t>00020250</t>
  </si>
  <si>
    <t>SISAL</t>
  </si>
  <si>
    <t>00000007</t>
  </si>
  <si>
    <t>SODA CAUSTICA</t>
  </si>
  <si>
    <t>00012732</t>
  </si>
  <si>
    <t>SOLDA P/ TUBO E CONEXOES DE COBRE 500 G</t>
  </si>
  <si>
    <t>00013388</t>
  </si>
  <si>
    <t>SOLDA 50/50</t>
  </si>
  <si>
    <t>33,45</t>
  </si>
  <si>
    <t>00006160</t>
  </si>
  <si>
    <t>SOLDADOR</t>
  </si>
  <si>
    <t>00006166</t>
  </si>
  <si>
    <t>SOLDADOR A (P/ SOLDA A SER TESTADA C/RAIOS X)</t>
  </si>
  <si>
    <t>00020274</t>
  </si>
  <si>
    <t>SOLEIRA DE ALUMINIO C/ 3CM DE ALTURA</t>
  </si>
  <si>
    <t>15,09</t>
  </si>
  <si>
    <t>00020232</t>
  </si>
  <si>
    <t>SOLEIRA GRANITO 15 X 3CM</t>
  </si>
  <si>
    <t>00020233</t>
  </si>
  <si>
    <t>SOLEIRA GRANITO 25 X 3CM</t>
  </si>
  <si>
    <t>48,97</t>
  </si>
  <si>
    <t>00004828</t>
  </si>
  <si>
    <t>SOLEIRA MARMORE BRANCO L = 15CM E = 3CM, POLIDO</t>
  </si>
  <si>
    <t>22,26</t>
  </si>
  <si>
    <t>00004827</t>
  </si>
  <si>
    <t>SOLEIRA MARMORE BRANCO L = 25CM E = 3CM, POLIDO</t>
  </si>
  <si>
    <t>35,89</t>
  </si>
  <si>
    <t>00020248</t>
  </si>
  <si>
    <t>SOLEIRA MARMORE DE 3 X 5CM</t>
  </si>
  <si>
    <t>00010856</t>
  </si>
  <si>
    <t>SOLEIRA PREMOLDADA DE GRANILITE, MARMORITE OU GRANITINA - LARG = 15 CM</t>
  </si>
  <si>
    <t>00013282</t>
  </si>
  <si>
    <t>SOLEIRA PREMOLDADA DE GRANILITE, MARMORITE OU GRANITINA - LARG = 25 CM</t>
  </si>
  <si>
    <t>00020083</t>
  </si>
  <si>
    <t>SOLUCAO LIMPADORA FRASCO PLASTICO C/ 1000CM3</t>
  </si>
  <si>
    <t>00020082</t>
  </si>
  <si>
    <t>SOLUCAO LIMPADORA FRASCO PLASTICO C/ 200CM3</t>
  </si>
  <si>
    <t>00005318</t>
  </si>
  <si>
    <t>SOLVENTE DILUENTE A BASE DE AGUARRAS</t>
  </si>
  <si>
    <t>00010691</t>
  </si>
  <si>
    <t>SOLVENTE P/ COLA FORMICA EMB 1/4 GL</t>
  </si>
  <si>
    <t>00014020</t>
  </si>
  <si>
    <t>SONDA PERCUSSAO EQUIP P/ENSAIOS (D=3 A 10")</t>
  </si>
  <si>
    <t>10.941,34</t>
  </si>
  <si>
    <t>00006173</t>
  </si>
  <si>
    <t>SONDADOR</t>
  </si>
  <si>
    <t>00011281</t>
  </si>
  <si>
    <t>SOQUETE COMPACTADOR DYNAPAC LC-71 3HP A GASOLINA, PESO 72KG**CAIXA**</t>
  </si>
  <si>
    <t>10.381,03</t>
  </si>
  <si>
    <t>00014543</t>
  </si>
  <si>
    <t>SOQUETE P/ LAMPADA INCANDESCENTE (E-27) EM PVC C/ CHAVE 10A, 250V</t>
  </si>
  <si>
    <t>00013329</t>
  </si>
  <si>
    <t>SOQUETE P/ LAMPADA INCANDESCENTE (E-27) EM PVC C/ RABICHO 10A, 250V</t>
  </si>
  <si>
    <t>00021044</t>
  </si>
  <si>
    <t>SPRINKLER TIPO PENDENTE 68 GRAUS CELSIUS (BULBO VERMELHO) ACABAMENTO CROMADO 1/2"-15MM</t>
  </si>
  <si>
    <t>33,16</t>
  </si>
  <si>
    <t>00021045</t>
  </si>
  <si>
    <t>SPRINKLER TIPO PENDENTE 68 GRAUS CELSIUS (BULBO VERMELHO) ACABAMENTO CROMADO 3/4"-20MM</t>
  </si>
  <si>
    <t>34,74</t>
  </si>
  <si>
    <t>00021040</t>
  </si>
  <si>
    <t>SPRINKLER TIPO PENDENTE 68 GRAUS CELSIUS (BULBO VERMELHO) ACABAMENTO NATURAL 1/2"-15MM</t>
  </si>
  <si>
    <t>30,00</t>
  </si>
  <si>
    <t>00021041</t>
  </si>
  <si>
    <t>SPRINKLER TIPO PENDENTE 68 GRAUS CELSIUS (BULBO VERMELHO) ACABAMENTO NATURAL 3/4"-20MM</t>
  </si>
  <si>
    <t>31,58</t>
  </si>
  <si>
    <t>00021046</t>
  </si>
  <si>
    <t>SPRINKLER TIPO PENDENTE 79 GRAUS CELSIUS (BULBO AMARELO) ACABAMENTO CROMADO 1/2"-15MM</t>
  </si>
  <si>
    <t>37,89</t>
  </si>
  <si>
    <t>00021047</t>
  </si>
  <si>
    <t>SPRINKLER TIPO PENDENTE 79 GRAUS CELSIUS (BULBO AMARELO) ACABAMENTO CROMADO 3/4"-20MM</t>
  </si>
  <si>
    <t>00021042</t>
  </si>
  <si>
    <t>SPRINKLER TIPO PENDENTE 79 GRAUS CELSIUS (BULBO AMARELO) ACABAMENTO NATURAL 1/2"-15MM</t>
  </si>
  <si>
    <t>00021043</t>
  </si>
  <si>
    <t>SPRINKLER TIPO PENDENTE 79 GRAUS CELSIUS (BULBO AMARELO) ACABAMENTO NATURAL 3/4"-20MM</t>
  </si>
  <si>
    <t>33,95</t>
  </si>
  <si>
    <t>00001105</t>
  </si>
  <si>
    <t>STARTER S- 10 (P/ LAMPADA 30/40/65W)</t>
  </si>
  <si>
    <t>00001104</t>
  </si>
  <si>
    <t>STARTER S- 2 (P/ LAMPADA 15/20W)</t>
  </si>
  <si>
    <t>00011895</t>
  </si>
  <si>
    <t>SUMIDOURO CONCRETO PRE MOLDADO COMPLETO PARA 10 CONTRIBUINTES</t>
  </si>
  <si>
    <t>432,43</t>
  </si>
  <si>
    <t>00011896</t>
  </si>
  <si>
    <t>SUMIDOURO CONCRETO PRE MOLDADO COMPLETO PARA 100 CONTRIBUINTES</t>
  </si>
  <si>
    <t>2.997,37</t>
  </si>
  <si>
    <t>00011897</t>
  </si>
  <si>
    <t>SUMIDOURO CONCRETO PRE MOLDADO COMPLETO PARA 150 CONTRIBUINTES</t>
  </si>
  <si>
    <t>3.366,68</t>
  </si>
  <si>
    <t>00011898</t>
  </si>
  <si>
    <t>SUMIDOURO CONCRETO PRE MOLDADO COMPLETO PARA 200 CONTRIBUINTES</t>
  </si>
  <si>
    <t>4.272,08</t>
  </si>
  <si>
    <t>00003282</t>
  </si>
  <si>
    <t>SUMIDOURO CONCRETO PRE MOLDADO COMPLETO PARA 5 CONTRIBUINTES</t>
  </si>
  <si>
    <t>310,49</t>
  </si>
  <si>
    <t>00011899</t>
  </si>
  <si>
    <t>SUMIDOURO CONCRETO PRE MOLDADO COMPLETO PARA 50 CONTRIBUINTES</t>
  </si>
  <si>
    <t>1.595,28</t>
  </si>
  <si>
    <t>00011900</t>
  </si>
  <si>
    <t>SUMIDOURO CONCRETO PRE MOLDADO COMPLETO PARA 75 CONTRIBUINTES</t>
  </si>
  <si>
    <t>1.944,05</t>
  </si>
  <si>
    <t>00013408</t>
  </si>
  <si>
    <t>SUPER PLASTIFICANTE P/ CONCRETO - TAMBOR 200KG</t>
  </si>
  <si>
    <t>200KG</t>
  </si>
  <si>
    <t>1.633,18</t>
  </si>
  <si>
    <t>00014149</t>
  </si>
  <si>
    <t>SUPORTE "Y" P/ INST. APARENTE" CAIXA COM 100 UNIDADES</t>
  </si>
  <si>
    <t>82,64</t>
  </si>
  <si>
    <t>00020061</t>
  </si>
  <si>
    <t>SUPORTE DE PVC MR AQUAPLUV D = 125MM</t>
  </si>
  <si>
    <t>00007576</t>
  </si>
  <si>
    <t>SUPORTE DT 185 X 95MM X 5/16" P/TRANSFORMADOR</t>
  </si>
  <si>
    <t>33,07</t>
  </si>
  <si>
    <t>00007572</t>
  </si>
  <si>
    <t>SUPORTE ISOLADOR REFORCADO ROSCA SOBERBA EM FG C/ ISOLADOR</t>
  </si>
  <si>
    <t>4,74</t>
  </si>
  <si>
    <t>00003396</t>
  </si>
  <si>
    <t>SUPORTE ISOLADOR SIMPLES ROSCA SOBERBA C/ ISOLADOR</t>
  </si>
  <si>
    <t>00011033</t>
  </si>
  <si>
    <t>SUPORTE PARA CALHA DE 150 MM EM FG</t>
  </si>
  <si>
    <t>13,12</t>
  </si>
  <si>
    <t>POSTE FERRO GALV FLANGEADO CURVO SIMPLES CONICO CONTINUO, C/ BASE H = 7,00M</t>
  </si>
  <si>
    <t>410,00</t>
  </si>
  <si>
    <t>00005051</t>
  </si>
  <si>
    <t>POSTE FERRO GALV FLANGEADO CURVO SIMPLES CONICO CONTINUO, C/ BASE H = 9,00M</t>
  </si>
  <si>
    <t>562,82</t>
  </si>
  <si>
    <t>00014165</t>
  </si>
  <si>
    <t>POSTE FERRO GALV FLANGEADO RETO CONICO CONTINUO H = 9M C/ BASE</t>
  </si>
  <si>
    <t>598,38</t>
  </si>
  <si>
    <t>00012378</t>
  </si>
  <si>
    <t>POSTE FERRO GALV FLANGEADO RETO DN = 80MM X 6,0M</t>
  </si>
  <si>
    <t>386,61</t>
  </si>
  <si>
    <t>00005050</t>
  </si>
  <si>
    <t>POSTE FERRO GALV FLANGEADO RETO H = 2.50M</t>
  </si>
  <si>
    <t>149,42</t>
  </si>
  <si>
    <t>00011052</t>
  </si>
  <si>
    <t>PRANCHA RETA P/ DEFENSA ARMCO BITOLA 11</t>
  </si>
  <si>
    <t>395,15</t>
  </si>
  <si>
    <t>00005063</t>
  </si>
  <si>
    <t>PREGO DE ACO 1 1/2 X 14</t>
  </si>
  <si>
    <t>5,72</t>
  </si>
  <si>
    <t>00005074</t>
  </si>
  <si>
    <t>PREGO DE ACO 1 1/2" X 13"</t>
  </si>
  <si>
    <t>00005072</t>
  </si>
  <si>
    <t>PREGO DE ACO 1" X 17"</t>
  </si>
  <si>
    <t>11,80</t>
  </si>
  <si>
    <t>00005065</t>
  </si>
  <si>
    <t>PREGO DE ACO 10 X 10</t>
  </si>
  <si>
    <t>9,96</t>
  </si>
  <si>
    <t>00005066</t>
  </si>
  <si>
    <t>PREGO DE ACO 12 X 12</t>
  </si>
  <si>
    <t>7,97</t>
  </si>
  <si>
    <t>00020247</t>
  </si>
  <si>
    <t>PREGO DE ACO 15 X 15 C/ CABECA</t>
  </si>
  <si>
    <t>6,75</t>
  </si>
  <si>
    <t>00005067</t>
  </si>
  <si>
    <t>PREGO DE ACO 16 X 24</t>
  </si>
  <si>
    <t>00005068</t>
  </si>
  <si>
    <t>PREGO DE ACO 17 X 21</t>
  </si>
  <si>
    <t>00005073</t>
  </si>
  <si>
    <t>PREGO DE ACO 17 X 24</t>
  </si>
  <si>
    <t>00005069</t>
  </si>
  <si>
    <t>PREGO DE ACO 17 X 27</t>
  </si>
  <si>
    <t>00005070</t>
  </si>
  <si>
    <t>PREGO DE ACO 17 X 30</t>
  </si>
  <si>
    <t>00005071</t>
  </si>
  <si>
    <t>PREGO DE ACO 18 X 24</t>
  </si>
  <si>
    <t>00005061</t>
  </si>
  <si>
    <t>PREGO DE ACO 18 X 27</t>
  </si>
  <si>
    <t>00005075</t>
  </si>
  <si>
    <t>PREGO DE ACO 18 X 30</t>
  </si>
  <si>
    <t>5,94</t>
  </si>
  <si>
    <t>00005064</t>
  </si>
  <si>
    <t>PREGO DE ACO 2 1/2 X 10</t>
  </si>
  <si>
    <t>00005078</t>
  </si>
  <si>
    <t>PREGO DE ACO 2 1/2" X 12"</t>
  </si>
  <si>
    <t>00005062</t>
  </si>
  <si>
    <t>PREGO DE ACO 3 X 9</t>
  </si>
  <si>
    <t>00001604</t>
  </si>
  <si>
    <t>PRENSA CABO DE CONEXAO GT-P22 P/ CABO COBRE OU SIMILAR</t>
  </si>
  <si>
    <t>00011149</t>
  </si>
  <si>
    <t>PRIMER EPOXI</t>
  </si>
  <si>
    <t>109,26</t>
  </si>
  <si>
    <t>00000511</t>
  </si>
  <si>
    <t>PRIMER TP ADEFLEX 604-S ASFALTOS VITORIA OU EQUIV</t>
  </si>
  <si>
    <t>6,86</t>
  </si>
  <si>
    <t>00000512</t>
  </si>
  <si>
    <t>PRIMER TP ADEFLEX 612 ASFALTOS VITORIA OU EQUIV</t>
  </si>
  <si>
    <t>11,34</t>
  </si>
  <si>
    <t>00011174</t>
  </si>
  <si>
    <t>PRIMER UNIVERSAL-FUNDO ANTICORROSIVO TP ZARCAO -LATA 18L</t>
  </si>
  <si>
    <t>338,00</t>
  </si>
  <si>
    <t>00012272</t>
  </si>
  <si>
    <t>PROJETOR P/ FACHADA PROVA DE TEMPO P/ LAMPADA INCANDESCENTE OU VAPOR MERCURIO E27, TIPO Z-15</t>
  </si>
  <si>
    <t>53,75</t>
  </si>
  <si>
    <t>PETERCO OU EQUIV</t>
  </si>
  <si>
    <t>00012273</t>
  </si>
  <si>
    <t>PROJETOR RETANGULAR FECHADO PARA LAMPADA VAPOR DE MERCURIO/SODIO 250 W A 500 W, CABECEIRAS</t>
  </si>
  <si>
    <t>32,64</t>
  </si>
  <si>
    <t>EM ALUMINIO FUNDIDO, CORPO EM ALUMINIO ANODIZADO, PARA LAMPADA E40 FECHAMENTO EM VIDRO</t>
  </si>
  <si>
    <t>TEMPERADO.</t>
  </si>
  <si>
    <t>00011736</t>
  </si>
  <si>
    <t>PROLONGAMENTO PVC EB-608 P/ CX SIFONADA 150MMX10CM</t>
  </si>
  <si>
    <t>00011737</t>
  </si>
  <si>
    <t>PROLONGAMENTO PVC EB-608 P/ CX SIFONADA 150MMX15CM</t>
  </si>
  <si>
    <t>3,03</t>
  </si>
  <si>
    <t>00011738</t>
  </si>
  <si>
    <t>PROLONGAMENTO PVC EB-608 P/ CX SIFONADA 150MMX20CM</t>
  </si>
  <si>
    <t>00011733</t>
  </si>
  <si>
    <t>PROLONGAMENTO PVC EB=608 P/ CX SIFONADA 100MMX10CM</t>
  </si>
  <si>
    <t>00011734</t>
  </si>
  <si>
    <t>PROLONGAMENTO PVC EB=608 P/ CX SIFONADA 100MMX15CM</t>
  </si>
  <si>
    <t>00011735</t>
  </si>
  <si>
    <t>PROLONGAMENTO PVC EB=608 P/ CX SIFONADA 100MMX20CM</t>
  </si>
  <si>
    <t>00011523</t>
  </si>
  <si>
    <t>PUXADOR CONCHA LATAO CROMADO OU POLIDO P/ PORTA/JAN CORRER - 3 X 9CM</t>
  </si>
  <si>
    <t>5,49</t>
  </si>
  <si>
    <t>00011522</t>
  </si>
  <si>
    <t>PUXADOR CONCHA LATAO CROMADO OU POLIDO P/ PORTA/JAN CORRER C/ FURO P/ CHAVE - 4 X 10CM</t>
  </si>
  <si>
    <t>00011524</t>
  </si>
  <si>
    <t>PUXADOR TUBULAR DE CENTRO P/ JANELAS - LATAO CROMADO</t>
  </si>
  <si>
    <t>00005080</t>
  </si>
  <si>
    <t>PUXADOR ZAMAK CENTRAL P/ ESQUADRIA ALUMINIO</t>
  </si>
  <si>
    <t>00013391</t>
  </si>
  <si>
    <t>QUADRO DE DISTRIBUICAO DE EMBUTIR C/ BARRAMENTO MONOFASICO P/ 6 DISJUNTORES UNIPOLARES EM</t>
  </si>
  <si>
    <t>80,66</t>
  </si>
  <si>
    <t>CHAPA DE ACO GALV</t>
  </si>
  <si>
    <t>00013392</t>
  </si>
  <si>
    <t>QUADRO DE DISTRIBUICAO DE EMBUTIR C/ BARRAMENTO MONOFASICO P/ 8 DISJUNTORES UNIPOLARES EM</t>
  </si>
  <si>
    <t>00013402</t>
  </si>
  <si>
    <t>38M/6,6M 3/H**CAIXA**"</t>
  </si>
  <si>
    <t>00000741</t>
  </si>
  <si>
    <t>TAMPA FOFO TIPO R2 PADRAO TELEBRAS 545 X 1104MM 75KG CARGA MAX 2000KG P/ CAIXA TELEFONE</t>
  </si>
  <si>
    <t>217,78</t>
  </si>
  <si>
    <t>00014112</t>
  </si>
  <si>
    <t>TAMPA FOFO TP R1 PADRAO TELEBRAS 385 X 630MM 25KG CARGA MAX 1500KG P/ CAIXA TELEFONE</t>
  </si>
  <si>
    <t>130,37</t>
  </si>
  <si>
    <t>00021069</t>
  </si>
  <si>
    <t>TAMPA FOFO 9KG CARGA MAX 12500KG D = 100MM P/ CAIXA REGISTRO DE AGUA</t>
  </si>
  <si>
    <t>00021070</t>
  </si>
  <si>
    <t>QUADRO DE DISTRIBUICAO DE EMBUTIR C/ BARRAMENTO NEUTRO P/ 18 DISJUNTORES UNIPOLARES EM CHAPA</t>
  </si>
  <si>
    <t>122,88</t>
  </si>
  <si>
    <t>DE ACO GALV</t>
  </si>
  <si>
    <t>00013393</t>
  </si>
  <si>
    <t>QUADRO DE DISTRIBUICAO DE EMBUTIR C/ BARRAMENTO TRIFASICO P/ 12 DISJUNTORES UNIPOLARES EM CHAPA</t>
  </si>
  <si>
    <t>88,58</t>
  </si>
  <si>
    <t>00013394</t>
  </si>
  <si>
    <t>QUADRO DE DISTRIBUICAO DE EMBUTIR C/ BARRAMENTO TRIFASICO P/ 15 DISJUNTORES UNIPOLARES EM CHAPA</t>
  </si>
  <si>
    <t>97,97</t>
  </si>
  <si>
    <t>00013395</t>
  </si>
  <si>
    <t>QUADRO DE DISTRIBUICAO DE EMBUTIR C/ BARRAMENTO TRIFASICO P/ 18 DISJUNTORES UNIPOLARES EM CHAPA</t>
  </si>
  <si>
    <t>119,52</t>
  </si>
  <si>
    <t>00012039</t>
  </si>
  <si>
    <t>QUADRO DE DISTRIBUICAO DE EMBUTIR C/ BARRAMENTO TRIFASICO P/ 24 DISJUNTORES UNIPOLARES EM CHAPA</t>
  </si>
  <si>
    <t>147,67</t>
  </si>
  <si>
    <t>00013396</t>
  </si>
  <si>
    <t>QUADRO DE DISTRIBUICAO DE EMBUTIR C/ BARRAMENTO TRIFASICO P/ 27 DISJUNTORES UNIPOLARES EM CHAPA</t>
  </si>
  <si>
    <t>147,47</t>
  </si>
  <si>
    <t>00013397</t>
  </si>
  <si>
    <t>QUADRO DE DISTRIBUICAO DE EMBUTIR C/ BARRAMENTO TRIFASICO P/ 30 DISJUNTORES UNIPOLARES EM CHAPA</t>
  </si>
  <si>
    <t>151,05</t>
  </si>
  <si>
    <t>00005101</t>
  </si>
  <si>
    <t>149,69</t>
  </si>
  <si>
    <t>DE FERRO GALV</t>
  </si>
  <si>
    <t>00012041</t>
  </si>
  <si>
    <t>QUADRO DE DISTRIBUICAO DE EMBUTIR C/ BARRAMENTO TRIFASICO P/ 32 DISJUNTORES UNIPOLARES EM CHAPA</t>
  </si>
  <si>
    <t>231,23</t>
  </si>
  <si>
    <t>00012042</t>
  </si>
  <si>
    <t>QUADRO DE DISTRIBUICAO DE EMBUTIR C/ BARRAMENTO TRIFASICO P/ 40 DISJUNTORES UNIPOLARES EM CHAPA</t>
  </si>
  <si>
    <t>260,27</t>
  </si>
  <si>
    <t>DE ACO GALV COM CHAVE GERAL TRIFASICA</t>
  </si>
  <si>
    <t>00005097</t>
  </si>
  <si>
    <t>246,12</t>
  </si>
  <si>
    <t>00012043</t>
  </si>
  <si>
    <t>QUADRO DE DISTRIBUICAO DE EMBUTIR C/ BARRAMENTO TRIFASICO P/ 50 DISJUNTORES UNIPOLARES EM CHAPA</t>
  </si>
  <si>
    <t>363,74</t>
  </si>
  <si>
    <t>00012045</t>
  </si>
  <si>
    <t>QUADRO DE DISTRIBUICAO DE EMBUTIR C/ BARRAMENTO TRIFASICO P/ 60 DISJUNTORES UNIPOLARES EM CHAPA</t>
  </si>
  <si>
    <t>451,53</t>
  </si>
  <si>
    <t>00013399</t>
  </si>
  <si>
    <t>QUADRO DE DISTRIBUICAO DE EMBUTIR SEM BARRAMENTO P/ 3 DISJUNTORES UNIPOLARES, COM PORTA EM</t>
  </si>
  <si>
    <t>8,54</t>
  </si>
  <si>
    <t>00012035</t>
  </si>
  <si>
    <t>QUADRO DE DISTRIBUICAO DE EMBUTIR SEM BARRAMENTO P/ 3 DISJUNTORES UNIPOLARES, EM CHAPA DE ACO</t>
  </si>
  <si>
    <t>GALV</t>
  </si>
  <si>
    <t>00013398</t>
  </si>
  <si>
    <t>QUADRO DE DISTRIBUICAO DE EMBUTIR SEM BARRAMENTO P/ 3 DISJUNTORES UNIPOLARES, S/ PORTA, EM</t>
  </si>
  <si>
    <t>00013400</t>
  </si>
  <si>
    <t>QUADRO DE DISTRIBUICAO DE EMBUTIR SEM BARRAMENTO P/ 6 DISJUNTORES UNIPOLARES, S/ PORTA, EM</t>
  </si>
  <si>
    <t>12,95</t>
  </si>
  <si>
    <t>CHAPA DE ACO GALV,</t>
  </si>
  <si>
    <t>00013401</t>
  </si>
  <si>
    <t>QUADRO DE DISTRIBUICAO DE EMBUTIR SEM BARRAMENTO, P/12 DISJUNTORES UNIPOLARES, S/ PORTA EM</t>
  </si>
  <si>
    <t>00005095</t>
  </si>
  <si>
    <t>QUADRO DE DISTRIBUICAO DE EMBUTIR SEM BARRAMENTO, SEM PORTA, P/4 DISJUNTORES UNIPOLARES EM</t>
  </si>
  <si>
    <t>11,64</t>
  </si>
  <si>
    <t>00012038</t>
  </si>
  <si>
    <t>QUADRO DE DISTRIBUICAO DE SOBREPOR C/ BARRAMENTO TRIFASICO P/ 18 DISJUNTORES UNIPOLARES, EM</t>
  </si>
  <si>
    <t>136,68</t>
  </si>
  <si>
    <t>00012040</t>
  </si>
  <si>
    <t>QUADRO DE DISTRIBUICAO DE SOBREPOR C/ BARRAMENTO TRIFASICO P/ 24 DISJUNTORES UNIPOLARES, EM</t>
  </si>
  <si>
    <t>160,32</t>
  </si>
  <si>
    <t>00021104</t>
  </si>
  <si>
    <t>QUADRO EM CHAPA ACO GALVANIZADO 18 USG, 40X60CM P/ INSTALACAO DE PONTO DE FORCA PARA ELEVADOR</t>
  </si>
  <si>
    <t>184,44</t>
  </si>
  <si>
    <t>00020272</t>
  </si>
  <si>
    <t>QUADRO METALICO P/ MONT ELETRO-ELETRONICO 48 X 38 X 22CM CEMAR OU EQUIV</t>
  </si>
  <si>
    <t>123,28</t>
  </si>
  <si>
    <t>00014060</t>
  </si>
  <si>
    <t>QUADRO 160 X 66CM PADRAO LIGHT TR-4</t>
  </si>
  <si>
    <t>77,93</t>
  </si>
  <si>
    <t>00004224</t>
  </si>
  <si>
    <t>QUEROSENE</t>
  </si>
  <si>
    <t>00021058</t>
  </si>
  <si>
    <t>RALO QUADRADO FOFO C/ REQUADRO 100 X 100MM P/ PATIO</t>
  </si>
  <si>
    <t>00021059</t>
  </si>
  <si>
    <t>RALO QUADRADO FOFO C/ REQUADRO 150 X 150MM P/ PATIO</t>
  </si>
  <si>
    <t>00011234</t>
  </si>
  <si>
    <t>RALO QUADRADO FOFO C/ REQUADRO 200 X 200MM P/ PATIO</t>
  </si>
  <si>
    <t>22,37</t>
  </si>
  <si>
    <t>00021060</t>
  </si>
  <si>
    <t>RALO QUADRADO FOFO C/ REQUADRO 250 X 250MM P/ PATIO</t>
  </si>
  <si>
    <t>26,07</t>
  </si>
  <si>
    <t>00021061</t>
  </si>
  <si>
    <t>RALO QUADRADO FOFO C/ REQUADRO 300 X 300MM P/ PATIO</t>
  </si>
  <si>
    <t>35,56</t>
  </si>
  <si>
    <t>00021062</t>
  </si>
  <si>
    <t>RALO QUADRADO FOFO C/ REQUADRO 400 X 400MM P/ PATIO</t>
  </si>
  <si>
    <t>74,37</t>
  </si>
  <si>
    <t>00011711</t>
  </si>
  <si>
    <t>RALO SECO PVC CONICO 100 X 40 MM C/GRELHA QUADRADA BRANCA</t>
  </si>
  <si>
    <t>6,02</t>
  </si>
  <si>
    <t>00011739</t>
  </si>
  <si>
    <t>RALO SECO PVC CONICO 100 X 40 MM C/GRELHA REDONDA BRANCA</t>
  </si>
  <si>
    <t>00005102</t>
  </si>
  <si>
    <t>RALO SECO PVC QUADRADO 100 X 100 X 53 MM SAIDA 40MM C/GRELHA BRANCA</t>
  </si>
  <si>
    <t>00011708</t>
  </si>
  <si>
    <t>RALO SEMI-ESFERICO FOFO TP ABACAXI D = 100MM P/ LAJES, CALHAS   ETC</t>
  </si>
  <si>
    <t>00011709</t>
  </si>
  <si>
    <t>RALO SEMI-ESFERICO FOFO TP ABACAXI D = 150MM P/ LAJES, CALHAS   ETC</t>
  </si>
  <si>
    <t>20,59</t>
  </si>
  <si>
    <t>00011710</t>
  </si>
  <si>
    <t>RALO SEMI-ESFERICO FOFO TP ABACAXI D = 200MM P/ LAJES, CALHAS   ETC</t>
  </si>
  <si>
    <t>00021066</t>
  </si>
  <si>
    <t>RALO SEMI-ESFERICO FOFO TP ABACAXI D = 50MM P/ LAJES, CALHAS   ETC</t>
  </si>
  <si>
    <t>00011707</t>
  </si>
  <si>
    <t>RALO SEMI-ESFERICO FOFO TP ABACAXI D = 75MM P/ LAJES, CALHAS   ETC</t>
  </si>
  <si>
    <t>11,85</t>
  </si>
  <si>
    <t>00011741</t>
  </si>
  <si>
    <t>RALO SIFONADO PVC CILINDRICO 100 X 40 MM C/GRELHA REDONDA BRANCA</t>
  </si>
  <si>
    <t>00011742</t>
  </si>
  <si>
    <t>RALO SIFONADO PVC CILINDRICO 100X40MM C/GRELHA REDONDA BRANCA</t>
  </si>
  <si>
    <t>00011744</t>
  </si>
  <si>
    <t>RALO SIFONADO PVC CONICO 100X40MM C/GRELHA REDONDA BRANCA</t>
  </si>
  <si>
    <t>00011745</t>
  </si>
  <si>
    <t>RALO SIFONADO PVC QUADRADO 100X100X53MM SAIDA 40MM C/GRELHA BRANCA</t>
  </si>
  <si>
    <t>5,25</t>
  </si>
  <si>
    <t>00011743</t>
  </si>
  <si>
    <t>RALO SIFONADO PVC REDONDO CONICO 100X40MM C/ GRELHA PVC BRANCA</t>
  </si>
  <si>
    <t>00025961</t>
  </si>
  <si>
    <t>RASTELEIRO</t>
  </si>
  <si>
    <t>00001082</t>
  </si>
  <si>
    <t>REATOR P/ LAMPADA VAPOR DE SODIO 250W USO EXT</t>
  </si>
  <si>
    <t>73,99</t>
  </si>
  <si>
    <t>00012316</t>
  </si>
  <si>
    <t>REATOR P/ 1 LAMPADA VAPOR DE MERCURIO 125W USO EXT</t>
  </si>
  <si>
    <t>33,91</t>
  </si>
  <si>
    <t>00012317</t>
  </si>
  <si>
    <t>REATOR P/ 1 LAMPADA VAPOR DE MERCURIO 250W USO EXT</t>
  </si>
  <si>
    <t>40,44</t>
  </si>
  <si>
    <t>00012318</t>
  </si>
  <si>
    <t>REATOR P/ 1 LAMPADA VAPOR DE MERCURIO 400W USO EXT</t>
  </si>
  <si>
    <t>46,59</t>
  </si>
  <si>
    <t>00001074</t>
  </si>
  <si>
    <t>REATOR PARTIDA CONVENCIONAL P/ 1 LAMPADA FLUORESCENTE 20W/220V</t>
  </si>
  <si>
    <t>00001075</t>
  </si>
  <si>
    <t>REATOR PARTIDA CONVENCIONAL P/ 1 LAMPADA FLUORESCENTE 40W/127V</t>
  </si>
  <si>
    <t>12,26</t>
  </si>
  <si>
    <t>00001089</t>
  </si>
  <si>
    <t>REATOR PARTIDA CONVENCIONAL P/ 1 LAMPADA FLUORESCENTE 40W/220V</t>
  </si>
  <si>
    <t>00001103</t>
  </si>
  <si>
    <t>REATOR PARTIDA CONVENCIONAL P/1 LAMPADA FLUORESCENTE 20W/127V</t>
  </si>
  <si>
    <t>00012314</t>
  </si>
  <si>
    <t>REATOR PARTIDA RAPIDA P/ 1 LAMPADA FLUORESCENTE 110W/220V</t>
  </si>
  <si>
    <t>00001088</t>
  </si>
  <si>
    <t>REATOR PARTIDA RAPIDA P/ 1 LAMPADA FLUORESCENTE 20W/127V</t>
  </si>
  <si>
    <t>14,42</t>
  </si>
  <si>
    <t>00001077</t>
  </si>
  <si>
    <t>REATOR PARTIDA RAPIDA P/ 1 LAMPADA FLUORESCENTE 20W/220V</t>
  </si>
  <si>
    <t>00001087</t>
  </si>
  <si>
    <t>REATOR PARTIDA RAPIDA P/ 1 LAMPADA FLUORESCENTE 40W/127V</t>
  </si>
  <si>
    <t>00001078</t>
  </si>
  <si>
    <t>REATOR PARTIDA RAPIDA P/ 1 LAMPADA FLUORESCENTE 40W/220V</t>
  </si>
  <si>
    <t>00012315</t>
  </si>
  <si>
    <t>REATOR PARTIDA RAPIDA P/ 1 LAMPADA FLUORESCENTE 85W/220V</t>
  </si>
  <si>
    <t>00001086</t>
  </si>
  <si>
    <t>REATOR PARTIDA RAPIDA P/ 2 LAMPADAS FLUORESCENTES 20W/127V</t>
  </si>
  <si>
    <t>19,68</t>
  </si>
  <si>
    <t>00001084</t>
  </si>
  <si>
    <t>REATOR PARTIDA RAPIDA P/ 2 LAMPADAS FLUORESCENTES 20W/220V</t>
  </si>
  <si>
    <t>00001079</t>
  </si>
  <si>
    <t>REATOR PARTIDA RAPIDA P/ 2 LAMPADAS FLUORESCENTES 40W/127V</t>
  </si>
  <si>
    <t>21,76</t>
  </si>
  <si>
    <t>00001085</t>
  </si>
  <si>
    <t>REATOR PARTIDA RAPIDA P/ 2 LAMPADAS FLUORESCENTES 40W/220V</t>
  </si>
  <si>
    <t>20,85</t>
  </si>
  <si>
    <t>00005104</t>
  </si>
  <si>
    <t>REBITE DE ALUMINIO VAZADO DE REPUXO, 3,2 X 8MM - (1KG=1025UNID)</t>
  </si>
  <si>
    <t>00014575</t>
  </si>
  <si>
    <t>RECICLADORA DE PAVIMENTACAO ASFALTICA A FRIO WIRTGEN 2000DC, 601HP**CAIXA**</t>
  </si>
  <si>
    <t>3.388.668,66</t>
  </si>
  <si>
    <t>00005240</t>
  </si>
  <si>
    <t>REDUCAO C/BOLSAS FOFO JM DN 700 X   500</t>
  </si>
  <si>
    <t>6.399,56</t>
  </si>
  <si>
    <t>00005117</t>
  </si>
  <si>
    <t>REDUCAO C/BOLSAS FOFO JM DN 700 X   600</t>
  </si>
  <si>
    <t>6.585,95</t>
  </si>
  <si>
    <t>00005118</t>
  </si>
  <si>
    <t>REDUCAO C/BOLSAS FOFO JM DN 800 X   600</t>
  </si>
  <si>
    <t>7.886,76</t>
  </si>
  <si>
    <t>00005239</t>
  </si>
  <si>
    <t>REDUCAO C/BOLSAS FOFO JM DN 800 X   700</t>
  </si>
  <si>
    <t>8.413,60</t>
  </si>
  <si>
    <t>00005119</t>
  </si>
  <si>
    <t>REDUCAO C/BOLSAS FOFO JM DN 900 X   700</t>
  </si>
  <si>
    <t>9.569,51</t>
  </si>
  <si>
    <t>00005238</t>
  </si>
  <si>
    <t>REDUCAO C/BOLSAS FOFO JM DN 900 X   800</t>
  </si>
  <si>
    <t>9.595,65</t>
  </si>
  <si>
    <t>00005120</t>
  </si>
  <si>
    <t>REDUCAO C/BOLSAS FOFO JM DN 1000 X 800</t>
  </si>
  <si>
    <t>12.810,47</t>
  </si>
  <si>
    <t>00005121</t>
  </si>
  <si>
    <t>REDUCAO C/BOLSAS FOFO JM DN 1000 X 900</t>
  </si>
  <si>
    <t>12.954,50</t>
  </si>
  <si>
    <t>00005237</t>
  </si>
  <si>
    <t>REDUCAO C/BOLSAS FOFO JM DN 1200 X 1000</t>
  </si>
  <si>
    <t>17.880,88</t>
  </si>
  <si>
    <t>00005116</t>
  </si>
  <si>
    <t>REDUCAO C/BOLSAS FOFO JM 600X500</t>
  </si>
  <si>
    <t>2.029,87</t>
  </si>
  <si>
    <t>00005283</t>
  </si>
  <si>
    <t>REDUCAO C/PONTA E BOLSA JE FOFO DN 100X50 P/TUBO PVC</t>
  </si>
  <si>
    <t>00005274</t>
  </si>
  <si>
    <t>REDUCAO C/PONTA E BOLSA JE FOFO DN 100X75 P/TUBO PVC</t>
  </si>
  <si>
    <t>00005289</t>
  </si>
  <si>
    <t>REDUCAO C/PONTA E BOLSA JE FOFO DN 150X100 P/TUBO PVC</t>
  </si>
  <si>
    <t>88,01</t>
  </si>
  <si>
    <t>00005276</t>
  </si>
  <si>
    <t>REDUCAO C/PONTA E BOLSA JE FOFO DN 150X75 P/TUBO PVC</t>
  </si>
  <si>
    <t>66,89</t>
  </si>
  <si>
    <t>00005288</t>
  </si>
  <si>
    <t>REDUCAO C/PONTA E BOLSA JE FOFO DN 200X100 P/TUBO PVC</t>
  </si>
  <si>
    <t>93,29</t>
  </si>
  <si>
    <t>00005172</t>
  </si>
  <si>
    <t>REDUCAO CONCENTRICA C/FLANGES FOFO PN-10 DN 350 X   300</t>
  </si>
  <si>
    <t>1.281,86</t>
  </si>
  <si>
    <t>00005174</t>
  </si>
  <si>
    <t>REDUCAO CONCENTRICA C/FLANGES FOFO PN-10 DN 400 X 350</t>
  </si>
  <si>
    <t>1.212,01</t>
  </si>
  <si>
    <t>00005219</t>
  </si>
  <si>
    <t>REDUCAO CONCENTRICA C/FLANGES FOFO PN-10 DN 400 X   250</t>
  </si>
  <si>
    <t>716,99</t>
  </si>
  <si>
    <t>00005173</t>
  </si>
  <si>
    <t>REDUCAO CONCENTRICA C/FLANGES FOFO PN-10 DN 400 X   300</t>
  </si>
  <si>
    <t>915,39</t>
  </si>
  <si>
    <t>00005177</t>
  </si>
  <si>
    <t>REDUCAO CONCENTRICA C/FLANGES FOFO PN-10 DN 500 X   400</t>
  </si>
  <si>
    <t>1.837,83</t>
  </si>
  <si>
    <t>00005178</t>
  </si>
  <si>
    <t>REDUCAO CONCENTRICA C/FLANGES FOFO PN-10 DN 600 X   500</t>
  </si>
  <si>
    <t>2.648,22</t>
  </si>
  <si>
    <t>00005179</t>
  </si>
  <si>
    <t>REDUCAO CONCENTRICA C/FLANGES FOFO PN-10 DN 700 X   600</t>
  </si>
  <si>
    <t>3.861,56</t>
  </si>
  <si>
    <t>00005217</t>
  </si>
  <si>
    <t>REDUCAO CONCENTRICA C/FLANGES FOFO PN-10 DN 800 X   700</t>
  </si>
  <si>
    <t>4.582,93</t>
  </si>
  <si>
    <t>00005180</t>
  </si>
  <si>
    <t>REDUCAO CONCENTRICA C/FLANGES FOFO PN-10 DN 900 X   800</t>
  </si>
  <si>
    <t>4.779,63</t>
  </si>
  <si>
    <t>00005181</t>
  </si>
  <si>
    <t>REDUCAO CONCENTRICA C/FLANGES FOFO PN-10 DN 1000 X 900</t>
  </si>
  <si>
    <t>5.894,07</t>
  </si>
  <si>
    <t>00005182</t>
  </si>
  <si>
    <t>REDUCAO CONCENTRICA C/FLANGES FOFO PN-10 DN 1200X1000</t>
  </si>
  <si>
    <t>9.532,81</t>
  </si>
  <si>
    <t>00012536</t>
  </si>
  <si>
    <t>REDUCAO CONCENTRICA C/FLANGES FOFO PN-10/16 DN 100 X 50</t>
  </si>
  <si>
    <t>118,15</t>
  </si>
  <si>
    <t>00005222</t>
  </si>
  <si>
    <t>REDUCAO CONCENTRICA C/FLANGES FOFO PN-10/16 DN 150 X 80</t>
  </si>
  <si>
    <t>135,54</t>
  </si>
  <si>
    <t>00005215</t>
  </si>
  <si>
    <t>REDUCAO CONCENTRICA C/FLANGES FOFO PN-10/16 DN 150 X   100</t>
  </si>
  <si>
    <t>137,30</t>
  </si>
  <si>
    <t>00005220</t>
  </si>
  <si>
    <t>REDUCAO CONCENTRICA C/FLANGES FOFO PN-10/16 DN 200 X   100</t>
  </si>
  <si>
    <t>207,73</t>
  </si>
  <si>
    <t>00005169</t>
  </si>
  <si>
    <t>REDUCAO CONCENTRICA C/FLANGES FOFO PN-10/16 DN 200 X   150</t>
  </si>
  <si>
    <t>211,25</t>
  </si>
  <si>
    <t>00012539</t>
  </si>
  <si>
    <t>REDUCAO CONCENTRICA C/FLANGES FOFO PN-10/16 DN 250 X   150</t>
  </si>
  <si>
    <t>621,22</t>
  </si>
  <si>
    <t>00005170</t>
  </si>
  <si>
    <t>REDUCAO CONCENTRICA C/FLANGES FOFO PN-10/16 DN 250 X   200</t>
  </si>
  <si>
    <t>334,47</t>
  </si>
  <si>
    <t>00012541</t>
  </si>
  <si>
    <t>REDUCAO CONCENTRICA C/FLANGES FOFO PN-10/16 DN 300 X 200</t>
  </si>
  <si>
    <t>692,90</t>
  </si>
  <si>
    <t>00012540</t>
  </si>
  <si>
    <t>REDUCAO CONCENTRICA C/FLANGES FOFO PN-10/16 DN 300 X   150</t>
  </si>
  <si>
    <t>622,46</t>
  </si>
  <si>
    <t>00005171</t>
  </si>
  <si>
    <t>REDUCAO CONCENTRICA C/FLANGES FOFO PN-10/16 DN 300 X   250</t>
  </si>
  <si>
    <t>422,48</t>
  </si>
  <si>
    <t>00005167</t>
  </si>
  <si>
    <t>REDUCAO CONCENTRICA C/FLANGES FOFO PN-10/16/25 DN 80 X 50</t>
  </si>
  <si>
    <t>103,93</t>
  </si>
  <si>
    <t>00005216</t>
  </si>
  <si>
    <t>REDUCAO CONCENTRICA C/FLANGES FOFO PN-10/16/25 DN 100 X 80</t>
  </si>
  <si>
    <t>00015011</t>
  </si>
  <si>
    <t>REDUCAO CONCENTRICA C/FLANGES FOFO PN-16 DN 200 X   100</t>
  </si>
  <si>
    <t>287,93</t>
  </si>
  <si>
    <t>00015012</t>
  </si>
  <si>
    <t>REDUCAO CONCENTRICA C/FLANGES FOFO PN-16 DN 250 X   150</t>
  </si>
  <si>
    <t>00015014</t>
  </si>
  <si>
    <t>REDUCAO CONCENTRICA C/FLANGES FOFO PN-16 DN 300 X   150</t>
  </si>
  <si>
    <t>00015013</t>
  </si>
  <si>
    <t>REDUCAO CONCENTRICA C/FLANGES FOFO PN-16 DN 300 X   200</t>
  </si>
  <si>
    <t>662,06</t>
  </si>
  <si>
    <t>00005187</t>
  </si>
  <si>
    <t>REDUCAO CONCENTRICA C/FLANGES FOFO PN-16 DN 350 X 300</t>
  </si>
  <si>
    <t>1.287,39</t>
  </si>
  <si>
    <t>00005188</t>
  </si>
  <si>
    <t>REDUCAO CONCENTRICA C/FLANGES FOFO PN-16 DN 400 X 300</t>
  </si>
  <si>
    <t>1.400,50</t>
  </si>
  <si>
    <t>00005189</t>
  </si>
  <si>
    <t>REDUCAO CONCENTRICA C/FLANGES FOFO PN-16 DN 400 X 350</t>
  </si>
  <si>
    <t>1.051,87</t>
  </si>
  <si>
    <t>00005192</t>
  </si>
  <si>
    <t>REDUCAO CONCENTRICA C/FLANGES FOFO PN-16 DN 500 X 400</t>
  </si>
  <si>
    <t>1.444,41</t>
  </si>
  <si>
    <t>00005213</t>
  </si>
  <si>
    <t>REDUCAO CONCENTRICA C/FLANGES FOFO PN-16 DN 600 X 500</t>
  </si>
  <si>
    <t>3.140,51</t>
  </si>
  <si>
    <t>00005212</t>
  </si>
  <si>
    <t>REDUCAO CONCENTRICA C/FLANGES FOFO PN-16 DN 700 X 600</t>
  </si>
  <si>
    <t>3.714,65</t>
  </si>
  <si>
    <t>00005193</t>
  </si>
  <si>
    <t>REDUCAO CONCENTRICA C/FLANGES FOFO PN-16 DN 800 X 700</t>
  </si>
  <si>
    <t>4.254,50</t>
  </si>
  <si>
    <t>00005211</t>
  </si>
  <si>
    <t>REDUCAO CONCENTRICA C/FLANGES FOFO PN-16 DN 900 X 800</t>
  </si>
  <si>
    <t>5.462,45</t>
  </si>
  <si>
    <t>00005194</t>
  </si>
  <si>
    <t>REDUCAO CONCENTRICA C/FLANGES FOFO PN-16 DN 1000 X 900</t>
  </si>
  <si>
    <t>6.921,19</t>
  </si>
  <si>
    <t>00005195</t>
  </si>
  <si>
    <t>REDUCAO CONCENTRICA C/FLANGES FOFO PN-16 DN 1200 X 1000</t>
  </si>
  <si>
    <t>11.178,54</t>
  </si>
  <si>
    <t>00005184</t>
  </si>
  <si>
    <t>REDUCAO CONCENTRICA C/FLANGES FOFO PN-16 DN 200X150</t>
  </si>
  <si>
    <t>461,14</t>
  </si>
  <si>
    <t>00005185</t>
  </si>
  <si>
    <t>REDUCAO CONCENTRICA C/FLANGES FOFO PN-16 DN 250X200</t>
  </si>
  <si>
    <t>621,24</t>
  </si>
  <si>
    <t>00005186</t>
  </si>
  <si>
    <t>REDUCAO CONCENTRICA C/FLANGES FOFO PN-16 DN 300X250</t>
  </si>
  <si>
    <t>692,91</t>
  </si>
  <si>
    <t>00005209</t>
  </si>
  <si>
    <t>REDUCAO CONCENTRICA C/FLANGES FOFO PN-25 DN 150 X 100</t>
  </si>
  <si>
    <t>192,33</t>
  </si>
  <si>
    <t>00005208</t>
  </si>
  <si>
    <t>REDUCAO CONCENTRICA C/FLANGES FOFO PN-25 DN 200 X 150</t>
  </si>
  <si>
    <t>00005197</t>
  </si>
  <si>
    <t>REDUCAO CONCENTRICA C/FLANGES FOFO PN-25 DN 250 X 200</t>
  </si>
  <si>
    <t>00005207</t>
  </si>
  <si>
    <t>REDUCAO CONCENTRICA C/FLANGES FOFO PN-25 DN 300 X 250</t>
  </si>
  <si>
    <t>840,28</t>
  </si>
  <si>
    <t>00005198</t>
  </si>
  <si>
    <t>REDUCAO CONCENTRICA C/FLANGES FOFO PN-25 DN 350 X 300</t>
  </si>
  <si>
    <t>1.444,38</t>
  </si>
  <si>
    <t>00005206</t>
  </si>
  <si>
    <t>REDUCAO CONCENTRICA C/FLANGES FOFO PN-25 DN 400 X 300</t>
  </si>
  <si>
    <t>1.350,16</t>
  </si>
  <si>
    <t>00005199</t>
  </si>
  <si>
    <t>REDUCAO CONCENTRICA C/FLANGES FOFO PN-25 DN 400 X 350</t>
  </si>
  <si>
    <t>1.538,55</t>
  </si>
  <si>
    <t>00005201</t>
  </si>
  <si>
    <t>REDUCAO CONCENTRICA C/FLANGES FOFO PN-25 DN 500 X 400</t>
  </si>
  <si>
    <t>1.947,97</t>
  </si>
  <si>
    <t>00005202</t>
  </si>
  <si>
    <t>REDUCAO CONCENTRICA C/FLANGES FOFO PN-25 DN 600 X 500</t>
  </si>
  <si>
    <t>3.136,63</t>
  </si>
  <si>
    <t>00005203</t>
  </si>
  <si>
    <t>REDUCAO CONCENTRICA C/FLANGES FOFO PN-25 DN 700 X 600</t>
  </si>
  <si>
    <t>4.485,91</t>
  </si>
  <si>
    <t>00005252</t>
  </si>
  <si>
    <t>REDUCAO CONCENTRICA C/FLANGES FOFO PN-25 DN 800 X 700</t>
  </si>
  <si>
    <t>5.508,46</t>
  </si>
  <si>
    <t>00005163</t>
  </si>
  <si>
    <t>REDUCAO CONCENTRICA C/FLANGES FOFO PN-25 DN 900 X 800</t>
  </si>
  <si>
    <t>7.153,93</t>
  </si>
  <si>
    <t>00005164</t>
  </si>
  <si>
    <t>REDUCAO CONCENTRICA C/FLANGES FOFO PN-25 DN 1000 X 900</t>
  </si>
  <si>
    <t>9.101,84</t>
  </si>
  <si>
    <t>00005165</t>
  </si>
  <si>
    <t>REDUCAO CONCENTRICA C/FLANGES FOFO PN-25 DN 1200 X 1000</t>
  </si>
  <si>
    <t>13.942,12</t>
  </si>
  <si>
    <t>00005256</t>
  </si>
  <si>
    <t>REDUCAO EXCENTRICA C/FLANGES FOFO PN-10 DN 400 X 250</t>
  </si>
  <si>
    <t>980,35</t>
  </si>
  <si>
    <t>00005159</t>
  </si>
  <si>
    <t>REDUCAO EXCENTRICA C/FLANGES FOFO PN-10 DN 400 X 300</t>
  </si>
  <si>
    <t>1.069,49</t>
  </si>
  <si>
    <t>00005156</t>
  </si>
  <si>
    <t>REDUCAO EXCENTRICA C/FLANGES FOFO PN-10/16 DN 100 X 80</t>
  </si>
  <si>
    <t>113,49</t>
  </si>
  <si>
    <t>00005161</t>
  </si>
  <si>
    <t>REDUCAO EXCENTRICA C/FLANGES FOFO PN-10/16 DN 150 X 80</t>
  </si>
  <si>
    <t>198,32</t>
  </si>
  <si>
    <t>00005162</t>
  </si>
  <si>
    <t>REDUCAO EXCENTRICA C/FLANGES FOFO PN-10/16 DN 150 X 100</t>
  </si>
  <si>
    <t>PARAFUSO FRANCES ZINCADO 1/2" X 4" C/ PORCA E ARRUELA</t>
  </si>
  <si>
    <t>00011953</t>
  </si>
  <si>
    <t>PARAFUSO FRANCES ZINCADO 1/4" X 2" C/ PORCA E ARRUELA LISA/MEDIA</t>
  </si>
  <si>
    <t>0,25</t>
  </si>
  <si>
    <t>00011955</t>
  </si>
  <si>
    <t>PARAFUSO LATAO ACAB CROMADO P/ FIXAR PECA SANITARIA - INCL PORCA CEGA, ARRUELA E BUCHA DE NYLON</t>
  </si>
  <si>
    <t>S-10</t>
  </si>
  <si>
    <t>00011960</t>
  </si>
  <si>
    <t>PARAFUSO LATAO ROSCA SOBERBA CAB CHATA FENDA SIMPLES 2.5 X 12MM (NR.3 X 1/2")</t>
  </si>
  <si>
    <t>00004333</t>
  </si>
  <si>
    <t>PARAFUSO LATAO ROSCA SOBERBA CAB CHATA FENDA SIMPLES 3,2 X 16MM</t>
  </si>
  <si>
    <t>00004358</t>
  </si>
  <si>
    <t>PARAFUSO LATAO ROSCA SOBERBA CAB CHATA FENDA SIMPLES 4,8 X 65MM (NR.10 X 2.1/2")</t>
  </si>
  <si>
    <t>00000429</t>
  </si>
  <si>
    <t>PARAFUSO M16 (ROSCA DUPLA D=16MM) X 300MM - ZINCAGEM A FOGO</t>
  </si>
  <si>
    <t>00000437</t>
  </si>
  <si>
    <t>PARAFUSO M16 (ROSCA DUPLA D=16MM) X 400MM - ZINCAGEM A FOGO</t>
  </si>
  <si>
    <t>00000428</t>
  </si>
  <si>
    <t>PARAFUSO M16 (ROSCA DUPLA D=16MM) X 500MM - ZINCAGEM A FOGO</t>
  </si>
  <si>
    <t>6,91</t>
  </si>
  <si>
    <t>00000430</t>
  </si>
  <si>
    <t>PARAFUSO M16 (ROSCA MAQUINA D=16MM) X 125MM CAB QUADRADA - ZINCAGEM A FOGO</t>
  </si>
  <si>
    <t>00000441</t>
  </si>
  <si>
    <t>PARAFUSO M16 (ROSCA MAQUINA D=16MM) X 150MM CAB QUADRADA - ZINCAGEM A FOGO</t>
  </si>
  <si>
    <t>00000431</t>
  </si>
  <si>
    <t>PARAFUSO M16 (ROSCA MAQUINA D=16MM) X 200MM CAB QUADRADA - ZINCAGEM A FOGO</t>
  </si>
  <si>
    <t>00000432</t>
  </si>
  <si>
    <t>PARAFUSO M16 (ROSCA MAQUINA D=16MM) X 250MM CAB QUADRADA - ZINCAGEM A FOGO</t>
  </si>
  <si>
    <t>00000439</t>
  </si>
  <si>
    <t>PARAFUSO M16 (ROSCA MAQUINA D=16MM) X 300MM CAB QUADRADA - ZINCAGEM A FOGO</t>
  </si>
  <si>
    <t>00000433</t>
  </si>
  <si>
    <t>PARAFUSO M16 (ROSCA MAQUINA D=16MM) X 350MM CAB QUADRADA - ZINCAGEM A FOGO</t>
  </si>
  <si>
    <t>00011790</t>
  </si>
  <si>
    <t>PARAFUSO M16 (ROSCA MAQUINA D=16MM) X 450MM CAB QUADRADA - Z INCAGEM A FOGO</t>
  </si>
  <si>
    <t>00004351</t>
  </si>
  <si>
    <t>PARAFUSO NIQUELADO P/ FIXAR PECA SANITARIA - INCL PORCA CEGA, ARRUELA E BUCHA DE NYLON S-8</t>
  </si>
  <si>
    <t>00004384</t>
  </si>
  <si>
    <t>PARAFUSO NIQUELADO P/ FIXAR PECA SANITARIA - INCL PORCA CEGA, ARRUELA E BUCHA NYLON S-10</t>
  </si>
  <si>
    <t>00004378</t>
  </si>
  <si>
    <t>PARAFUSO ROSCA SOBERBA ACO ZINC CABECA CHATA FENDA SIMPLES 7 X 65MM</t>
  </si>
  <si>
    <t>00004381</t>
  </si>
  <si>
    <t>PARAFUSO ROSCA SOBERBA ACO ZINC CABECA CHATA FENDA SIMPLES 8 X 100MM</t>
  </si>
  <si>
    <t>00004379</t>
  </si>
  <si>
    <t>PARAFUSO ROSCA SOBERBA ZINCADO CAB CHATA FENDA SIMPLES 2,5 X 10MM (3/8")</t>
  </si>
  <si>
    <t>00011054</t>
  </si>
  <si>
    <t>PARAFUSO ROSCA SOBERBA ZINCADO CAB CHATA FENDA SIMPLES 3,2 X 20MM (3/4")    "</t>
  </si>
  <si>
    <t>00011055</t>
  </si>
  <si>
    <t>PARAFUSO ROSCA SOBERBA ZINCADO CAB CHATA FENDA SIMPLES 3,5 X 25MM (1")</t>
  </si>
  <si>
    <t>0,07</t>
  </si>
  <si>
    <t>00011056</t>
  </si>
  <si>
    <t>PARAFUSO ROSCA SOBERBA ZINCADO CAB CHATA FENDA SIMPLES 3,8 X 30MM (1.1/4")</t>
  </si>
  <si>
    <t>00004377</t>
  </si>
  <si>
    <t>PARAFUSO ROSCA SOBERBA ZINCADO CAB CHATA FENDA SIMPLES 4,2 X 30MM</t>
  </si>
  <si>
    <t>00011057</t>
  </si>
  <si>
    <t>PARAFUSO ROSCA SOBERBA ZINCADO CAB CHATA FENDA SIMPLES 4,8 X 40MM (1.1/2")</t>
  </si>
  <si>
    <t>00004356</t>
  </si>
  <si>
    <t>PARAFUSO ROSCA SOBERBA ZINCADO CAB CHATA FENDA SIMPLES 4,8 X 45MM (1.3/4")</t>
  </si>
  <si>
    <t>00011059</t>
  </si>
  <si>
    <t>PARAFUSO ROSCA SOBERBA ZINCADO CAB CHATA FENDA SIMPLES 5,5 X 50MM (2") "</t>
  </si>
  <si>
    <t>00011058</t>
  </si>
  <si>
    <t>PARAFUSO ROSCA SOBERBA ZINCADO CAB CHATA FENDA SIMPLES 5,5 X 65MM (2.1/2") "</t>
  </si>
  <si>
    <t>00013246</t>
  </si>
  <si>
    <t>PARAFUSO SEXTAVADO FERRO POLIDO ROSCA INTEIRA 5/16" X 3/4" C/ PORCA E ARRUELA LISA/LEVE</t>
  </si>
  <si>
    <t>00004346</t>
  </si>
  <si>
    <t>PARAFUSO SEXTAVADO FERRO POLIDO ROSCA PARCIAL 5/8" X 6" C/ PORCA E ARRUELA DE PESSAO/MEDIA</t>
  </si>
  <si>
    <t>00013294</t>
  </si>
  <si>
    <t>PARAFUSO SEXTAVADO ROSCA SOBERBA ZINCADO 3/8" X 80MM</t>
  </si>
  <si>
    <t>00011948</t>
  </si>
  <si>
    <t>PARAFUSO SEXTAVADO ROSCA SOBERBA ZINCADO 5/16" X 40MM</t>
  </si>
  <si>
    <t>00004382</t>
  </si>
  <si>
    <t>PARAFUSO SEXTAVADO ROSCA SOBERBA ZINCADO 5/16" X 80MM</t>
  </si>
  <si>
    <t>00004354</t>
  </si>
  <si>
    <t>PARAFUSO SEXTAVADO ZINCADO GRAU 5 ROSCA INTEIRA 1.1/2" X 4" "</t>
  </si>
  <si>
    <t>00004329</t>
  </si>
  <si>
    <t>PARAFUSO SEXTAVADO ZINCADO ROSCA INTEIRA 1/2" X 2"</t>
  </si>
  <si>
    <t>00011962</t>
  </si>
  <si>
    <t>PARAFUSO SEXTAVADO ZINCADO ROSCA INTEIRA 1/4" X 1/2"</t>
  </si>
  <si>
    <t>00004332</t>
  </si>
  <si>
    <t>PARAFUSO SEXTAVADO ZINCADO ROSCA INTEIRA 3/8" X 2" "</t>
  </si>
  <si>
    <t>00004331</t>
  </si>
  <si>
    <t>PARAFUSO SEXTAVADO ZINCADO ROSCA INTEIRA 5/8" X 2.1/4" "</t>
  </si>
  <si>
    <t>00004336</t>
  </si>
  <si>
    <t>PARAFUSO SEXTAVADO ZINCADO ROSCA INTEIRA 5/8" X 3" C/ PORCA E ARRUELA DE PRESSAO/MEDIA</t>
  </si>
  <si>
    <t>00004320</t>
  </si>
  <si>
    <t>PARAFUSO ZINCADO - 5/16" X 250MM - P/ TELHA FIBROC CANALETE 49 - INCL BUCHA NYLON S-10</t>
  </si>
  <si>
    <t>00004299</t>
  </si>
  <si>
    <t>PARAFUSO ZINCADO ROSCA SOBERBA 5/16" X 110MM P/ TELHA FIBROCIMENTO</t>
  </si>
  <si>
    <t>00004380</t>
  </si>
  <si>
    <t>PARAFUSO ZINCADO ROSCA SOBERBA 5/16" X 120MM P/ TELHA FIBROCIMENTO</t>
  </si>
  <si>
    <t>00004304</t>
  </si>
  <si>
    <t>PARAFUSO ZINCADO ROSCA SOBERBA 5/16" X 150MM P/ TELHA FIBROCIMENTO</t>
  </si>
  <si>
    <t>00004305</t>
  </si>
  <si>
    <t>PARAFUSO ZINCADO ROSCA SOBERBA 5/16" X 180MM P/ TELHA FIBROCIMENTO</t>
  </si>
  <si>
    <t>00004306</t>
  </si>
  <si>
    <t>PARAFUSO ZINCADO ROSCA SOBERBA 5/16" X 200MM P/ TELHA FIBROCIMENTO</t>
  </si>
  <si>
    <t>00004308</t>
  </si>
  <si>
    <t>PARAFUSO ZINCADO ROSCA SOBERBA 5/16" X 230MM P/ TELHA FIBROCIMENTO</t>
  </si>
  <si>
    <t>00004302</t>
  </si>
  <si>
    <t>PARAFUSO ZINCADO ROSCA SOBERBA 5/16" X 250MM P/ TELHA FIBROCIMENTO</t>
  </si>
  <si>
    <t>00004300</t>
  </si>
  <si>
    <t>PARAFUSO ZINCADO ROSCA SOBERBA 5/16" X 50MM P/ TELHA FIBROCIMENTO</t>
  </si>
  <si>
    <t>00004301</t>
  </si>
  <si>
    <t>PARAFUSO ZINCADO ROSCA SOBERBA 5/16" X 85MM P/ TELHA FIBROCIMENTO</t>
  </si>
  <si>
    <t>00004318</t>
  </si>
  <si>
    <t>PARAFUSO ZINCADO- 5/16" X 85MM - P/ TELHA FIBROC CANALETE 90 - INCL BUCHA NYLON S-10</t>
  </si>
  <si>
    <t>00004390</t>
  </si>
  <si>
    <t>PARALELEPIPEDO GRANITICO - 33 PECAS/M2</t>
  </si>
  <si>
    <t>00004386</t>
  </si>
  <si>
    <t>PARALELEPIPEDO GRANITICO OU BASALTICO - 30 A 35 PECAS/M2</t>
  </si>
  <si>
    <t>00004385</t>
  </si>
  <si>
    <t>MIL</t>
  </si>
  <si>
    <t>220,00</t>
  </si>
  <si>
    <t>00006217</t>
  </si>
  <si>
    <t>PARQUET PAULISTA TIPO MOSAICO 20 X 20 CM</t>
  </si>
  <si>
    <t>41,99</t>
  </si>
  <si>
    <t>00020078</t>
  </si>
  <si>
    <t>PASTA LUBRIFICANTE PARA TUBOS DE PVC C/ ANEL DE BORRACHA ( POTE 500G)</t>
  </si>
  <si>
    <t>15,04</t>
  </si>
  <si>
    <t>00020079</t>
  </si>
  <si>
    <t>PASTA LUBRIFICANTE PARA TUBOS DE PVC C/ ANEL DE BORRACHA ( POTE 5000G)</t>
  </si>
  <si>
    <t>138,89</t>
  </si>
  <si>
    <t>00000118</t>
  </si>
  <si>
    <t>PASTA VEDA JUNTAS LATA C/ 0,50 KG TIPO PASTA NIAGARA OU SIMILAR</t>
  </si>
  <si>
    <t>31,12</t>
  </si>
  <si>
    <t>00004396</t>
  </si>
  <si>
    <t>PASTILHA CERAMICA ESMALTADA QUADRADA 1"</t>
  </si>
  <si>
    <t>51,00</t>
  </si>
  <si>
    <t>00004397</t>
  </si>
  <si>
    <t>PASTILHA CERAMICA FOSCA QUADRADA 1"</t>
  </si>
  <si>
    <t>40,77</t>
  </si>
  <si>
    <t>00025962</t>
  </si>
  <si>
    <t>PASTILHA DE VIDRO BRANCA 2 x 2 CM</t>
  </si>
  <si>
    <t>28,29</t>
  </si>
  <si>
    <t>00004751</t>
  </si>
  <si>
    <t>PASTILHEIRO</t>
  </si>
  <si>
    <t>00025854</t>
  </si>
  <si>
    <t>PEÇA DE MADEIRA (MASSARANDUBA0 5,0X7,5CM (2"X3") NÃO APARELHADA</t>
  </si>
  <si>
    <t>7,89</t>
  </si>
  <si>
    <t>00004435</t>
  </si>
  <si>
    <t>PECA DE MADEIRA ( PINHO) 1A QUALIDADE 3,75 X 22,5CM NAO APARELHADA</t>
  </si>
  <si>
    <t>00020207</t>
  </si>
  <si>
    <t>PECA DE MADEIRA (MASSARANDUBA) APARELHADA 1 1/2 X 3" (4 X 7,5CM)</t>
  </si>
  <si>
    <t>8,21</t>
  </si>
  <si>
    <t>00020205</t>
  </si>
  <si>
    <t>PECA DE MADEIRA (MASSARANDUBA) APARELHADA 1,5 X 4CM</t>
  </si>
  <si>
    <t>00020206</t>
  </si>
  <si>
    <t>PECA DE MADEIRA (MASSARANDUBA) APARELHADA 2 X 10CM</t>
  </si>
  <si>
    <t>00020212</t>
  </si>
  <si>
    <t>PECA DE MADEIRA (MASSARANDUBA) APARELHADA 2 X 3" (5 X 7,5CM)</t>
  </si>
  <si>
    <t>00020208</t>
  </si>
  <si>
    <t>PECA DE MADEIRA (MASSARANDUBA) APARELHADA 3 X 12" (7,5 X 30CM)</t>
  </si>
  <si>
    <t>61,66</t>
  </si>
  <si>
    <t>00020209</t>
  </si>
  <si>
    <t>PECA DE MADEIRA (MASSARANDUBA) APARELHADA 3 X 3" (7,5 X 7,5CM)</t>
  </si>
  <si>
    <t>15,41</t>
  </si>
  <si>
    <t>00020210</t>
  </si>
  <si>
    <t>PECA DE MADEIRA (MASSARANDUBA) APARELHADA 3 X 4.1/2" (7,5 X 11,5)</t>
  </si>
  <si>
    <t>23,62</t>
  </si>
  <si>
    <t>00020211</t>
  </si>
  <si>
    <t>PECA DE MADEIRA (MASSARANDUBA) APARELHADA 3 X 6" (7,5 X 15CM)</t>
  </si>
  <si>
    <t>30,84</t>
  </si>
  <si>
    <t>00020204</t>
  </si>
  <si>
    <t>PECA DE MADEIRA (MASSARANDUBA) APARELHADA 3 X 9" (7,5 X 23CM)</t>
  </si>
  <si>
    <t>47,27</t>
  </si>
  <si>
    <t>00020196</t>
  </si>
  <si>
    <t>PECA DE MADEIRA (MASSARANDUBA) 3 X 4. 1/2" (7,5 X 11,5CM) NAO APARELHADA</t>
  </si>
  <si>
    <t>00011844</t>
  </si>
  <si>
    <t>PECA DE MADEIRA (MASSARANDUBA) 4 X 30CM APARELHADA</t>
  </si>
  <si>
    <t>00004400</t>
  </si>
  <si>
    <t>PECA DE MADEIRA (MASSARANDUBA) 5,0 X 7,5CM (2 X 3") NAO APARELHADA</t>
  </si>
  <si>
    <t>00004427</t>
  </si>
  <si>
    <t>PECA DE MADEIRA (MASSARANDUBA) 7 X 12,5CM NAO APARELHADA</t>
  </si>
  <si>
    <t>18,49</t>
  </si>
  <si>
    <t>00004429</t>
  </si>
  <si>
    <t>PECA DE MADEIRA (MASSARANDUBA) 7,5 X 10CM NAO APARELHADA</t>
  </si>
  <si>
    <t>15,83</t>
  </si>
  <si>
    <t>00004481</t>
  </si>
  <si>
    <t>PECA DE MADEIRA (MASSARANDUBA) 7,5 X 15CM (3 X 6") NAO APARELHADA</t>
  </si>
  <si>
    <t>23,72</t>
  </si>
  <si>
    <t>00020213</t>
  </si>
  <si>
    <t>PECA DE MADEIRA (PEROBA) APARELHADA 6 X 12CM</t>
  </si>
  <si>
    <t>17,94</t>
  </si>
  <si>
    <t>00004472</t>
  </si>
  <si>
    <t>PECA DE MADEIRA (PEROBA) 1A QUALIDADE 6 X 16CM NAO APARELHADA</t>
  </si>
  <si>
    <t>00004438</t>
  </si>
  <si>
    <t>PECA DE MADEIRA (PINHO) 1A QUALIDADE 3 X 15CM NAO APARELHADA</t>
  </si>
  <si>
    <t>00004437</t>
  </si>
  <si>
    <t>PECA DE MADEIRA (PINHO) 1A QUALIDADE 7,5 X 22,5CM NAO APARELHADA</t>
  </si>
  <si>
    <t>00004496</t>
  </si>
  <si>
    <t>PECA DE MADEIRA (PINHO) 2A QUALIDADE 5 X 5CM NAO APARELHADA</t>
  </si>
  <si>
    <t>00004517</t>
  </si>
  <si>
    <t>PECA DE MADEIRA (PINHO) 3A QUALIDADE 2,5 X 7CM</t>
  </si>
  <si>
    <t>00004513</t>
  </si>
  <si>
    <t>PECA DE MADEIRA (PINHO) 3A/4A QUALIDADE 5 X 5CM</t>
  </si>
  <si>
    <t>00004436</t>
  </si>
  <si>
    <t>PECA DE MADEIRA (PINHO),1A QUALIDADE 3,75 X 22,5CM (1.1/2" x 9") NAO APARELHADA</t>
  </si>
  <si>
    <t>11,03</t>
  </si>
  <si>
    <t>00004432</t>
  </si>
  <si>
    <t>PECA DE MADEIRA DE LEI 1A QUALIDADE1,5 X 10CM NAO APARELHADA</t>
  </si>
  <si>
    <t>3,56</t>
  </si>
  <si>
    <t>00004407</t>
  </si>
  <si>
    <t>PECA DE MADEIRA DE LEI 1A QUALIDADE1,5 X 4CM NAO APARELHADA</t>
  </si>
  <si>
    <t>00004408</t>
  </si>
  <si>
    <t>PECA DE MADEIRA DE LEI 1A QUALIDADE1,5 X 5CM (1/ 2X2") NAO APARELHADA</t>
  </si>
  <si>
    <t>00004410</t>
  </si>
  <si>
    <t>PECA DE MADEIRA DE LEI 1A QUALIDADE2 X 5CM NAO APARELHADA</t>
  </si>
  <si>
    <t>2,36</t>
  </si>
  <si>
    <t>00004445</t>
  </si>
  <si>
    <t>PECA DE MADEIRA DE LEI 1A QUALIDADE2,5 X 16CM NAO</t>
  </si>
  <si>
    <t>00004439</t>
  </si>
  <si>
    <t>PECA DE MADEIRA DE LEI 1A QUALIDADE2,5 X 30CM NAO APARELHADA</t>
  </si>
  <si>
    <t>8,71</t>
  </si>
  <si>
    <t>00004440</t>
  </si>
  <si>
    <t>PECA DE MADEIRA DE LEI 1A QUALIDADE3 X 16CM NAO APARELHADA</t>
  </si>
  <si>
    <t>00004464</t>
  </si>
  <si>
    <t>PECA DE MADEIRA DE LEI 1A QUALIDADE3 X 6CM NAO APARELHADA</t>
  </si>
  <si>
    <t>2,63</t>
  </si>
  <si>
    <t>00004477</t>
  </si>
  <si>
    <t>PECA DE MADEIRA DE LEI 1A QUALIDADE4 X 10CM NAO APARELHADA</t>
  </si>
  <si>
    <t>00004468</t>
  </si>
  <si>
    <t>PECA DE MADEIRA DE LEI 1A QUALIDADE4 X 30CM NAO APARELHADA</t>
  </si>
  <si>
    <t>58,29</t>
  </si>
  <si>
    <t>00004463</t>
  </si>
  <si>
    <t>00025022</t>
  </si>
  <si>
    <t>PECA DE MADEIRA DE LEI 1A QUALIDADE4 X 5CM (1.1/2" x 2") NAO APARELHEDA"</t>
  </si>
  <si>
    <t>00004449</t>
  </si>
  <si>
    <t>PECA DE MADEIRA DE LEI 1A QUALIDADE4 X 8CM NAO APARELHADA</t>
  </si>
  <si>
    <t>00004487</t>
  </si>
  <si>
    <t>PECA DE MADEIRA DE LEI 1A QUALIDADE5 X 10CM NAO APARELHADA</t>
  </si>
  <si>
    <t>5,09</t>
  </si>
  <si>
    <t>00004443</t>
  </si>
  <si>
    <t>PECA DE MADEIRA DE LEI 1A QUALIDADE5 X 13CM (2X5") NAO APARELHADA</t>
  </si>
  <si>
    <t>00004466</t>
  </si>
  <si>
    <t>PECA DE MADEIRA DE LEI 1A QUALIDADE5 X 15CM NAO APARELHADA</t>
  </si>
  <si>
    <t>10,93</t>
  </si>
  <si>
    <t>00004465</t>
  </si>
  <si>
    <t>PECA DE MADEIRA DE LEI 1A QUALIDADE5 X 22,5CM (2X9") NAO APARELHADA</t>
  </si>
  <si>
    <t>16,41</t>
  </si>
  <si>
    <t>00004453</t>
  </si>
  <si>
    <t>PECA DE MADEIRA DE LEI 1A QUALIDADE5 X 5CM NAO APARELHADA</t>
  </si>
  <si>
    <t>00004430</t>
  </si>
  <si>
    <t>PECA DE MADEIRA DE LEI 1A QUALIDADE5 X 6CM NAO APARELHADA</t>
  </si>
  <si>
    <t>00004425</t>
  </si>
  <si>
    <t>PECA DE MADEIRA DE LEI 1A QUALIDADE6 X 12CM NAO APARELHADA</t>
  </si>
  <si>
    <t>00004471</t>
  </si>
  <si>
    <t>PECA DE MADEIRA DE LEI 1A QUALIDADE6 X 16CM NAO APARELHADA</t>
  </si>
  <si>
    <t>00004462</t>
  </si>
  <si>
    <t>PECA DE MADEIRA DE LEI 1A QUALIDADE6 X 25CM NAO APARELHADA</t>
  </si>
  <si>
    <t>87,44</t>
  </si>
  <si>
    <t>00004473</t>
  </si>
  <si>
    <t>PECA DE MADEIRA DE LEI 1A QUALIDADE7,5 X 12,5CM (3 X 5") NAO APARELHADA</t>
  </si>
  <si>
    <t>00004478</t>
  </si>
  <si>
    <t>PECA DE MADEIRA DE LEI 1A QUALIDADE7,5 X 15CM (3X6") NAO APARELHADA</t>
  </si>
  <si>
    <t>00004470</t>
  </si>
  <si>
    <t>PECA DE MADEIRA DE LEI 1A QUALIDADE7,5 X 40CM (3X16") NAO APARELHADA</t>
  </si>
  <si>
    <t>43,72</t>
  </si>
  <si>
    <t>00004433</t>
  </si>
  <si>
    <t>PECA DE MADEIRA DE LEI 1A QUALIDADE7,5 X 7,5CM NAO APARELHADA</t>
  </si>
  <si>
    <t>00004479</t>
  </si>
  <si>
    <t>PECA DE MADEIRA DE LEI 1A QUALIDADE8 X 12CM NAO APARELHADA</t>
  </si>
  <si>
    <t>00004490</t>
  </si>
  <si>
    <t>PECA DE MADEIRA DE LEI 1A QUALIDADE8 X 16CM NAO APARELHADA</t>
  </si>
  <si>
    <t>18,65</t>
  </si>
  <si>
    <t>00004442</t>
  </si>
  <si>
    <t>PECA DE MADEIRA DE LEI 1A QUALIDADE8 X 18CM NAO APARELHADA</t>
  </si>
  <si>
    <t>20,99</t>
  </si>
  <si>
    <t>00004431</t>
  </si>
  <si>
    <t>PECA DE MADEIRA DE LEI 1A QUALIDADE8 X 8CM NAO APARELHADA</t>
  </si>
  <si>
    <t>9,34</t>
  </si>
  <si>
    <t>00004401</t>
  </si>
  <si>
    <t>PECA DE MADEIRA LEI1A QUALIDADE 1 X 8CM NAO APARELHADA</t>
  </si>
  <si>
    <t>00004415</t>
  </si>
  <si>
    <t>PECA DE MADEIRA LEI1A QUALIDADE 2,5 X 5CM NAO APARELHADA</t>
  </si>
  <si>
    <t>00004417</t>
  </si>
  <si>
    <t>PECA DE MADEIRA LEI1A QUALIDADE 2,5 X 7,5CM (1 X 3") NAO APARELHADA</t>
  </si>
  <si>
    <t>4,47</t>
  </si>
  <si>
    <t>00014580</t>
  </si>
  <si>
    <t>PECA DE MADEIRA LEI1A QUALIDADE 3 X 12" (7,5 X 30CM)</t>
  </si>
  <si>
    <t>00004485</t>
  </si>
  <si>
    <t>REGISTRO CHATO C/FLANGES FOFO PN-10 C/REDUTOR C/VOLANTE HASTE INOX DN 350</t>
  </si>
  <si>
    <t>11.771,36</t>
  </si>
  <si>
    <t>00005973</t>
  </si>
  <si>
    <t>REGISTRO CHATO C/FLANGES FOFO PN-10 C/REDUTOR C/VOLANTE HASTE INOX DN 400</t>
  </si>
  <si>
    <t>14.972,96</t>
  </si>
  <si>
    <t>00005944</t>
  </si>
  <si>
    <t>REGISTRO CHATO C/FLANGES FOFO PN-10 C/REDUTOR C/VOLANTE HASTE INOX DN 450</t>
  </si>
  <si>
    <t>16.592,24</t>
  </si>
  <si>
    <t>00005972</t>
  </si>
  <si>
    <t>REGISTRO CHATO C/FLANGES FOFO PN-10 C/REDUTOR C/VOLANTE HASTE INOX DN 500</t>
  </si>
  <si>
    <t>18.997,79</t>
  </si>
  <si>
    <t>00005989</t>
  </si>
  <si>
    <t>REGISTRO CHATO C/FLANGES FOFO PN-10 C/REDUTOR C/VOLANTE HASTE INOX DN 600</t>
  </si>
  <si>
    <t>25.827,09</t>
  </si>
  <si>
    <t>00005990</t>
  </si>
  <si>
    <t>REGISTRO CHATO C/FLANGES FOFO PN-10 C/VOLANTE HASTE INOX DN 350</t>
  </si>
  <si>
    <t>10.084,08</t>
  </si>
  <si>
    <t>00005935</t>
  </si>
  <si>
    <t>REGISTRO CHATO C/FLANGES FOFO PN-10 C/VOLANTE HASTE INOX DN 400</t>
  </si>
  <si>
    <t>13.285,70</t>
  </si>
  <si>
    <t>00005934</t>
  </si>
  <si>
    <t>REGISTRO CHATO C/FLANGES FOFO PN-10 C/VOLANTE HASTE INOX DN 450</t>
  </si>
  <si>
    <t>14.904,96</t>
  </si>
  <si>
    <t>00005932</t>
  </si>
  <si>
    <t>REGISTRO CHATO C/FLANGES FOFO PN-10 C/VOLANTE HASTE INOX DN 500</t>
  </si>
  <si>
    <t>17.310,51</t>
  </si>
  <si>
    <t>00005937</t>
  </si>
  <si>
    <t>REGISTRO CHATO C/FLANGES FOFO PN-10 C/VOLANTE HASTE INOX DN 600</t>
  </si>
  <si>
    <t>24.139,83</t>
  </si>
  <si>
    <t>00006010</t>
  </si>
  <si>
    <t>REGISTRO GAVETA 1.1/2" BRUTO LATAO REF 1502-B</t>
  </si>
  <si>
    <t>31,20</t>
  </si>
  <si>
    <t>00006015</t>
  </si>
  <si>
    <t>REGISTRO GAVETA 1.1/2" REF 1509-C - C/ CANOPLA ACAB CROMADO SIMPLES</t>
  </si>
  <si>
    <t>74,53</t>
  </si>
  <si>
    <t>00006017</t>
  </si>
  <si>
    <t>REGISTRO GAVETA 1.1/4" BRUTO LATAO REF 1502-B</t>
  </si>
  <si>
    <t>00006014</t>
  </si>
  <si>
    <t>REGISTRO GAVETA 1.1/4" REF 1509-C - C/ CANOPLA ACAB CROMADO SIMPLES</t>
  </si>
  <si>
    <t>73,83</t>
  </si>
  <si>
    <t>00006020</t>
  </si>
  <si>
    <t>REGISTRO GAVETA 1/2" BRUTO LATAO REF 1502-B</t>
  </si>
  <si>
    <t>11,54</t>
  </si>
  <si>
    <t>00006006</t>
  </si>
  <si>
    <t>REGISTRO GAVETA 1/2" REF 1509-C - C/ CANOPLA ACAB CROMADO SIMPLES</t>
  </si>
  <si>
    <t>30,89</t>
  </si>
  <si>
    <t>00006019</t>
  </si>
  <si>
    <t>REGISTRO GAVETA 1" BRUTO LATAO REF 1502-B</t>
  </si>
  <si>
    <t>00006013</t>
  </si>
  <si>
    <t>REGISTRO GAVETA 1" REF 1509-C - C/ CANOPLA ACAB CROMADO SIMPLES</t>
  </si>
  <si>
    <t>55,92</t>
  </si>
  <si>
    <t>00006011</t>
  </si>
  <si>
    <t>REGISTRO GAVETA 2.1/2" BRUTO LATAO REF 1502-B</t>
  </si>
  <si>
    <t>118,46</t>
  </si>
  <si>
    <t>00006028</t>
  </si>
  <si>
    <t>REGISTRO GAVETA 2" BRUTO LATAO REF 1502-B</t>
  </si>
  <si>
    <t>51,88</t>
  </si>
  <si>
    <t>00006016</t>
  </si>
  <si>
    <t>REGISTRO GAVETA 3/4" BRUTO LATAO REF 1502-B</t>
  </si>
  <si>
    <t>13,99</t>
  </si>
  <si>
    <t>00006005</t>
  </si>
  <si>
    <t>REGISTRO GAVETA 3/4" REF 1509-C - C/ CANOPLA ACAB CROMADO SIMPLES</t>
  </si>
  <si>
    <t>00006012</t>
  </si>
  <si>
    <t>REGISTRO GAVETA 3" BRUTO LATAO REF 1502-B</t>
  </si>
  <si>
    <t>160,06</t>
  </si>
  <si>
    <t>00006027</t>
  </si>
  <si>
    <t>REGISTRO GAVETA 4" BRUTO LATAO REF 1502-B</t>
  </si>
  <si>
    <t>273,11</t>
  </si>
  <si>
    <t>00011756</t>
  </si>
  <si>
    <t>REGISTRO OU REGULADOR P/ GAS COZINHA MARCA ALIANCA REF 76506/1</t>
  </si>
  <si>
    <t>11,66</t>
  </si>
  <si>
    <t>00005395</t>
  </si>
  <si>
    <t>REGISTRO OVAL C/BOLSAS JE FOFO PN-10/16 C/BY PASS C/CABECOTE HASTE INOX DN 350</t>
  </si>
  <si>
    <t>14.265,25</t>
  </si>
  <si>
    <t>00005399</t>
  </si>
  <si>
    <t>REGISTRO OVAL C/BOLSAS JE FOFO PN-10/16 C/BY PASS C/CABECOTE HASTE INOX DN 400</t>
  </si>
  <si>
    <t>18.585,25</t>
  </si>
  <si>
    <t>00005338</t>
  </si>
  <si>
    <t>REGISTRO OVAL C/BOLSAS JE FOFO PN-10/16 C/BY PASS C/CABECOTE HASTE INOX DN 450</t>
  </si>
  <si>
    <t>20.894,59</t>
  </si>
  <si>
    <t>00005352</t>
  </si>
  <si>
    <t>REGISTRO OVAL C/BOLSAS JE FOFO PN-10/16 C/BY PASS C/CABECOTE HASTE INOX DN 500</t>
  </si>
  <si>
    <t>24.329,92</t>
  </si>
  <si>
    <t>00005342</t>
  </si>
  <si>
    <t>REGISTRO OVAL C/BOLSAS JE FOFO PN-10/16 C/BY PASS C/CABECOTE HASTE INOX DN 600</t>
  </si>
  <si>
    <t>34.044,50</t>
  </si>
  <si>
    <t>00005336</t>
  </si>
  <si>
    <t>REGISTRO OVAL C/BOLSAS JE FOFO PN-10/16 C/BY PASS C/VOLANTE HASTE INOX DN 350</t>
  </si>
  <si>
    <t>14.372,86</t>
  </si>
  <si>
    <t>00005340</t>
  </si>
  <si>
    <t>REGISTRO OVAL C/BOLSAS JE FOFO PN-10/16 C/BY PASS C/VOLANTE HASTE INOX DN 400</t>
  </si>
  <si>
    <t>18.922,13</t>
  </si>
  <si>
    <t>00005392</t>
  </si>
  <si>
    <t>REGISTRO OVAL C/BOLSAS JE FOFO PN-10/16 C/BY PASS C/VOLANTE HASTE INOX DN 450</t>
  </si>
  <si>
    <t>21.231,46</t>
  </si>
  <si>
    <t>00005381</t>
  </si>
  <si>
    <t>REGISTRO OVAL C/BOLSAS JE FOFO PN-10/16 C/BY PASS C/VOLANTE HASTE INOX DN 500</t>
  </si>
  <si>
    <t>24.662,12</t>
  </si>
  <si>
    <t>00005382</t>
  </si>
  <si>
    <t>REGISTRO OVAL C/BOLSAS JE FOFO PN-10/16 C/BY PASS C/VOLANTE HASTE INOX DN 600</t>
  </si>
  <si>
    <t>34.400,12</t>
  </si>
  <si>
    <t>00005341</t>
  </si>
  <si>
    <t>REGISTRO OVAL C/BOLSAS JE FOFO PN-10/16 C/CABECOTE HASTE INOX DN 350</t>
  </si>
  <si>
    <t>13.332,91</t>
  </si>
  <si>
    <t>00005344</t>
  </si>
  <si>
    <t>REGISTRO OVAL C/BOLSAS JE FOFO PN-10/16 C/CABECOTE HASTE INOX DN 400</t>
  </si>
  <si>
    <t>17.370,93</t>
  </si>
  <si>
    <t>00005372</t>
  </si>
  <si>
    <t>REGISTRO OVAL C/BOLSAS JE FOFO PN-10/16 C/CABECOTE HASTE INOX DN 450</t>
  </si>
  <si>
    <t>19.529,16</t>
  </si>
  <si>
    <t>00005371</t>
  </si>
  <si>
    <t>REGISTRO OVAL C/BOLSAS JE FOFO PN-10/16 C/CABECOTE HASTE INOX DN 500</t>
  </si>
  <si>
    <t>22.740,08</t>
  </si>
  <si>
    <t>00005346</t>
  </si>
  <si>
    <t>REGISTRO OVAL C/BOLSAS JE FOFO PN-10/16 C/CABECOTE HASTE INOX DN 600</t>
  </si>
  <si>
    <t>31.819,11</t>
  </si>
  <si>
    <t>00005384</t>
  </si>
  <si>
    <t>REGISTRO OVAL C/BOLSAS JE FOFO PN-10/16 C/REDUTOR C/BY PASS C/CABECOTE HASTE INOX DN 400</t>
  </si>
  <si>
    <t>20.991,56</t>
  </si>
  <si>
    <t>00005374</t>
  </si>
  <si>
    <t>REGISTRO OVAL C/BOLSAS JE FOFO PN-10/16 C/REDUTOR C/BY PASS C/CABECOTE HASTE INOX DN 450</t>
  </si>
  <si>
    <t>23.300,89</t>
  </si>
  <si>
    <t>00005375</t>
  </si>
  <si>
    <t>REGISTRO OVAL C/BOLSAS JE FOFO PN-10/16 C/REDUTOR C/BY PASS C/CABECOTE HASTE INOX DN 500</t>
  </si>
  <si>
    <t>26.736,22</t>
  </si>
  <si>
    <t>00005377</t>
  </si>
  <si>
    <t>REGISTRO OVAL C/BOLSAS JE FOFO PN-10/16 C/REDUTOR C/BY PASS C/CABECOTE HASTE INOX DN 600</t>
  </si>
  <si>
    <t>36.450,81</t>
  </si>
  <si>
    <t>00005366</t>
  </si>
  <si>
    <t>REGISTRO OVAL C/BOLSAS JE FOFO PN-10/16 C/REDUTOR C/BY PASS C/VOLANTE HASTE INOX DN 350</t>
  </si>
  <si>
    <t>16.779,17</t>
  </si>
  <si>
    <t>00005370</t>
  </si>
  <si>
    <t>REGISTRO OVAL C/BOLSAS JE FOFO PN-10/16 C/REDUTOR C/BY PASS C/VOLANTE HASTE INOX DN 400</t>
  </si>
  <si>
    <t>21.328,44</t>
  </si>
  <si>
    <t>00005409</t>
  </si>
  <si>
    <t>REGISTRO OVAL C/BOLSAS JE FOFO PN-10/16 C/REDUTOR C/BY PASS C/VOLANTE HASTE INOX DN 450</t>
  </si>
  <si>
    <t>23.637,77</t>
  </si>
  <si>
    <t>00005416</t>
  </si>
  <si>
    <t>REGISTRO OVAL C/BOLSAS JE FOFO PN-10/16 C/REDUTOR C/BY PASS C/VOLANTE HASTE INOXDN 500</t>
  </si>
  <si>
    <t>27.068,44</t>
  </si>
  <si>
    <t>00005410</t>
  </si>
  <si>
    <t>REGISTRO OVAL C/BOLSAS JE FOFO PN-10/16 C/REDUTOR C/BY PASS C/VOLANTE HASTE INOXDN 600</t>
  </si>
  <si>
    <t>36.806,42</t>
  </si>
  <si>
    <t>00005364</t>
  </si>
  <si>
    <t>REGISTRO OVAL C/BOLSAS JE FOFO PN-10/16 C/REDUTOR C/CABECOTE HASTE INOX DN 350</t>
  </si>
  <si>
    <t>15.581,80</t>
  </si>
  <si>
    <t>00005363</t>
  </si>
  <si>
    <t>REGISTRO OVAL C/BOLSAS JE FOFO PN-10/16 C/REDUTOR C/CABECOTE HASTE INOX DN 400</t>
  </si>
  <si>
    <t>19.619,79</t>
  </si>
  <si>
    <t>00005378</t>
  </si>
  <si>
    <t>REGISTRO OVAL C/BOLSAS JE FOFO PN-10/16 C/REDUTOR C/CABECOTE HASTE INOX DN 450</t>
  </si>
  <si>
    <t>21.778,05</t>
  </si>
  <si>
    <t>00005359</t>
  </si>
  <si>
    <t>REGISTRO OVAL C/BOLSAS JE FOFO PN-10/16 C/REDUTOR C/CABECOTE HASTE INOX DN 500</t>
  </si>
  <si>
    <t>24.988,97</t>
  </si>
  <si>
    <t>00005358</t>
  </si>
  <si>
    <t>REGISTRO OVAL C/BOLSAS JE FOFO PN-10/16 C/REDUTOR C/CABECOTE HASTE INOX DN 600</t>
  </si>
  <si>
    <t>34.068,01</t>
  </si>
  <si>
    <t>00005355</t>
  </si>
  <si>
    <t>REGISTRO OVAL C/BOLSAS JE FOFO PN-10/16 C/REDUTOR C/VOLANTE HASTE INOX DN 350</t>
  </si>
  <si>
    <t>15.689,42</t>
  </si>
  <si>
    <t>00005348</t>
  </si>
  <si>
    <t>REGISTRO OVAL C/BOLSAS JE FOFO PN-10/16 C/REDUTOR C/VOLANTE HASTE INOX DN 400</t>
  </si>
  <si>
    <t>19.956,70</t>
  </si>
  <si>
    <t>00005390</t>
  </si>
  <si>
    <t>REGISTRO OVAL C/BOLSAS JE FOFO PN-10/16 C/REDUTOR C/VOLANTE HASTE INOX DN 450</t>
  </si>
  <si>
    <t>22.114,93</t>
  </si>
  <si>
    <t>00005335</t>
  </si>
  <si>
    <t>REGISTRO OVAL C/BOLSAS JE FOFO PN-10/16 C/REDUTOR C/VOLANTE HASTE INOX DN 500</t>
  </si>
  <si>
    <t>25.321,18</t>
  </si>
  <si>
    <t>00005353</t>
  </si>
  <si>
    <t>REGISTRO OVAL C/BOLSAS JE FOFO PN-10/16 C/REDUTOR C/VOLANTE HASTE INOX DN 600</t>
  </si>
  <si>
    <t>34.423,62</t>
  </si>
  <si>
    <t>)**CAIXA**</t>
  </si>
  <si>
    <t>00005337</t>
  </si>
  <si>
    <t>REGISTRO OVAL C/BOLSAS JE FOFO PN-10/16 C/VOLANTE HASTE INOX DN 350</t>
  </si>
  <si>
    <t>13.440,55</t>
  </si>
  <si>
    <t>00005393</t>
  </si>
  <si>
    <t>REGISTRO OVAL C/BOLSAS JE FOFO PN-10/16 C/VOLANTE HASTE INOX DN 400</t>
  </si>
  <si>
    <t>17.707,83</t>
  </si>
  <si>
    <t>00005357</t>
  </si>
  <si>
    <t>REGISTRO OVAL C/BOLSAS JE FOFO PN-10/16 C/VOLANTE HASTE INOX DN 450</t>
  </si>
  <si>
    <t>19.866,07</t>
  </si>
  <si>
    <t>00005369</t>
  </si>
  <si>
    <t>REGISTRO OVAL C/BOLSAS JE FOFO PN-10/16 C/VOLANTE HASTE INOX DN 500</t>
  </si>
  <si>
    <t>23.072,29</t>
  </si>
  <si>
    <t>00005428</t>
  </si>
  <si>
    <t>REGISTRO OVAL C/BOLSAS JE FOFO PN-10/16 C/VOLANTE HASTE INOX DN 600</t>
  </si>
  <si>
    <t>32.174,73</t>
  </si>
  <si>
    <t>00005549</t>
  </si>
  <si>
    <t>REGISTRO OVAL C/FLANGES FOFO PN-10 C/BY PASS C/CABECOTE HASTE INOX DN 350</t>
  </si>
  <si>
    <t>11.988,83</t>
  </si>
  <si>
    <t>00005550</t>
  </si>
  <si>
    <t>REGISTRO OVAL C/FLANGES FOFO PN-10 C/BY PASS C/CABECOTE HASTE INOX DN 400</t>
  </si>
  <si>
    <t>15.619,55</t>
  </si>
  <si>
    <t>00005551</t>
  </si>
  <si>
    <t>REGISTRO OVAL C/FLANGES FOFO PN-10 C/BY PASS C/CABECOTE HASTE INOX DN 450</t>
  </si>
  <si>
    <t>17.560,32</t>
  </si>
  <si>
    <t>00005552</t>
  </si>
  <si>
    <t>REGISTRO OVAL C/FLANGES FOFO PN-10 C/BY PASS C/CABECOTE HASTE INOX DN 500</t>
  </si>
  <si>
    <t>20.447,49</t>
  </si>
  <si>
    <t>00005553</t>
  </si>
  <si>
    <t>REGISTRO OVAL C/FLANGES FOFO PN-10 C/BY PASS C/CABECOTE HASTE INOX DN 600</t>
  </si>
  <si>
    <t>28.611,67</t>
  </si>
  <si>
    <t>00005600</t>
  </si>
  <si>
    <t>PEDESTAL MANOBRA C/ENGRENAGENS FOFO MOD. PME-06 P/ REGISTROS CHATO / CUNHA BORRACHA 500-600 /</t>
  </si>
  <si>
    <t>31.337,37</t>
  </si>
  <si>
    <t>OVAL 350 A 500</t>
  </si>
  <si>
    <t>00004639</t>
  </si>
  <si>
    <t>PEDESTAL MANOBRA C/ENGRENAGENS FOFO MOD. PME-07 P/ REGISTRO OVAL 600 A 1200</t>
  </si>
  <si>
    <t>30.071,66</t>
  </si>
  <si>
    <t>00004534</t>
  </si>
  <si>
    <t>PEDESTAL MANOBRA SIMPLES C/INDICADOR FOFO MOD. PMSI-08-50 P/ REGISTROS CHATO / C/CUNHA BORRACHA</t>
  </si>
  <si>
    <t>17.239,92</t>
  </si>
  <si>
    <t>/ OVAL DN 50, P/ VALVULA BORBOLETA PN-10 DN 75 A 500      E PN-16 DN 75 A 400</t>
  </si>
  <si>
    <t>00004586</t>
  </si>
  <si>
    <t>PEDESTAL MANOBRA SIMPLES C/INDICADOR FOFO MOD. PMSI-08-52 P/ REGISTROS CHATO / C/CUNHA BORRACHA</t>
  </si>
  <si>
    <t>/ OVAL DN 75 E P/VALVULA BORBOLETA PN-10 DN 600 PN-16 DN 450 / 500</t>
  </si>
  <si>
    <t>00004538</t>
  </si>
  <si>
    <t>PEDESTAL MANOBRA SIMPLES C/INDICADOR FOFO MOD. PMSI-08-53 P/ REGISTROS CHATO / C/CUNHA BORRACHA</t>
  </si>
  <si>
    <t>/ OVAL DN 100</t>
  </si>
  <si>
    <t>00004587</t>
  </si>
  <si>
    <t>PEDESTAL MANOBRA SIMPLES C/INDICADOR FOFO MOD. PMSI-09-55 P/ REGISTROS CHATO / C/CUNHA BORRACHA</t>
  </si>
  <si>
    <t>DN 150</t>
  </si>
  <si>
    <t>00004588</t>
  </si>
  <si>
    <t>PEDESTAL MANOBRA SIMPLES C/INDICADOR FOFO MOD. PMSI-09-56 P/ REGISTROS CHATO / C/CUNHA BORRACHA</t>
  </si>
  <si>
    <t>17.821,89</t>
  </si>
  <si>
    <t>DN 200</t>
  </si>
  <si>
    <t>00004537</t>
  </si>
  <si>
    <t>PEDESTAL MANOBRA SIMPLES C/INDICADOR FOFO MOD. PMSI-09-58 P/ REGISTRO CHATO / CUNHA BORRACHA DN</t>
  </si>
  <si>
    <t>17.225,40</t>
  </si>
  <si>
    <t>00004589</t>
  </si>
  <si>
    <t>PEDESTAL MANOBRA SIMPLES C/INDICADOR FOFO MOD. PMSI-09-59 P/ REGISTROS CHATO E C/ CUNHA</t>
  </si>
  <si>
    <t>BORRACHA DN 300</t>
  </si>
  <si>
    <t>00004635</t>
  </si>
  <si>
    <t>PEDESTAL MANOBRA SIMPLES C/INDICADOR FOFO MOD. PMSI-09-60 P/ VALVULA BORBOLETA PN-10 700 / PN-16</t>
  </si>
  <si>
    <t>00004595</t>
  </si>
  <si>
    <t>PEDESTAL MANOBRA SIMPLES C/INDICADOR FOFO MOD. PMSI-10-55 P/ REGISTRO OVAL DN 150</t>
  </si>
  <si>
    <t>17.894,61</t>
  </si>
  <si>
    <t>00004596</t>
  </si>
  <si>
    <t>PEDESTAL MANOBRA SIMPLES C/INDICADOR FOFO MOD. PMSI-10-56 P/ REGISTRO OVAL DN 200</t>
  </si>
  <si>
    <t>18.185,54</t>
  </si>
  <si>
    <t>00004597</t>
  </si>
  <si>
    <t>PEDESTAL MANOBRA SIMPLES C/INDICADOR FOFO MOD. PMSI-10-58 P/ REGISTRO OVAL DN 250</t>
  </si>
  <si>
    <t>18.200,12</t>
  </si>
  <si>
    <t>00004536</t>
  </si>
  <si>
    <t>PEDESTAL MANOBRA SIMPLES C/INDICADOR FOFO MOD. PMSI-10-60 P/ REGISTROS CHATO / C/CUNHA BORRACHA</t>
  </si>
  <si>
    <t>18.331,09</t>
  </si>
  <si>
    <t>DN 350</t>
  </si>
  <si>
    <t>00004590</t>
  </si>
  <si>
    <t>PEDESTAL MANOBRA SIMPLES C/INDICADOR FOFO MOD. PMSI-10-61 P/ REGISTROS CHATO / C/CUNHA BORRACHA</t>
  </si>
  <si>
    <t>DN 400</t>
  </si>
  <si>
    <t>00004591</t>
  </si>
  <si>
    <t>PEDESTAL MANOBRA SIMPLES C/INDICADOR FOFO MOD. PMSI-10-62 P/ REGISTROS CHATO / C/CUNHA BORRACHA</t>
  </si>
  <si>
    <t>DN 450</t>
  </si>
  <si>
    <t>00004600</t>
  </si>
  <si>
    <t>PEDESTAL MANOBRA SIMPLES C/INDICADOR FOFO MOD. PMSI-13-62 P/ REGISTRO OVAL DN 450</t>
  </si>
  <si>
    <t>20.120,51</t>
  </si>
  <si>
    <t>00004535</t>
  </si>
  <si>
    <t>PEDESTAL MANOBRA SIMPLES C/INDICADOR FOFO MOD. PMSI-13-63 P/ REGISTROS CHATO / C/CUNHA BORRACHA</t>
  </si>
  <si>
    <t>/ OVAL DN 500</t>
  </si>
  <si>
    <t>00004592</t>
  </si>
  <si>
    <t>PEDESTAL MANOBRA SIMPLES C/INDICADOR FOFO MOD. PMSI-13-65 P/ REGISTROS CHATO / C/CUNHA BORRACHA</t>
  </si>
  <si>
    <t>DN 600</t>
  </si>
  <si>
    <t>00004598</t>
  </si>
  <si>
    <t>PEDESTAL MANOBRA SIMPLES C/INDICADOR FOFO MOD. PMSI-13-77 P/ REGISTRO OVAL DN 300</t>
  </si>
  <si>
    <t>00004533</t>
  </si>
  <si>
    <t>PEDESTAL MANOBRA SIMPLES C/INDICADOR FOFO MOD. PMSI-13-78 P/ REGISTRO OVAL DN 350</t>
  </si>
  <si>
    <t>00004599</t>
  </si>
  <si>
    <t>PEDESTAL MANOBRA SIMPLES C/INDICADOR FOFO MOD. PMSI-13-79 P/ REGISTRO OVAL DN 400</t>
  </si>
  <si>
    <t>00004602</t>
  </si>
  <si>
    <t>PEDESTAL MANOBRA SIMPLES C/INDICADOR FOFO MOD. PMSI-14-65 P/ REGISTRO OVAL DN 600</t>
  </si>
  <si>
    <t>18.418,33</t>
  </si>
  <si>
    <t>00004603</t>
  </si>
  <si>
    <t>00005704</t>
  </si>
  <si>
    <t>REGISTRO OVAL C/FLANGES FOFO PN-10 C/REDUTOR C/VOLANTE HASTE INOX DN 450</t>
  </si>
  <si>
    <t>18.591,72</t>
  </si>
  <si>
    <t>PEDESTAL MANOBRA SIMPLES C/INDICADOR FOFO MOD. PMSI-14-66 P/ REGISTRO OVAL DN 700</t>
  </si>
  <si>
    <t>18.607,50</t>
  </si>
  <si>
    <t>00004604</t>
  </si>
  <si>
    <t>PEDESTAL MANOBRA SIMPLES C/INDICADOR FOFO MOD. PMSI-14-67 P/ REGISTRO OVAL DN 800</t>
  </si>
  <si>
    <t>00004703</t>
  </si>
  <si>
    <t>PEDESTAL MANOBRA SIMPLES C/INDICADOR FOFO MOD. PMSI-14-68 P/ REGISTRO OVAL DN 900</t>
  </si>
  <si>
    <t>00004605</t>
  </si>
  <si>
    <t>PEDESTAL MANOBRA SIMPLES C/INDICADOR FOFO MOD. PMSI-14-69 P/ REGISTRO OVAL DN 1000</t>
  </si>
  <si>
    <t>00004522</t>
  </si>
  <si>
    <t>PEDESTAL MANOBRA SIMPLES FOFO MOD PMS-01 P/ REGISTROS CHATO E C/CUNHA BORRACHA DN 50 A 300, P/</t>
  </si>
  <si>
    <t>5.281,03</t>
  </si>
  <si>
    <t>REGISTRO OVAL DN 50/100      E VALVULA BORBOLETA PN-10/16 DN 75 A 2000</t>
  </si>
  <si>
    <t>00004524</t>
  </si>
  <si>
    <t>PEDESTAL MANOBRA SIMPLES FOFO MOD. PMS-02 P/ REGISTROS CHATO E C/CUNHA BORRACHA DN 350 A 450 /</t>
  </si>
  <si>
    <t>13.399,08</t>
  </si>
  <si>
    <t>OVAL DN 150 A 250</t>
  </si>
  <si>
    <t>00004529</t>
  </si>
  <si>
    <t>PEDESTAL MANOBRA SIMPLES FOFO MOD. PMS-03 P/ REGISTROS CHATO E C/CUNHA BORRACHA DN 500 / 600 /</t>
  </si>
  <si>
    <t>17.007,13</t>
  </si>
  <si>
    <t>OVAL DN 300 A 500</t>
  </si>
  <si>
    <t>00004527</t>
  </si>
  <si>
    <t>PEDESTAL MANOBRA SIMPLES FOFO MOD. PMS-04 P/ REGISTRO OVAL    DN 600/1000</t>
  </si>
  <si>
    <t>15.377,67</t>
  </si>
  <si>
    <t>00004697</t>
  </si>
  <si>
    <t>PEDESTAL SUSPENSAO C/ENGRENAGENS REDUCAO SIMPLES      FOFO MOD. PES-51 P/ COMPORTAS QUADRADA /</t>
  </si>
  <si>
    <t>35.440,04</t>
  </si>
  <si>
    <t>CIRCULAR SENTIDO DUPLO 1000</t>
  </si>
  <si>
    <t>00004698</t>
  </si>
  <si>
    <t>PEDESTAL SUSPENSAO C/ENGRENAGENS REDUCAO SIMPLES      FOFO MOD. PES-52 P/ COMPORTAS QUADRADA /</t>
  </si>
  <si>
    <t>36.327,47</t>
  </si>
  <si>
    <t>CIRCULAR SENTIDO DUPLO 1200</t>
  </si>
  <si>
    <t>00004687</t>
  </si>
  <si>
    <t>PEDESTAL SUSPENSAO C/ENGRENAGENS REDUCAO SIMPLES C/INDICADOR FOFO MOD. PESI-35-92 P/</t>
  </si>
  <si>
    <t>32.399,38</t>
  </si>
  <si>
    <t>COMPORTAS QUADRADA / CIRCULAR SENTIDO DUPLO 500</t>
  </si>
  <si>
    <t>00004701</t>
  </si>
  <si>
    <t>PEDESTAL SUSPENSAO C/ENGRENAGENS REDUCAO SIMPLES C/INDICADOR FOFO MOD. PESI-36-93 P/</t>
  </si>
  <si>
    <t>32.370,28</t>
  </si>
  <si>
    <t>COMPORTAS QUADRADA / CIRCULAR SENTIDO DUPLO 600 0MM - INCL CACAMBA</t>
  </si>
  <si>
    <t>00004702</t>
  </si>
  <si>
    <t>PEDESTAL SUSPENSAO C/ENGRENAGENS REDUCAO SIMPLES C/INDICADOR FOFO MOD. PESI-37-94 P/</t>
  </si>
  <si>
    <t>COMPORTAS QUADRADA / CIRCULAR SENTIDO DUPLO 700</t>
  </si>
  <si>
    <t>00004673</t>
  </si>
  <si>
    <t>PEDESTAL SUSPENSAO C/ENGRENAGENS REDUCAO SIMPLES C/INDICADOR FOFO MOD. PESI-38-95 P/ COMPORTA</t>
  </si>
  <si>
    <t>33.126,84</t>
  </si>
  <si>
    <t>SQUADRADA / CIRCULAR SENTIDO DUPLO 800</t>
  </si>
  <si>
    <t>00004645</t>
  </si>
  <si>
    <t>PEDESTAL SUSPENSAO C/ENGRENAGENS REDUCAO SIMPLES C/INDICADOR FOFO MOD. PESI-39-96 P/</t>
  </si>
  <si>
    <t>34.247,06</t>
  </si>
  <si>
    <t>COMPORTAS QUADRADA / CIRCULAR SENTIDO DUPLO 900</t>
  </si>
  <si>
    <t>00004646</t>
  </si>
  <si>
    <t>PEDESTAL SUSPENSAO C/ENGRENAGENS REDUCAO SIMPLES C/INDICADOR FOFO MOD. PESI-40-97 P/</t>
  </si>
  <si>
    <t>34.552,56</t>
  </si>
  <si>
    <t>COMPORTAS QUADRADA / CIRCULAR SENTIDO DUPLO 1000</t>
  </si>
  <si>
    <t>00004647</t>
  </si>
  <si>
    <t>PEDESTAL SUSPENSAO C/ENGRENAGENS REDUCAO SIMPLES C/INDICADOR FOFO MOD. PESI-41-98 P/</t>
  </si>
  <si>
    <t>35.992,86</t>
  </si>
  <si>
    <t>COMPORTAS QUADRADA / CIRCULAR SENTIDO DUPLO 1200</t>
  </si>
  <si>
    <t>00004644</t>
  </si>
  <si>
    <t>PEDESTAL SUSPENSAO SIMPLES FOFO MOD. PSS-01 P/ COMPORTAS QUADRADA / CIRCULAR    SENTIDO DUPLO</t>
  </si>
  <si>
    <t>15.523,22</t>
  </si>
  <si>
    <t>200 A 400</t>
  </si>
  <si>
    <t>00004715</t>
  </si>
  <si>
    <t>PEDRA ARDOSIA CINZA IRREGULAR</t>
  </si>
  <si>
    <t>10,06</t>
  </si>
  <si>
    <t>00004704</t>
  </si>
  <si>
    <t>PEDRA ARDOSIA CINZA 20 X 40CM E = 1CM</t>
  </si>
  <si>
    <t>12,88</t>
  </si>
  <si>
    <t>00010730</t>
  </si>
  <si>
    <t>PEDRA ARDOSIA CINZA 30 X 30 X 1CM</t>
  </si>
  <si>
    <t>11,84</t>
  </si>
  <si>
    <t>00010731</t>
  </si>
  <si>
    <t>PEDRA ARDOSIA CINZA 40 X 40 X 1CM</t>
  </si>
  <si>
    <t>00004705</t>
  </si>
  <si>
    <t>PEDRA BASALTO CINZA IRREGULAR</t>
  </si>
  <si>
    <t>25,16</t>
  </si>
  <si>
    <t>00004748</t>
  </si>
  <si>
    <t>PEDRA BRITADA BICA CORRIDA (NAO CLASSIFICADA)</t>
  </si>
  <si>
    <t>64,98</t>
  </si>
  <si>
    <t>00004729</t>
  </si>
  <si>
    <t>PEDRA BRITADA GRADUADA (CLASSIFICADA)</t>
  </si>
  <si>
    <t>69,85</t>
  </si>
  <si>
    <t>00004720</t>
  </si>
  <si>
    <t>PEDRA BRITADA N. 0 PEDRISCO OU CASCALHINHO</t>
  </si>
  <si>
    <t>00004727</t>
  </si>
  <si>
    <t>PEDRA BRITADA N. 05 OU 75MM</t>
  </si>
  <si>
    <t>00004721</t>
  </si>
  <si>
    <t>PEDRA BRITADA N. 1 OU 19 MM</t>
  </si>
  <si>
    <t>00004718</t>
  </si>
  <si>
    <t>PEDRA BRITADA N. 2 OU 25 MM</t>
  </si>
  <si>
    <t>00004722</t>
  </si>
  <si>
    <t>PEDRA BRITADA N. 3 OU 38 MM</t>
  </si>
  <si>
    <t>00004723</t>
  </si>
  <si>
    <t>PEDRA BRITADA N. 4 OU 50 MM</t>
  </si>
  <si>
    <t>00004712</t>
  </si>
  <si>
    <t>PEDRA C/SUPERF LISA NAO TRABALHADA P/ REVESTIMENTO</t>
  </si>
  <si>
    <t>32,56</t>
  </si>
  <si>
    <t>00013714</t>
  </si>
  <si>
    <t>PEDRA CARIRI 20 X 30CM</t>
  </si>
  <si>
    <t>44,40</t>
  </si>
  <si>
    <t>00011089</t>
  </si>
  <si>
    <t>PEDRA DE ALVENARIA DE UMA FACE</t>
  </si>
  <si>
    <t>74,72</t>
  </si>
  <si>
    <t>00002710</t>
  </si>
  <si>
    <t>PEDRA ESMERIL 6 X 3/4"</t>
  </si>
  <si>
    <t>21,16</t>
  </si>
  <si>
    <t>00010732</t>
  </si>
  <si>
    <t>PEDRA GRANITICA ALMOFADADA ESP = 5 A 6CM P/ REVESTIMENTO</t>
  </si>
  <si>
    <t>39,96</t>
  </si>
  <si>
    <t>00011120</t>
  </si>
  <si>
    <t>PEDRA GRANITICA OU BASALTICA FACETADA 20 X 20 X 20CM</t>
  </si>
  <si>
    <t>00010733</t>
  </si>
  <si>
    <t>PEDRA GRANITICA RACHINHA ESP=2 A 3CM IRREGULAR P/ REVESTIMENTO</t>
  </si>
  <si>
    <t>35,52</t>
  </si>
  <si>
    <t>00010734</t>
  </si>
  <si>
    <t>PEDRA GRANITICA RACHINHA ESP=2 A 3CM SERRADA P/ REVESTIMENTO</t>
  </si>
  <si>
    <t>54,02</t>
  </si>
  <si>
    <t>00010735</t>
  </si>
  <si>
    <t>PEDRA ITACOLOMI DO NORTE NATURAL</t>
  </si>
  <si>
    <t>40,70</t>
  </si>
  <si>
    <t>00010736</t>
  </si>
  <si>
    <t>PEDRA ITACOLOMI DO NORTE SERRADA</t>
  </si>
  <si>
    <t>45,44</t>
  </si>
  <si>
    <t>00013187</t>
  </si>
  <si>
    <t>PEDRA LAGOA SANTA (SERRADA) 20 X 40CM</t>
  </si>
  <si>
    <t>65,12</t>
  </si>
  <si>
    <t>00013188</t>
  </si>
  <si>
    <t>PEDRA LAGOA SANTA IRREGULAR</t>
  </si>
  <si>
    <t>34,04</t>
  </si>
  <si>
    <t>00010737</t>
  </si>
  <si>
    <t>PEDRA MIRACEMA</t>
  </si>
  <si>
    <t>29,60</t>
  </si>
  <si>
    <t>00010738</t>
  </si>
  <si>
    <t>PEDRA PIRENOPOLIS C/ CORTE MANUAL - RETALHO COR AVERMELHADA</t>
  </si>
  <si>
    <t>00004717</t>
  </si>
  <si>
    <t>PEDRA PORTUGUESA BRANCA</t>
  </si>
  <si>
    <t>28,12</t>
  </si>
  <si>
    <t>00004708</t>
  </si>
  <si>
    <t>PEDRA PORTUGUESA PRETA</t>
  </si>
  <si>
    <t>16,28</t>
  </si>
  <si>
    <t>00014326</t>
  </si>
  <si>
    <t>PEDRA QUIXADA</t>
  </si>
  <si>
    <t>00004709</t>
  </si>
  <si>
    <t>PEDRA RACHAO P/ REVESTIMENTO</t>
  </si>
  <si>
    <t>69,56</t>
  </si>
  <si>
    <t>00013189</t>
  </si>
  <si>
    <t>PEDRA RIO VERDE (SERRADA) 20 X 40CM</t>
  </si>
  <si>
    <t>59,20</t>
  </si>
  <si>
    <t>00004714</t>
  </si>
  <si>
    <t>PEDRA SABAO</t>
  </si>
  <si>
    <t>00004710</t>
  </si>
  <si>
    <t>PEDRA SAO TOME 20 X 40CM</t>
  </si>
  <si>
    <t>52,54</t>
  </si>
  <si>
    <t>00004730</t>
  </si>
  <si>
    <t>PEDRA-DE-MAO OU PEDRA RACHAO P/ MURO ARRIMO/FUNDACAO/ENROCAMENTO   ETC</t>
  </si>
  <si>
    <t>73,10</t>
  </si>
  <si>
    <t>00004750</t>
  </si>
  <si>
    <t>00004826</t>
  </si>
  <si>
    <t>PEITORIL MARMORE BRANCO L = 15CM ESP = 3CM, POLIDO</t>
  </si>
  <si>
    <t>26,77</t>
  </si>
  <si>
    <t>00004825</t>
  </si>
  <si>
    <t>PEITORIL MARMORE BRANCO L = 25CM ESP = 3CM, POLIDO</t>
  </si>
  <si>
    <t>36,31</t>
  </si>
  <si>
    <t>00010855</t>
  </si>
  <si>
    <t>PEITORIL PRE-MOLDADO DE GRANILITE, MARMORITE OU GRANITINA L = 15CM</t>
  </si>
  <si>
    <t>26,34</t>
  </si>
  <si>
    <t>00013340</t>
  </si>
  <si>
    <t>PERFIL "U" CHAPA ACO DOBRADA E = 3,04MM H = 20CM ABAS = 5CM (4,36KG/M)</t>
  </si>
  <si>
    <t>00010962</t>
  </si>
  <si>
    <t>PERFIL ACO ESTRUTURAL "H" - 6" X 6" (QUALQUER ESPESSURA)</t>
  </si>
  <si>
    <t>4,80</t>
  </si>
  <si>
    <t>00004764</t>
  </si>
  <si>
    <t>PERFIL ACO ESTRUTURAL "I" - 10" X 4 5/8" (QUALQUER ESPESSURA)</t>
  </si>
  <si>
    <t>00004773</t>
  </si>
  <si>
    <t>PERFIL ACO ESTRUTURAL "I" - 10" X 4 5/8" ESP=11,35 MM (44,65 KG/M)</t>
  </si>
  <si>
    <t>181,17</t>
  </si>
  <si>
    <t>00004774</t>
  </si>
  <si>
    <t>PERFIL ACO ESTRUTURAL "I" - 12" X 5 1/4" (QUALQUER ESPESSURA)</t>
  </si>
  <si>
    <t>4,57</t>
  </si>
  <si>
    <t>00004775</t>
  </si>
  <si>
    <t>PERFIL ACO ESTRUTURAL "I" - 12" X 5 1/4" ESP=11,68 MM (60,71 KG/M)</t>
  </si>
  <si>
    <t>270,97</t>
  </si>
  <si>
    <t>00004776</t>
  </si>
  <si>
    <t>PERFIL ACO ESTRUTURAL "I" - 12" X 5 1/4" ESP=14,35 MM (66,97 KG/M)</t>
  </si>
  <si>
    <t>296,44</t>
  </si>
  <si>
    <t>00004765</t>
  </si>
  <si>
    <t>PERFIL ACO ESTRUTURAL "I" - 4" X 2 5/8" ESP=6,43 MM (12,65 KG/M)</t>
  </si>
  <si>
    <t>00004766</t>
  </si>
  <si>
    <t>PERFIL ACO ESTRUTURAL "I" - 6" X 3 3/8" (QUALQUER ESPESSURA)</t>
  </si>
  <si>
    <t>3,65</t>
  </si>
  <si>
    <t>00004767</t>
  </si>
  <si>
    <t>PERFIL ACO ESTRUTURAL "I" - 6" X 3 3/8" ESP=8,71 MM (21,95 KG/M)</t>
  </si>
  <si>
    <t>80,97</t>
  </si>
  <si>
    <t>00004768</t>
  </si>
  <si>
    <t>PERFIL ACO ESTRUTURAL "I" - 8" X 4" (QUALQUER ESPESSURA)</t>
  </si>
  <si>
    <t>00010963</t>
  </si>
  <si>
    <t>PERFIL ACO ESTRUTURAL "I" - 8" X 4" ESP=11,20 MM (34,22 KG/M)</t>
  </si>
  <si>
    <t>150,21</t>
  </si>
  <si>
    <t>00004769</t>
  </si>
  <si>
    <t>PERFIL ACO ESTRUTURAL "I" - 8" X 4" ESP=8,86 MM (30,50 KG/M)</t>
  </si>
  <si>
    <t>130,51</t>
  </si>
  <si>
    <t>00010964</t>
  </si>
  <si>
    <t>PERFIL ACO ESTRUTURAL "U" - 15" X 3 3/8" (QUALQUER ESPESSURA)</t>
  </si>
  <si>
    <t>00010965</t>
  </si>
  <si>
    <t>PERFIL ACO ESTRUTURAL "U" - 4" X 1 5/8" ESP=6,27 MM (9,30 KG/M)</t>
  </si>
  <si>
    <t>00010966</t>
  </si>
  <si>
    <t>PERFIL ACO ESTRUTURAL "U" - 6" X 2" (QUALQUER ESPESSURA)</t>
  </si>
  <si>
    <t>00014529</t>
  </si>
  <si>
    <t>PERFURATRIZ A AR COMPRIMIDO ATLAS COPCO BBD 12T</t>
  </si>
  <si>
    <t>5.086,55</t>
  </si>
  <si>
    <t>00011651</t>
  </si>
  <si>
    <t>PERFURATRIZ A AR COMPRIMIDO ATLAS COPCO RH-571 17,8KG MANUAL DIAM 3,0CM</t>
  </si>
  <si>
    <t>4.022,76</t>
  </si>
  <si>
    <t>00013447</t>
  </si>
  <si>
    <t>PERFURATRIZ A AR-COMPRIMIDO ATLAS COPCO RH-656-5W</t>
  </si>
  <si>
    <t>6.019,01</t>
  </si>
  <si>
    <t>00025709</t>
  </si>
  <si>
    <t>PERFURATRIZ HIDRÁULICA MAIT HR220</t>
  </si>
  <si>
    <t>690,67</t>
  </si>
  <si>
    <t>00010747</t>
  </si>
  <si>
    <t>PERFURATRIZ PNEUMATICA ATLAS COPCO RH-658 - 24,0KG</t>
  </si>
  <si>
    <t>6.121,08</t>
  </si>
  <si>
    <t>00004778</t>
  </si>
  <si>
    <t>PERFURATRIZ PNEUMATICA P/ ROCHA TIPO ATLAS COPCO RH-571 - 17,0KG OU EQUIV</t>
  </si>
  <si>
    <t>00004780</t>
  </si>
  <si>
    <t>PERFURATRIZ PNEUMATICA P/ ROCHA TIPO ATLAS COPCO RH-658 - 24,0KG OU EQUIV</t>
  </si>
  <si>
    <t>00001746</t>
  </si>
  <si>
    <t>PIA ACO INOXIDAVEL 120 X 60CM C/1 CUBA</t>
  </si>
  <si>
    <t>120,00</t>
  </si>
  <si>
    <t>00001748</t>
  </si>
  <si>
    <t>PIA ACO INOXIDAVEL 130 X 60CM C/1 CUBA</t>
  </si>
  <si>
    <t>137,12</t>
  </si>
  <si>
    <t>00001745</t>
  </si>
  <si>
    <t>PIA ACO INOXIDAVEL 160 X 60CM C/1 CUBA</t>
  </si>
  <si>
    <t>166,85</t>
  </si>
  <si>
    <t>00001749</t>
  </si>
  <si>
    <t>PIA ACO INOXIDAVEL 180 X 60CM C/1 CUBA</t>
  </si>
  <si>
    <t>187,68</t>
  </si>
  <si>
    <t>00001750</t>
  </si>
  <si>
    <t>PIA ACO INOXIDAVEL 200 X 60CM C/2 CUBAS</t>
  </si>
  <si>
    <t>242,56</t>
  </si>
  <si>
    <t>00002713</t>
  </si>
  <si>
    <t>PICARETA PONTA E PONTA SEM CABO</t>
  </si>
  <si>
    <t>19,05</t>
  </si>
  <si>
    <t>00013617</t>
  </si>
  <si>
    <t>PICK UP VOLKSWAGEN MOD. SAVEIRO CL 1.8, 98CV, A GASOLINA</t>
  </si>
  <si>
    <t>59.207,15</t>
  </si>
  <si>
    <t>00005328</t>
  </si>
  <si>
    <t>PIGMENTO CONCENTRADO PARA TINTA PVA BISNAGA 60ML</t>
  </si>
  <si>
    <t>00005329</t>
  </si>
  <si>
    <t>PIGMENTO CONCENTRADO PARA TINTA TIPO CORALCOR BISNAGA 28CM3</t>
  </si>
  <si>
    <t>00005327</t>
  </si>
  <si>
    <t>PIGMENTO TP PO XADREZ</t>
  </si>
  <si>
    <t>24,68</t>
  </si>
  <si>
    <t>00011091</t>
  </si>
  <si>
    <t>PINGADEIRA PLASTICA P/ TELHA FIBROCIMENTO CANALETE 49 OU KALHETA</t>
  </si>
  <si>
    <t>00011092</t>
  </si>
  <si>
    <t>PINGADEIRA PLASTICA P/ TELHA FIBROCIMENTO CANALETE 90</t>
  </si>
  <si>
    <t>00014147</t>
  </si>
  <si>
    <t>PINO C/ ROSCA DIAM 1/4" 30 X 20"</t>
  </si>
  <si>
    <t>CX</t>
  </si>
  <si>
    <t>41,32</t>
  </si>
  <si>
    <t>00000445</t>
  </si>
  <si>
    <t>PINO P/ ISOLADOR M16X19X320MM 25KV</t>
  </si>
  <si>
    <t>5,73</t>
  </si>
  <si>
    <t>00000444</t>
  </si>
  <si>
    <t>PINO RETO P/ ISOLADOR 15KV DIMENSOES 16 X 19 X 290MM</t>
  </si>
  <si>
    <t>00004783</t>
  </si>
  <si>
    <t>00012874</t>
  </si>
  <si>
    <t>PINTOR DE LETRAS</t>
  </si>
  <si>
    <t>8,43</t>
  </si>
  <si>
    <t>00025960</t>
  </si>
  <si>
    <t>PINTOR DE PAVIMENTACAO ASFALTICA</t>
  </si>
  <si>
    <t>00004785</t>
  </si>
  <si>
    <t>PINTOR PARA TINTA EPOXI</t>
  </si>
  <si>
    <t>5,83</t>
  </si>
  <si>
    <t>00004794</t>
  </si>
  <si>
    <t>PISO BORRACHA 500 X 500 X 14 MM SPORTGOMA P/ ARGAMASSA PRETO PLURIGOMA OU SIMILAR</t>
  </si>
  <si>
    <t>75,51</t>
  </si>
  <si>
    <t>00004799</t>
  </si>
  <si>
    <t>PISO BORRACHA 500 X 500 X 15 MM CANELADO P/ ARGAMASSA AI.25 PLURIGOMA PRETO OU SIMILAR</t>
  </si>
  <si>
    <t>00004795</t>
  </si>
  <si>
    <t>PISO BORRACHA 500 X 500 X 15 MM PASTILHADO P/ ARGAMASSA AI.15 PLURIGOMA PRETO OU SIMILAR</t>
  </si>
  <si>
    <t>97,88</t>
  </si>
  <si>
    <t>00004801</t>
  </si>
  <si>
    <t>PISO BORRACHA 500 X 500 X 3,5 MM CANELADO P/ COLA G.25 PLURIGOMA PRETO OU SIMILAR</t>
  </si>
  <si>
    <t>55,26</t>
  </si>
  <si>
    <t>00004802</t>
  </si>
  <si>
    <t>PISO BORRACHA 500 X 500 X 3,5 MM FRISADO P/ COLA G.45 PLURIGOMA PRETO OU SIMILAR</t>
  </si>
  <si>
    <t>50,90</t>
  </si>
  <si>
    <t>00004800</t>
  </si>
  <si>
    <t>PISO BORRACHA 500 X 500 X 3,5 MM PASTILHADO P/ COLA G.15 PLURIGOMA PRETO OU SIMILAR</t>
  </si>
  <si>
    <t>36,92</t>
  </si>
  <si>
    <t>00004798</t>
  </si>
  <si>
    <t>PISO BORRACHA 500 X 500 X 7 MM CANELADO P/ ARGAMASSA A.25 PLURIGOMA PRETO OU SIMILAR</t>
  </si>
  <si>
    <t>88,10</t>
  </si>
  <si>
    <t>00004796</t>
  </si>
  <si>
    <t>PISO BORRACHA 500 X 500 X 7 MM FRISADO P/ ARGAMASSA A.45 PLURIGOMA PRETO OU SIMILAR</t>
  </si>
  <si>
    <t>00004797</t>
  </si>
  <si>
    <t>PISO BORRACHA 500 X 500 X 7 MM PASTILHADO P/ ARGAMASSA A.15 PLURIGOMA PRETO OU SIMILAR</t>
  </si>
  <si>
    <t>92,29</t>
  </si>
  <si>
    <t>00025965</t>
  </si>
  <si>
    <t>PISO DE BORRACHA SINTÉTICA 50X50CM - ESP 4.00 MM, MODELO CANELADO, COR VERDE MUSGO</t>
  </si>
  <si>
    <t>89,80</t>
  </si>
  <si>
    <t>00004786</t>
  </si>
  <si>
    <t>PISO EM GRANILITE, MARMORITE OU GRANITINA - ESP = 8 MM</t>
  </si>
  <si>
    <t>31,35</t>
  </si>
  <si>
    <t>00025977</t>
  </si>
  <si>
    <t>PISO EM GRANITO BRANCO MARFIM 30X30CM E=2CM LEVIGADO</t>
  </si>
  <si>
    <t>110,29</t>
  </si>
  <si>
    <t>00025978</t>
  </si>
  <si>
    <t>PISO EM GRANITO BRANCO MARFIM 50X50CM E=2CM LEVIGADO</t>
  </si>
  <si>
    <t>121,32</t>
  </si>
  <si>
    <t>00025979</t>
  </si>
  <si>
    <t>PISO EM GRANITO BRANCO MONET 50X50CM E=2CM LEVIGADO</t>
  </si>
  <si>
    <t>117,65</t>
  </si>
  <si>
    <t>00025980</t>
  </si>
  <si>
    <t>PISO EM GRANITO BRANCO QUARTZ   E=2CM LEVIGADO</t>
  </si>
  <si>
    <t>00025981</t>
  </si>
  <si>
    <t>PISO EM GRANITO BRANCO QUARTZ 30X30CM E=2CM LEVIGADO</t>
  </si>
  <si>
    <t>146,32</t>
  </si>
  <si>
    <t>00025982</t>
  </si>
  <si>
    <t>PISO EM GRANITO BRANCO QUARTZ 50X50CM E=2CM LEVIGADO</t>
  </si>
  <si>
    <t>145,59</t>
  </si>
  <si>
    <t>00021105</t>
  </si>
  <si>
    <t>PISO EM LAJOTAO COLONIAL</t>
  </si>
  <si>
    <t>6,44</t>
  </si>
  <si>
    <t>00021108</t>
  </si>
  <si>
    <t>PISO PORCELANATO POLIDO EXTRA 30X30CM OU 40X40CM</t>
  </si>
  <si>
    <t>69,32</t>
  </si>
  <si>
    <t>00004790</t>
  </si>
  <si>
    <t>PISO VINILICO EM PLACAS 30 X 30CM, C/ FLASH, ESP = 2,0MM</t>
  </si>
  <si>
    <t>32,05</t>
  </si>
  <si>
    <t>00004792</t>
  </si>
  <si>
    <t>PISO VINILICO EM PLACAS 30 X 30CM, C/ FLASH, ESP = 3,2MM</t>
  </si>
  <si>
    <t>59,29</t>
  </si>
  <si>
    <t>00010851</t>
  </si>
  <si>
    <t>PLACA ACRILICO P/IDENTIFICACAO 25 X 8CM E=4MM</t>
  </si>
  <si>
    <t>44,89</t>
  </si>
  <si>
    <t>00015046</t>
  </si>
  <si>
    <t>PLACA CEGA FOFO DN 50 LH PREDIAL TRADICIONAL P/INSTALACAO ESGOTO PREDIAL</t>
  </si>
  <si>
    <t>13,40</t>
  </si>
  <si>
    <t>00015047</t>
  </si>
  <si>
    <t>PLACA CEGA FOFO DN 75 LH PREDIAL TRADICIONAL P/INSTALACAO ESGOTO PREDIAL</t>
  </si>
  <si>
    <t>00015048</t>
  </si>
  <si>
    <t>PLACA CEGA FOFO DN 100 LH PREDIAL TRADICIONAL P/INSTALACAO ESGOTO PREDIAL</t>
  </si>
  <si>
    <t>18,59</t>
  </si>
  <si>
    <t>00015049</t>
  </si>
  <si>
    <t>PLACA CEGA FOFO DN 150 LH PREDIAL TRADICIONAL P/INSTALACAO ESGOTO PREDIAL</t>
  </si>
  <si>
    <t>27,61</t>
  </si>
  <si>
    <t>00021110</t>
  </si>
  <si>
    <t>PLACA CEGA METALICA REDONDA P/ TOMADA DE PISO 3 X 3"</t>
  </si>
  <si>
    <t>00012121</t>
  </si>
  <si>
    <t>PLACA CEGA REDONDA 3'' EM TERMOPLASTICO, TIPO SILENTOQUE PIAL OU EQUIV</t>
  </si>
  <si>
    <t>00012119</t>
  </si>
  <si>
    <t>PLACA CEGA 4 X 2'' EM TERMOPLASTICO, TIPO SILENTOQUE PIAL OU EQUIV</t>
  </si>
  <si>
    <t>00012120</t>
  </si>
  <si>
    <t>PLACA CEGA 4 X 4'' EM TERMOPLASTICO, TIPO SILENTOQUE PIAL OU EQUIV</t>
  </si>
  <si>
    <t>00000673</t>
  </si>
  <si>
    <t>PLACA CONCRETO CELULAR E = 10CM</t>
  </si>
  <si>
    <t>22,25</t>
  </si>
  <si>
    <t>00010848</t>
  </si>
  <si>
    <t>PLACA DE INAUGURACAO DURALUMINIO 40 X 60CM</t>
  </si>
  <si>
    <t>321,27</t>
  </si>
  <si>
    <t>00010849</t>
  </si>
  <si>
    <t>PLACA DE INAUGURACAO EM BRONZE 35 X 50CM</t>
  </si>
  <si>
    <t>544,09</t>
  </si>
  <si>
    <t>00010850</t>
  </si>
  <si>
    <t>PLACA DE NUMERACAO DE CHAPA GALVANIZADA NUM 18 12 X 18CM</t>
  </si>
  <si>
    <t>17,27</t>
  </si>
  <si>
    <t>00004813</t>
  </si>
  <si>
    <t>PLACA DE OBRA (IDENTIFICACAO) PARA CONSTRUCAO CIVIL EM CHAPA GALVANIZADA NUM 22 (NAO INCLUI</t>
  </si>
  <si>
    <t>COLOCACAO)</t>
  </si>
  <si>
    <t>00013629</t>
  </si>
  <si>
    <t>PLACA DE OBRA (IDENTIFICACAO) PARA CONSTRUCAO CIVIL EM CHAPA GALVANIZADA NUM 26 (NAO INCLUI</t>
  </si>
  <si>
    <t>86,36</t>
  </si>
  <si>
    <t>00011094</t>
  </si>
  <si>
    <t>PLACA DE VEDACAO NERVURA P/ TELHA FIBROCIMENTO CANALETE 90</t>
  </si>
  <si>
    <t>00004309</t>
  </si>
  <si>
    <t>PLACA DE VENTILACAO P/ TELHA FIBROCIMENTO CANALETE 49 KALHETA</t>
  </si>
  <si>
    <t>00004307</t>
  </si>
  <si>
    <t>PLACA DE VENTILACAO P/ TELHA FIBROCIMENTO CANALETE 90 OU KALHETAO</t>
  </si>
  <si>
    <t>4,32</t>
  </si>
  <si>
    <t>00013521</t>
  </si>
  <si>
    <t>PLACA ESMALTADA P/ IDENTIFICACAO NR DE RUA</t>
  </si>
  <si>
    <t>51,82</t>
  </si>
  <si>
    <t>00004812</t>
  </si>
  <si>
    <t>PLACA GESSO 60 X 60CM E=12MM P/FORRO</t>
  </si>
  <si>
    <t>00004820</t>
  </si>
  <si>
    <t>PLACA MARMORE BRANCO COMUM 15 X 30CM E = 2,5CM, POLIDO P/ REVESTIMENTO</t>
  </si>
  <si>
    <t>67,55</t>
  </si>
  <si>
    <t>00004819</t>
  </si>
  <si>
    <t>PLACA MARMORE BRANCO COMUM 15 X 30CM E = 3CM, POLIDO P/ REVESTIMENTO</t>
  </si>
  <si>
    <t>00004822</t>
  </si>
  <si>
    <t>PLACA MARMORE BRANCO 15 X 30CM E = 2CM, POLIDO PARA REVESTIMENTO</t>
  </si>
  <si>
    <t>00004818</t>
  </si>
  <si>
    <t>PLACA MARMORE BRANCO 30 X 30CM E = 2CM, P/ PISO, POLIDO</t>
  </si>
  <si>
    <t>00004821</t>
  </si>
  <si>
    <t>LUVA P/ ELETRODUTO ESMALTADO PESADO 3"</t>
  </si>
  <si>
    <t>6,18</t>
  </si>
  <si>
    <t>00002479</t>
  </si>
  <si>
    <t>LUVA P/ ELETRODUTO ESMALTADO PESADO 4"</t>
  </si>
  <si>
    <t>00002476</t>
  </si>
  <si>
    <t>LUVA P/ELETRODUTO ESMALTADO PESADO 1.1/2"</t>
  </si>
  <si>
    <t>00003878</t>
  </si>
  <si>
    <t>LUVA PVC C/ROSCA P/AGUA FRIA PREDIAL 1.1/2"</t>
  </si>
  <si>
    <t>00003877</t>
  </si>
  <si>
    <t>LUVA PVC C/ROSCA P/AGUA FRIA PREDIAL 1.1/4"</t>
  </si>
  <si>
    <t>00003883</t>
  </si>
  <si>
    <t>LUVA PVC C/ROSCA P/AGUA FRIA PREDIAL 1/2"</t>
  </si>
  <si>
    <t>0,48</t>
  </si>
  <si>
    <t>00003876</t>
  </si>
  <si>
    <t>LUVA PVC C/ROSCA P/AGUA FRIA PREDIAL 1"</t>
  </si>
  <si>
    <t>00003902</t>
  </si>
  <si>
    <t>LUVA PVC C/ROSCA P/AGUA FRIA PREDIAL 2.1/2"</t>
  </si>
  <si>
    <t>00003879</t>
  </si>
  <si>
    <t>LUVA PVC C/ROSCA P/AGUA FRIA PREDIAL 2"</t>
  </si>
  <si>
    <t>00003884</t>
  </si>
  <si>
    <t>LUVA PVC C/ROSCA P/AGUA FRIA PREDIAL 3/4"</t>
  </si>
  <si>
    <t>00003880</t>
  </si>
  <si>
    <t>LUVA PVC C/ROSCA P/AGUA FRIA PREDIAL 3"</t>
  </si>
  <si>
    <t>00003901</t>
  </si>
  <si>
    <t>LUVA PVC C/ROSCA P/AGUA FRIA PREDIAL 4"</t>
  </si>
  <si>
    <t>00001898</t>
  </si>
  <si>
    <t>LUVA PVC DE PRESSAO P/ ELETRODUTO TIGREFLEX 16</t>
  </si>
  <si>
    <t>0,39</t>
  </si>
  <si>
    <t>00001904</t>
  </si>
  <si>
    <t>LUVA PVC DE PRESSAO P/ ELETRODUTO TIGREFLEX 20</t>
  </si>
  <si>
    <t>00001899</t>
  </si>
  <si>
    <t>LUVA PVC DE PRESSAO P/ ELETRODUTO TIGREFLEX 25</t>
  </si>
  <si>
    <t>00001900</t>
  </si>
  <si>
    <t>LUVA PVC DE PRESSAO P/ ELETRODUTO TIGREFLEX 32</t>
  </si>
  <si>
    <t>00001893</t>
  </si>
  <si>
    <t>LUVA PVC ROSCAVEL P/ ELETRODUTO 1.1/2"</t>
  </si>
  <si>
    <t>00001902</t>
  </si>
  <si>
    <t>LUVA PVC ROSCAVEL P/ ELETRODUTO 1.1/4"</t>
  </si>
  <si>
    <t>00001901</t>
  </si>
  <si>
    <t>LUVA PVC ROSCAVEL P/ ELETRODUTO 1/2"</t>
  </si>
  <si>
    <t>00001892</t>
  </si>
  <si>
    <t>LUVA PVC ROSCAVEL P/ ELETRODUTO 1"</t>
  </si>
  <si>
    <t>00001907</t>
  </si>
  <si>
    <t>LUVA PVC ROSCAVEL P/ ELETRODUTO 2.1/2"</t>
  </si>
  <si>
    <t>00001894</t>
  </si>
  <si>
    <t>LUVA PVC ROSCAVEL P/ ELETRODUTO 2''</t>
  </si>
  <si>
    <t>2,92</t>
  </si>
  <si>
    <t>00001891</t>
  </si>
  <si>
    <t>LUVA PVC ROSCAVEL P/ ELETRODUTO 3/4"</t>
  </si>
  <si>
    <t>0,69</t>
  </si>
  <si>
    <t>00001896</t>
  </si>
  <si>
    <t>LUVA PVC ROSCAVEL P/ ELETRODUTO 3''</t>
  </si>
  <si>
    <t>9,70</t>
  </si>
  <si>
    <t>00001895</t>
  </si>
  <si>
    <t>LUVA PVC ROSCAVEL P/ ELETRODUTO 4''</t>
  </si>
  <si>
    <t>18,84</t>
  </si>
  <si>
    <t>00003867</t>
  </si>
  <si>
    <t>LUVA PVC SOLD P/AGUA FRIA PREDIAL 110 MM</t>
  </si>
  <si>
    <t>35,00</t>
  </si>
  <si>
    <t>00003861</t>
  </si>
  <si>
    <t>LUVA PVC SOLD P/AGUA FRIA PREDIAL 20 MM</t>
  </si>
  <si>
    <t>00003904</t>
  </si>
  <si>
    <t>LUVA PVC SOLD P/AGUA FRIA PREDIAL 25 MM</t>
  </si>
  <si>
    <t>00003903</t>
  </si>
  <si>
    <t>LUVA PVC SOLD P/AGUA FRIA PREDIAL 32 MM</t>
  </si>
  <si>
    <t>00003862</t>
  </si>
  <si>
    <t>LUVA PVC SOLD P/AGUA FRIA PREDIAL 40 MM</t>
  </si>
  <si>
    <t>00003863</t>
  </si>
  <si>
    <t>LUVA PVC SOLD P/AGUA FRIA PREDIAL 50 MM</t>
  </si>
  <si>
    <t>00003864</t>
  </si>
  <si>
    <t>LUVA PVC SOLD P/AGUA FRIA PREDIAL 60 MM</t>
  </si>
  <si>
    <t>00003865</t>
  </si>
  <si>
    <t>LUVA PVC SOLD P/AGUA FRIA PREDIAL 75 MM</t>
  </si>
  <si>
    <t>9,04</t>
  </si>
  <si>
    <t>00003866</t>
  </si>
  <si>
    <t>LUVA PVC SOLD P/AGUA FRIA PREDIAL 85 MM</t>
  </si>
  <si>
    <t>25,70</t>
  </si>
  <si>
    <t>00003859</t>
  </si>
  <si>
    <t>LUVA PVC SOLDAVEL / ROSCA P/AGUA FRIA PREDIAL 20MM X 1/2"</t>
  </si>
  <si>
    <t>00003906</t>
  </si>
  <si>
    <t>LUVA PVC SOLDAVEL / ROSCA P/AGUA FRIA PREDIAL 25MM X 3/4"</t>
  </si>
  <si>
    <t>00003860</t>
  </si>
  <si>
    <t>LUVA PVC SOLDAVEL / ROSCA P/AGUA FRIA PREDIAL 32MM X 1"</t>
  </si>
  <si>
    <t>00003905</t>
  </si>
  <si>
    <t>LUVA PVC SOLDAVEL / ROSCA P/AGUA FRIA PREDIAL 40MM X 1.1/4"</t>
  </si>
  <si>
    <t>00003871</t>
  </si>
  <si>
    <t>LUVA PVC SOLDAVEL / ROSCA P/AGUA FRIA PREDIAL 50MM X 1.1/2"</t>
  </si>
  <si>
    <t>13,50</t>
  </si>
  <si>
    <t>00003855</t>
  </si>
  <si>
    <t>LUVA PVC SOLDAVEL C/ BUCHA LATAO 20 MM X 1/2"</t>
  </si>
  <si>
    <t>00003870</t>
  </si>
  <si>
    <t>LUVA PVC SOLDAVEL C/ BUCHA LATAO 25 MM X 3/4"</t>
  </si>
  <si>
    <t>3,57</t>
  </si>
  <si>
    <t>00012407</t>
  </si>
  <si>
    <t>LUVA REDUCAO FERRO GALV ROSCA MACHO/FEMEA 1.1/2" X 1"</t>
  </si>
  <si>
    <t>7,06</t>
  </si>
  <si>
    <t>00012408</t>
  </si>
  <si>
    <t>LUVA REDUCAO FERRO GALV ROSCA MACHO/FEMEA 1" X 1/2"</t>
  </si>
  <si>
    <t>00012409</t>
  </si>
  <si>
    <t>LUVA REDUCAO FERRO GALV ROSCA MACHO/FEMEA 1" X 3/4"</t>
  </si>
  <si>
    <t>00012410</t>
  </si>
  <si>
    <t>LUVA REDUCAO FERRO GALV ROSCA MACHO/FEMEA 3/4" X 1/2"</t>
  </si>
  <si>
    <t>00003936</t>
  </si>
  <si>
    <t>LUVA REDUCAO FERRO GALV ROSCA 1.1/2" X 1.1/4"</t>
  </si>
  <si>
    <t>00003922</t>
  </si>
  <si>
    <t>LUVA REDUCAO FERRO GALV ROSCA 1.1/2" X 1/2"</t>
  </si>
  <si>
    <t>00003924</t>
  </si>
  <si>
    <t>LUVA REDUCAO FERRO GALV ROSCA 1.1/2" X 1"</t>
  </si>
  <si>
    <t>6,46</t>
  </si>
  <si>
    <t>00003923</t>
  </si>
  <si>
    <t>LUVA REDUCAO FERRO GALV ROSCA 1.1/2" X 3/4"</t>
  </si>
  <si>
    <t>6,27</t>
  </si>
  <si>
    <t>00003937</t>
  </si>
  <si>
    <t>LUVA REDUCAO FERRO GALV ROSCA 1.1/4" X 1/2"</t>
  </si>
  <si>
    <t>4,68</t>
  </si>
  <si>
    <t>00003921</t>
  </si>
  <si>
    <t>LUVA REDUCAO FERRO GALV ROSCA 1.1/4" X 1"</t>
  </si>
  <si>
    <t>00003920</t>
  </si>
  <si>
    <t>LUVA REDUCAO FERRO GALV ROSCA 1.1/4" X 3/4"</t>
  </si>
  <si>
    <t>00003938</t>
  </si>
  <si>
    <t>LUVA REDUCAO FERRO GALV ROSCA 1" X 1/2"</t>
  </si>
  <si>
    <t>3,42</t>
  </si>
  <si>
    <t>00003919</t>
  </si>
  <si>
    <t>LUVA REDUCAO FERRO GALV ROSCA 1" X 3/4"</t>
  </si>
  <si>
    <t>00003927</t>
  </si>
  <si>
    <t>LUVA REDUCAO FERRO GALV ROSCA 2.1/2" X 1.1/2"</t>
  </si>
  <si>
    <t>00003928</t>
  </si>
  <si>
    <t>LUVA REDUCAO FERRO GALV ROSCA 2.1/2" X 2"</t>
  </si>
  <si>
    <t>00003926</t>
  </si>
  <si>
    <t>LUVA REDUCAO FERRO GALV ROSCA 2" X 1.1/2"</t>
  </si>
  <si>
    <t>9,82</t>
  </si>
  <si>
    <t>00003935</t>
  </si>
  <si>
    <t>LUVA REDUCAO FERRO GALV ROSCA 2" X 1.1/4"</t>
  </si>
  <si>
    <t>9,80</t>
  </si>
  <si>
    <t>00003925</t>
  </si>
  <si>
    <t>LUVA REDUCAO FERRO GALV ROSCA 2" X 1"</t>
  </si>
  <si>
    <t>9,71</t>
  </si>
  <si>
    <t>00012406</t>
  </si>
  <si>
    <t>LUVA REDUCAO FERRO GALV ROSCA 3/4" X 1/2"</t>
  </si>
  <si>
    <t>00003929</t>
  </si>
  <si>
    <t>LUVA REDUCAO FERRO GALV ROSCA 3" X 1.1/2"</t>
  </si>
  <si>
    <t>26,65</t>
  </si>
  <si>
    <t>00003931</t>
  </si>
  <si>
    <t>LUVA REDUCAO FERRO GALV ROSCA 3" X 2.1/2"</t>
  </si>
  <si>
    <t>00003930</t>
  </si>
  <si>
    <t>LUVA REDUCAO FERRO GALV ROSCA 3" X 2"</t>
  </si>
  <si>
    <t>00003932</t>
  </si>
  <si>
    <t>LUVA REDUCAO FERRO GALV ROSCA 4" X 2.1/2"</t>
  </si>
  <si>
    <t>39,79</t>
  </si>
  <si>
    <t>00003933</t>
  </si>
  <si>
    <t>LUVA REDUCAO FERRO GALV ROSCA 4" X 2"</t>
  </si>
  <si>
    <t>00003934</t>
  </si>
  <si>
    <t>LUVA REDUCAO FERRO GALV ROSCA 4" X 3"</t>
  </si>
  <si>
    <t>00003907</t>
  </si>
  <si>
    <t>LUVA REDUCAO PVC C/ROSCA P/AGUA FRIA PREDIAL 1" X 3/4"</t>
  </si>
  <si>
    <t>1,52</t>
  </si>
  <si>
    <t>00003889</t>
  </si>
  <si>
    <t>LUVA REDUCAO PVC C/ROSCA P/AGUA FRIA PREDIAL 3/4" X 1/2"</t>
  </si>
  <si>
    <t>00003872</t>
  </si>
  <si>
    <t>LUVA REDUCAO PVC SOLD P/AGUA FRIA   PREDIAL 40 MM X 32 MM</t>
  </si>
  <si>
    <t>00003868</t>
  </si>
  <si>
    <t>LUVA REDUCAO PVC SOLD P/AGUA FRIA PREDIAL 25 MM X 20 MM</t>
  </si>
  <si>
    <t>00003869</t>
  </si>
  <si>
    <t>LUVA REDUCAO PVC SOLD P/AGUA FRIA PREDIAL 32 MM X 25 MM</t>
  </si>
  <si>
    <t>1,49</t>
  </si>
  <si>
    <t>00003850</t>
  </si>
  <si>
    <t>LUVA REDUCAO PVC SOLD P/AGUA FRIA PREDIAL 60 MM X 50 MM</t>
  </si>
  <si>
    <t>00003874</t>
  </si>
  <si>
    <t>LUVA REDUCAO PVC SOLDAVEL / ROSCA C/ BUCHA LATAO 25MM X 1/2"</t>
  </si>
  <si>
    <t>00003856</t>
  </si>
  <si>
    <t>LUVA REDUCAO PVC SOLDAVEL / ROSCA P/AGUA FRIA PREDIAL 25MM X 1/2"</t>
  </si>
  <si>
    <t>00003899</t>
  </si>
  <si>
    <t>LUVA SIMPLES PVC P/ ESG PREDIAL DN 100MM</t>
  </si>
  <si>
    <t>00003875</t>
  </si>
  <si>
    <t>LUVA SIMPLES PVC P/ ESG PREDIAL DN 50MM</t>
  </si>
  <si>
    <t>00003898</t>
  </si>
  <si>
    <t>LUVA SIMPLES PVC P/ ESG PREDIAL DN 75MM</t>
  </si>
  <si>
    <t>00003837</t>
  </si>
  <si>
    <t>LUVA SIMPLES PVC PBA JE NBR 10351 P/ REDE AGUA DN 100/DE 11 0MM</t>
  </si>
  <si>
    <t>22,67</t>
  </si>
  <si>
    <t>00003845</t>
  </si>
  <si>
    <t>LUVA SIMPLES PVC PBA JE NBR 10351 P/ REDE AGUA DN 50/DE 60M        M</t>
  </si>
  <si>
    <t>00011045</t>
  </si>
  <si>
    <t>LUVA SIMPLES PVC PBA JE NBR 10351 P/ REDE AGUA DN 75/DE 85 MM</t>
  </si>
  <si>
    <t>12,36</t>
  </si>
  <si>
    <t>00020170</t>
  </si>
  <si>
    <t>LUVA SIMPLES PVC SERIE R P/ESG PREDIAL 100MM</t>
  </si>
  <si>
    <t>00020171</t>
  </si>
  <si>
    <t>LUVA SIMPLES PVC SERIE R P/ESG PREDIAL 150MM</t>
  </si>
  <si>
    <t>00020167</t>
  </si>
  <si>
    <t>LUVA SIMPLES PVC SERIE R P/ESG PREDIAL 40MM</t>
  </si>
  <si>
    <t>00020168</t>
  </si>
  <si>
    <t>LUVA SIMPLES PVC SERIE R P/ESG PREDIAL 50MM</t>
  </si>
  <si>
    <t>4,28</t>
  </si>
  <si>
    <t>00020169</t>
  </si>
  <si>
    <t>LUVA SIMPLES PVC SERIE R P/ESG PREDIAL 75MM</t>
  </si>
  <si>
    <t>00003897</t>
  </si>
  <si>
    <t>LUVA SIMPLES PVC SOLD P/ ESG PREDIAL DN 40MM</t>
  </si>
  <si>
    <t>00011519</t>
  </si>
  <si>
    <t>MACANETA ALAVANCA - ACAB PADRAO MEDIO</t>
  </si>
  <si>
    <t>3,78</t>
  </si>
  <si>
    <t>00011520</t>
  </si>
  <si>
    <t>MACANETA ALAVANCA - LINHA POPULAR</t>
  </si>
  <si>
    <t>16,59</t>
  </si>
  <si>
    <t>00011518</t>
  </si>
  <si>
    <t>MACANETA TIPO BOLA - ACAB SUPERIOR (LINHA LUXO)</t>
  </si>
  <si>
    <t>00004244</t>
  </si>
  <si>
    <t>MACARIQUEIRO</t>
  </si>
  <si>
    <t>00011834</t>
  </si>
  <si>
    <t>MADEIRA ANGELIM APARELHADA</t>
  </si>
  <si>
    <t>2.530,00</t>
  </si>
  <si>
    <t>00020199</t>
  </si>
  <si>
    <t>MADEIRA ANGELIM SERRADA 1A QUALIDADE NAO APARELHADA</t>
  </si>
  <si>
    <t>1.604,82</t>
  </si>
  <si>
    <t>00003997</t>
  </si>
  <si>
    <t>MADEIRA DE LEI 1A QUALIDADE SERRADA NAO APARELHADA</t>
  </si>
  <si>
    <t>1.457,33</t>
  </si>
  <si>
    <t>00011835</t>
  </si>
  <si>
    <t>MADEIRA IPE APARELHADA</t>
  </si>
  <si>
    <t>4.604,60</t>
  </si>
  <si>
    <t>00004000</t>
  </si>
  <si>
    <t>MADEIRA IPE SERRADA 1A QUALIDADE NAO APARELHADA</t>
  </si>
  <si>
    <t>3.121,66</t>
  </si>
  <si>
    <t>00020203</t>
  </si>
  <si>
    <t>MADEIRA JATOBA SERRADA 1A QUALIDADE NAO APARELHADA</t>
  </si>
  <si>
    <t>2.251,11</t>
  </si>
  <si>
    <t>00003989</t>
  </si>
  <si>
    <t>MADEIRA LEI 1A QUALIDADE SERRADA APARELHADA</t>
  </si>
  <si>
    <t>2.300,00</t>
  </si>
  <si>
    <t>00010564</t>
  </si>
  <si>
    <t>MADEIRA LEI 2A QUALIDADE SERRADA APARELHADA</t>
  </si>
  <si>
    <t>1.541,00</t>
  </si>
  <si>
    <t>00010565</t>
  </si>
  <si>
    <t>MADEIRA LEI 3A QUALIDADE SERRADA APARELHADA</t>
  </si>
  <si>
    <t>1.219,00</t>
  </si>
  <si>
    <t>00020197</t>
  </si>
  <si>
    <t>MADEIRA MASSARANDUBA SERRADA 1A QUALIDADE NAO APARELHADA</t>
  </si>
  <si>
    <t>2.110,41</t>
  </si>
  <si>
    <t>00020202</t>
  </si>
  <si>
    <t>MADEIRA MOGNO SERRADA 1A QUALIDADE NAO APARELHADA</t>
  </si>
  <si>
    <t>5.319,98</t>
  </si>
  <si>
    <t>00020200</t>
  </si>
  <si>
    <t>MADEIRA PEROBA SERRADA 1A QUALIDADE NAO APARELHADA</t>
  </si>
  <si>
    <t>2.070,95</t>
  </si>
  <si>
    <t>00020198</t>
  </si>
  <si>
    <t>MADEIRA PINHO SERRADA 1A QUALIDADE NAO APARELHADA</t>
  </si>
  <si>
    <t>980,00</t>
  </si>
  <si>
    <t>00004006</t>
  </si>
  <si>
    <t>MADEIRA PINHO SERRADA 3A QUALIDADE NAO APARELHADA</t>
  </si>
  <si>
    <t>457,24</t>
  </si>
  <si>
    <t>00020201</t>
  </si>
  <si>
    <t>MADEIRA PINUS SERRADA 1A QUALIDADE NAO APARELHADA</t>
  </si>
  <si>
    <t>773,82</t>
  </si>
  <si>
    <t>00004004</t>
  </si>
  <si>
    <t>MADEIRA 2A QUALIDADE SERRADA NAO APARELHADA</t>
  </si>
  <si>
    <t>1.101,95</t>
  </si>
  <si>
    <t>00011836</t>
  </si>
  <si>
    <t>MADEIRA 2A QUALIDADE SERRADA NAO APARELHADA (TIPO VIROLA)</t>
  </si>
  <si>
    <t>805,56</t>
  </si>
  <si>
    <t>00004007</t>
  </si>
  <si>
    <t>MANCAL INTERMEDIARIO FOFO MOD 01 P/ HASTE PROLONGAMENTO D =1 1/8</t>
  </si>
  <si>
    <t>1.568,84</t>
  </si>
  <si>
    <t>00004010</t>
  </si>
  <si>
    <t>MANCAL INTERMEDIARIO FOFO MOD 02 P/ HASTE PROLONGAMENTO D =1 3/4</t>
  </si>
  <si>
    <t>1.591,58</t>
  </si>
  <si>
    <t>00004008</t>
  </si>
  <si>
    <t>MANCAL INTERMEDIARIO FOFO MOD 03 P/ HASTE PROLONGAMENTO D = 2</t>
  </si>
  <si>
    <t>1.602,93</t>
  </si>
  <si>
    <t>00004009</t>
  </si>
  <si>
    <t>MANCAL INTERMEDIARIO FOFO MOD 04 P/ HASTE PROLONGAMENTO D = 2 1/2</t>
  </si>
  <si>
    <t>00021028</t>
  </si>
  <si>
    <t>MANGUEIRA DE INCENDIO C/ CAPA SIMPLES TECIDA FIO POLIESTER TUBO INT BORRACHA SINT ABNT TP 1 P/ INST</t>
  </si>
  <si>
    <t>141,37</t>
  </si>
  <si>
    <t>PR, COMP C/ UNIOES E EMPAT INT LATAO C/ ENG RAP E ANEIS EXP P/ EMP MANG COBRE D = 1 1/2 L = 10M</t>
  </si>
  <si>
    <t>00021029</t>
  </si>
  <si>
    <t>187,50</t>
  </si>
  <si>
    <t>PR, COMP C/ UNIOES E EMPAT INT LATAO C/ ENG RAP E ANEIS EXP P/ EMP MANG COBRE D = 1 1/2 L = 15M</t>
  </si>
  <si>
    <t>00021030</t>
  </si>
  <si>
    <t>222,19</t>
  </si>
  <si>
    <t>PR, COMP C/ UNIOES E EMPAT INT LATAO C/ ENG RAP E ANEIS EXP P/ EMP MANG COBRE D = 1 1/2 L = 20M</t>
  </si>
  <si>
    <t>00021031</t>
  </si>
  <si>
    <t>267,67</t>
  </si>
  <si>
    <t>PR, COMP C/ UNIOES E EMPAT INT LATAO C/ ENG RAP E ANEIS EXP P/ EMP MANG COBRE D = 1 1/2 L = 25M</t>
  </si>
  <si>
    <t>00021032</t>
  </si>
  <si>
    <t>325,88</t>
  </si>
  <si>
    <t>PR, COMP C/ UNIOES E EMPAT INT LATAO C/ ENG RAP E ANEIS EXP P/ EMP MANG COBRE D = 1 1/2 L = 30M</t>
  </si>
  <si>
    <t>00021033</t>
  </si>
  <si>
    <t>259,88</t>
  </si>
  <si>
    <t>PR, COMP C/ UNIOES E EMPAT INT LATAO C/ ENG RAP E ANEIS EXP P/ EMP MANG COBRE D = 2 1/2 L = 10M</t>
  </si>
  <si>
    <t>00021034</t>
  </si>
  <si>
    <t>387,21</t>
  </si>
  <si>
    <t>PR, COMP C/ UNIOES E EMPAT INT LATAO C/ ENG RAP E ANEIS EXP P/ EMP MANG COBRE D = 2 1/2 L = 15M</t>
  </si>
  <si>
    <t>00021035</t>
  </si>
  <si>
    <t>457,12</t>
  </si>
  <si>
    <t>PR, COMP C/ UNIOES E EMPAT INT LATAO C/ ENG RAP E ANEIS EXP P/ EMP MANG COBRE D = 2 1/2 L = 20M</t>
  </si>
  <si>
    <t>00021036</t>
  </si>
  <si>
    <t>545,74</t>
  </si>
  <si>
    <t>PR, COMP C/ UNIOES E EMPAT INT LATAO C/ ENG RAP E ANEIS EXP P/ EMP MANG COBRE D = 2 1/2 L = 25M</t>
  </si>
  <si>
    <t>00021037</t>
  </si>
  <si>
    <t>643,97</t>
  </si>
  <si>
    <t>PR, COMP C/ UNIOES E EMPAT INT LATAO C/ ENG RAP E ANEIS EXP P/ EMP MANG COBRE D = 2 1/2 L = 30M</t>
  </si>
  <si>
    <t>00021038</t>
  </si>
  <si>
    <t>MANGUEIRA DE INCENDIO C/ CAPA SIMPLES TECIDA FIO POLIESTER TUBO INT BORRACHA SINT ABNT TP 1 P/</t>
  </si>
  <si>
    <t>10,73</t>
  </si>
  <si>
    <t>INSTALACOES PREDIAIS D = 1 1/2</t>
  </si>
  <si>
    <t>00021039</t>
  </si>
  <si>
    <t>22,53</t>
  </si>
  <si>
    <t>INSTALACOES PREDIAIS PR D = 2 1/2</t>
  </si>
  <si>
    <t>00020185</t>
  </si>
  <si>
    <t>MANGUEIRA DE SUCCAO COR LARANJA ( P ESPIRAFLEX) PARA BOMBA DE DRENAGEM D - 40MM</t>
  </si>
  <si>
    <t>7,15</t>
  </si>
  <si>
    <t>00020260</t>
  </si>
  <si>
    <t>MANGUEIRA P/ GAS 1/2" C/ 1M</t>
  </si>
  <si>
    <t>4,55</t>
  </si>
  <si>
    <t>00012898</t>
  </si>
  <si>
    <t>MANOMETRO - 0 A 10KGF/CM2 D=100MM - CONEXAO 1/2" BSP, RETO, CAIXA E ANEL EM ACO ESTAMPADO 1020,</t>
  </si>
  <si>
    <t>50,14</t>
  </si>
  <si>
    <t>ACABAMENTO EM PINTURA ELETROSTATICA EM EPOXI PRETO 0U EQUIV</t>
  </si>
  <si>
    <t>00012899</t>
  </si>
  <si>
    <t>MANOMETRO 0 A 200PSI (0 A 14KGF/CM2) D=50MM - CONEXAO 1/4" BSP, RETO, CAIXA E ANEL EM ACO ESTAMPADO</t>
  </si>
  <si>
    <t>36,13</t>
  </si>
  <si>
    <t>1020, ACABAMENTO EM PINTURA ELETROSTATICA EM EPOXI PRETO</t>
  </si>
  <si>
    <t>00004022</t>
  </si>
  <si>
    <t>MANTA BUTILICA E = 0,8 MM</t>
  </si>
  <si>
    <t>38,25</t>
  </si>
  <si>
    <t>00004016</t>
  </si>
  <si>
    <t>MANTA IMPERMEABILIZANTE A BASE DE ASFALTO C/ POLIMEROS DE APP TIPO      VIAPOL GLASS APP 3MM OU</t>
  </si>
  <si>
    <t>15,30</t>
  </si>
  <si>
    <t>00011621</t>
  </si>
  <si>
    <t>MANTA IMPERMEABILIZANTE A BASE DE ASFALTO MODIFICADO C/ ELASTOMEROS DESBS TIPO TORODIM</t>
  </si>
  <si>
    <t>ALUMINIO E = 3MM VIAPOL OU EQUIV</t>
  </si>
  <si>
    <t>00004014</t>
  </si>
  <si>
    <t>MANTA IMPERMEABILIZANTE A BASE DE ASFALTO MODIFICADO C/ POLIMEROS DE APP TIPO TORODIM APP 3MM</t>
  </si>
  <si>
    <t>20,37</t>
  </si>
  <si>
    <t>VIAPOL OU EQUIV</t>
  </si>
  <si>
    <t>00004015</t>
  </si>
  <si>
    <t>PORTA MADEIRA COMPENSADA LISA PARA CERA OU VERNIZ 80 X 210 X 3,5CM</t>
  </si>
  <si>
    <t>79,57</t>
  </si>
  <si>
    <t>00004987</t>
  </si>
  <si>
    <t>PORTA MADEIRA COMPENSADA LISA PARA CERA OU VERNIZ 90 X 210 X 3,5CM</t>
  </si>
  <si>
    <t>114,49</t>
  </si>
  <si>
    <t>00004982</t>
  </si>
  <si>
    <t>PORTA MADEIRA COMPENSADA LISA PARA PINTURA 100 X 210 X 3,5 CM</t>
  </si>
  <si>
    <t>96,17</t>
  </si>
  <si>
    <t>00010553</t>
  </si>
  <si>
    <t>PORTA MADEIRA COMPENSADA LISA PARA PINTURA 60 X 210 X 3,5CM</t>
  </si>
  <si>
    <t>00010554</t>
  </si>
  <si>
    <t>PORTA MADEIRA COMPENSADA LISA PARA PINTURA 70 X 210 X 3,5CM</t>
  </si>
  <si>
    <t>00010555</t>
  </si>
  <si>
    <t>PORTA MADEIRA COMPENSADA LISA PARA PINTURA 80 X 210 X 3,5CM</t>
  </si>
  <si>
    <t>42,27</t>
  </si>
  <si>
    <t>00010556</t>
  </si>
  <si>
    <t>PORTA MADEIRA COMPENSADA LISA PARA PINTURA 90 X 210 X 3,5CM</t>
  </si>
  <si>
    <t>42,25</t>
  </si>
  <si>
    <t>00005016</t>
  </si>
  <si>
    <t>PORTA MADEIRA MACICA REGIONAL MEXICANA 80 X 210 X 3CM</t>
  </si>
  <si>
    <t>161,30</t>
  </si>
  <si>
    <t>00004997</t>
  </si>
  <si>
    <t>PORTA MADEIRA MACICA REGIONAL 1A MEXICANA E = 3 CM</t>
  </si>
  <si>
    <t>156,32</t>
  </si>
  <si>
    <t>00004998</t>
  </si>
  <si>
    <t>PORTA MADEIRA MACICA REGIONAL 1A MEXICANA 80 X 210 X 3,5CM</t>
  </si>
  <si>
    <t>170,58</t>
  </si>
  <si>
    <t>00005000</t>
  </si>
  <si>
    <t>PORTA MADEIRA MACICA REGIONAL 2A MEXICANA 80 X 210 X 3,5CM</t>
  </si>
  <si>
    <t>128,97</t>
  </si>
  <si>
    <t>00005028</t>
  </si>
  <si>
    <t>PORTA MADEIRA REGIONAL 1A CORRER P/ VIDRO E = 3,5CM</t>
  </si>
  <si>
    <t>312,65</t>
  </si>
  <si>
    <t>00005001</t>
  </si>
  <si>
    <t>PORTA MADEIRA REGIONAL 1A CORRER P/ VIDRO E = 3CM</t>
  </si>
  <si>
    <t>286,59</t>
  </si>
  <si>
    <t>00004968</t>
  </si>
  <si>
    <t>PORTA MADEIRA REGIONAL 1A VENEZIANA 70 X 210 X 3,5CM</t>
  </si>
  <si>
    <t>163,26</t>
  </si>
  <si>
    <t>00020325</t>
  </si>
  <si>
    <t>PORTA MADEIRA REGIONAL 1A VENEZIANA 70 X 210 X 3CM</t>
  </si>
  <si>
    <t>207,13</t>
  </si>
  <si>
    <t>00004969</t>
  </si>
  <si>
    <t>PORTA MADEIRA REGIONAL 1A VENEZIANA 80 X 210 X 3CM</t>
  </si>
  <si>
    <t>134,94</t>
  </si>
  <si>
    <t>00005004</t>
  </si>
  <si>
    <t>PORTA MADEIRA REGIONAL 2A CORRER P/ VIDRO E = 3,5CM</t>
  </si>
  <si>
    <t>251,42</t>
  </si>
  <si>
    <t>00005005</t>
  </si>
  <si>
    <t>PORTA MADEIRA REGIONAL 2A CORRER P/ VIDRO E = 3CM</t>
  </si>
  <si>
    <t>238,16</t>
  </si>
  <si>
    <t>00011381</t>
  </si>
  <si>
    <t>PORTA MADEIRA REGIONAL 2A VENEZIANA E = 3CM /POSTIGO/ PREVISAO P/ VIDRO</t>
  </si>
  <si>
    <t>110,08</t>
  </si>
  <si>
    <t>00020324</t>
  </si>
  <si>
    <t>PORTA MADEIRA REGIONAL 2A VENEZIANA 60 X 210 X 3CM</t>
  </si>
  <si>
    <t>157,81</t>
  </si>
  <si>
    <t>00020323</t>
  </si>
  <si>
    <t>PORTA MADEIRA REGIONAL 2A VENEZIANA 70 X 210 X 3CM</t>
  </si>
  <si>
    <t>180,16</t>
  </si>
  <si>
    <t>00004967</t>
  </si>
  <si>
    <t>PORTA MADEIRA REGIONAL 2A VENEZIANA 80 X 210 X 3,5CM</t>
  </si>
  <si>
    <t>131,02</t>
  </si>
  <si>
    <t>00004977</t>
  </si>
  <si>
    <t>PORTA MADEIRA REGIONAL 2A VENEZIANA 80 X 210 X 3CM</t>
  </si>
  <si>
    <t>91,20</t>
  </si>
  <si>
    <t>00005003</t>
  </si>
  <si>
    <t>PORTA MADEIRA REGIONAL 3A CORRER P/ VIDRO E = 3,5CM</t>
  </si>
  <si>
    <t>00005002</t>
  </si>
  <si>
    <t>PORTA MADEIRA REGIONAL 3A CORRER P/ VIDRO E = 3CM</t>
  </si>
  <si>
    <t>143,30</t>
  </si>
  <si>
    <t>00004962</t>
  </si>
  <si>
    <t>PORTA MADEIRA SEMI-OCA ALMOFADADA REGIONAL 1A 70 X 210 X 3CM</t>
  </si>
  <si>
    <t>183,84</t>
  </si>
  <si>
    <t>00020322</t>
  </si>
  <si>
    <t>PORTA MADEIRA SEMI-OCA ALMOFADADA REGIONAL 1A 60 X 210 X 3CM</t>
  </si>
  <si>
    <t>284,77</t>
  </si>
  <si>
    <t>00004952</t>
  </si>
  <si>
    <t>PORTA MADEIRA SEMI-OCA ALMOFADADA REGIONAL 1A 70 X 210 X 3,5 CM</t>
  </si>
  <si>
    <t>203,77</t>
  </si>
  <si>
    <t>00004954</t>
  </si>
  <si>
    <t>PORTA MADEIRA SEMI-OCA ALMOFADADA REGIONAL 1A 80 X 210 X 3CM</t>
  </si>
  <si>
    <t>159,58</t>
  </si>
  <si>
    <t>00004964</t>
  </si>
  <si>
    <t>338,70</t>
  </si>
  <si>
    <t>00004958</t>
  </si>
  <si>
    <t>PORTA MADEIRA SEMI-OCA ALMOFADADA REGIONAL 2A 80 X 210 X 3,5</t>
  </si>
  <si>
    <t>150,46</t>
  </si>
  <si>
    <t>00004953</t>
  </si>
  <si>
    <t>PORTA MADEIRA SEMI-OCA ALMOFADADA REGIONAL 2A 80 X 210 X 3CM</t>
  </si>
  <si>
    <t>178,73</t>
  </si>
  <si>
    <t>00020024</t>
  </si>
  <si>
    <t>PORTA MADEIRA SEMI-OCA ALMOFADADA/REGIONAL 2A / 80 X 210 X 3CM</t>
  </si>
  <si>
    <t>234,48</t>
  </si>
  <si>
    <t>00020023</t>
  </si>
  <si>
    <t>PORTA MADEIRA SEMI-OCA ALMOFADADA/REGIONAL 2A/ 70 X 210 X 3CM</t>
  </si>
  <si>
    <t>208,43</t>
  </si>
  <si>
    <t>00011155</t>
  </si>
  <si>
    <t>PORTA METALICA ABRIR TIPO VENEZIANA C/ GUARNICAO COMPLETA 87 X 210CM</t>
  </si>
  <si>
    <t>127,81</t>
  </si>
  <si>
    <t>00025001</t>
  </si>
  <si>
    <t>PORTA METALICA ABRIR TIPO VENEZIANA, COMPLETA, 60 A 80 X 210 CM - LINHA POPULAR (CHAPA FINA - NUM 20 A</t>
  </si>
  <si>
    <t>100,59</t>
  </si>
  <si>
    <t>24)</t>
  </si>
  <si>
    <t>00011156</t>
  </si>
  <si>
    <t>PORTA PANTOGRAFICA EM ACO PERFIL "U"</t>
  </si>
  <si>
    <t>151,20</t>
  </si>
  <si>
    <t>00004268</t>
  </si>
  <si>
    <t>PORTA TOALHA DE LOUCA BRANCA C/ BASTAO PLASTICO</t>
  </si>
  <si>
    <t>00021101</t>
  </si>
  <si>
    <t>PORTA TOALHA EM METAL CROMADO, TIPO ARGOLA</t>
  </si>
  <si>
    <t>19,89</t>
  </si>
  <si>
    <t>PORTA TOALHA EM METAL CROMADO, TIPO HASTE OU BARRA</t>
  </si>
  <si>
    <t>24,93</t>
  </si>
  <si>
    <t>00005031</t>
  </si>
  <si>
    <t>PORTA VIDRO TEMPERADO C/ 1 FOLHA ABRIR E = 10MM</t>
  </si>
  <si>
    <t>132,50</t>
  </si>
  <si>
    <t>00004947</t>
  </si>
  <si>
    <t>PORTAO FERRO ABRIR CHAPA GALVANIZADA NUM 18</t>
  </si>
  <si>
    <t>174,47</t>
  </si>
  <si>
    <t>00004946</t>
  </si>
  <si>
    <t>PORTAO FERRO ABRIR EM TELA 1 FOLHA 95 X 210CM</t>
  </si>
  <si>
    <t>232,62</t>
  </si>
  <si>
    <t>00004950</t>
  </si>
  <si>
    <t>PORTAO FERRO ABRIR EM TELA 2 FOLHAS 420 X 210CM</t>
  </si>
  <si>
    <t>930,49</t>
  </si>
  <si>
    <t>00004948</t>
  </si>
  <si>
    <t>PORTAO FERRO C/ VARA 1/2" C/REQUADRO</t>
  </si>
  <si>
    <t>104,68</t>
  </si>
  <si>
    <t>00010939</t>
  </si>
  <si>
    <t>PORTICO CONCRETO ARMADO PRE-MOLDADO TP PAY L=15M, H = 6M P/ GALPOES</t>
  </si>
  <si>
    <t>3.732,40</t>
  </si>
  <si>
    <t>00010940</t>
  </si>
  <si>
    <t>PORTICO CONCRETO ARMADO PRE-MOLDADO TP PAY L=24M, H = 9M P/ GALPOES</t>
  </si>
  <si>
    <t>9.522,41</t>
  </si>
  <si>
    <t>00012387</t>
  </si>
  <si>
    <t>POSTE ACO H = 2,5M D = 75MM TIPO XR-701/1 XOULUX OU TPD-236/1 TROPICO</t>
  </si>
  <si>
    <t>114,50</t>
  </si>
  <si>
    <t>00012388</t>
  </si>
  <si>
    <t>POSTE ACO H = 2,5M D = 75MM TIPO XR-701/2 XOULUX OU TPD-236/2 TROPICO</t>
  </si>
  <si>
    <t>140,36</t>
  </si>
  <si>
    <t>00005040</t>
  </si>
  <si>
    <t>POSTE DE CONCRETO CIRCULAR, 100KG, H = 5M</t>
  </si>
  <si>
    <t>145,95</t>
  </si>
  <si>
    <t>00005054</t>
  </si>
  <si>
    <t>POSTE DE CONCRETO CIRCULAR, 100KG, H = 7M</t>
  </si>
  <si>
    <t>215,33</t>
  </si>
  <si>
    <t>00012369</t>
  </si>
  <si>
    <t>POSTE DE CONCRETO CIRCULAR, 150KG, H = 9M</t>
  </si>
  <si>
    <t>334,96</t>
  </si>
  <si>
    <t>00012366</t>
  </si>
  <si>
    <t>POSTE DE CONCRETO CIRCULAR, 150KG, H = 10M</t>
  </si>
  <si>
    <t>364,87</t>
  </si>
  <si>
    <t>00005045</t>
  </si>
  <si>
    <t>POSTE DE CONCRETO CIRCULAR, 200KG, H = 11M</t>
  </si>
  <si>
    <t>490,98</t>
  </si>
  <si>
    <t>00012367</t>
  </si>
  <si>
    <t>POSTE DE CONCRETO CIRCULAR, 200KG, H = 17M</t>
  </si>
  <si>
    <t>1.447,50</t>
  </si>
  <si>
    <t>00012368</t>
  </si>
  <si>
    <t>POSTE DE CONCRETO CIRCULAR, 200KG, H = 22,5M</t>
  </si>
  <si>
    <t>2.682,07</t>
  </si>
  <si>
    <t>00005060</t>
  </si>
  <si>
    <t>POSTE DE CONCRETO CIRCULAR, 200KG, H = 5M</t>
  </si>
  <si>
    <t>160,30</t>
  </si>
  <si>
    <t>00005042</t>
  </si>
  <si>
    <t>POSTE DE CONCRETO CIRCULAR, 200KG, H = 7M</t>
  </si>
  <si>
    <t>259,16</t>
  </si>
  <si>
    <t>00005044</t>
  </si>
  <si>
    <t>POSTE DE CONCRETO CIRCULAR, 200KG, H = 9M</t>
  </si>
  <si>
    <t>369,03</t>
  </si>
  <si>
    <t>00005055</t>
  </si>
  <si>
    <t>POSTE DE CONCRETO CIRCULAR, 300KG, H = 11M</t>
  </si>
  <si>
    <t>602,93</t>
  </si>
  <si>
    <t>00005041</t>
  </si>
  <si>
    <t>POSTE DE CONCRETO CIRCULAR, 300KG, H = 5M</t>
  </si>
  <si>
    <t>205,50</t>
  </si>
  <si>
    <t>00005043</t>
  </si>
  <si>
    <t>POSTE DE CONCRETO CIRCULAR, 300KG, H = 7M</t>
  </si>
  <si>
    <t>333,76</t>
  </si>
  <si>
    <t>00005053</t>
  </si>
  <si>
    <t>POSTE DE CONCRETO CIRCULAR, 300KG, H = 9M</t>
  </si>
  <si>
    <t>468,94</t>
  </si>
  <si>
    <t>00005035</t>
  </si>
  <si>
    <t>POSTE DE CONCRETO CIRCULAR, 400KG, H = 11M</t>
  </si>
  <si>
    <t>709,40</t>
  </si>
  <si>
    <t>00005036</t>
  </si>
  <si>
    <t>POSTE DE CONCRETO CIRCULAR, 400KG, H = 14M</t>
  </si>
  <si>
    <t>984,54</t>
  </si>
  <si>
    <t>00005046</t>
  </si>
  <si>
    <t>POSTE DE CONCRETO CIRCULAR, 400KG, H = 5M</t>
  </si>
  <si>
    <t>226,91</t>
  </si>
  <si>
    <t>00005058</t>
  </si>
  <si>
    <t>POSTE DE CONCRETO CIRCULAR, 400KG, H = 7M</t>
  </si>
  <si>
    <t>354,10</t>
  </si>
  <si>
    <t>00005059</t>
  </si>
  <si>
    <t>POSTE DE CONCRETO CIRCULAR, 400KG, H = 9M</t>
  </si>
  <si>
    <t>501,22</t>
  </si>
  <si>
    <t>00005034</t>
  </si>
  <si>
    <t>POSTE DE CONCRETO CIRCULAR, 600KG, H = 10M</t>
  </si>
  <si>
    <t>836,25</t>
  </si>
  <si>
    <t>00005039</t>
  </si>
  <si>
    <t>POSTE DE CONCRETO DUPLO ''T", TIPO "D", 400KG, H = 9M</t>
  </si>
  <si>
    <t>427,34</t>
  </si>
  <si>
    <t>00012374</t>
  </si>
  <si>
    <t>POSTE DE CONCRETO DUPLO "T" , 100KG, H = 6M</t>
  </si>
  <si>
    <t>131,14</t>
  </si>
  <si>
    <t>00012372</t>
  </si>
  <si>
    <t>POSTE DE CONCRETO DUPLO "T" , 200KG, H = 11M</t>
  </si>
  <si>
    <t>368,67</t>
  </si>
  <si>
    <t>00012373</t>
  </si>
  <si>
    <t>POSTE DE CONCRETO DUPLO "T" , 400KG,H = 12M</t>
  </si>
  <si>
    <t>650,32</t>
  </si>
  <si>
    <t>00005056</t>
  </si>
  <si>
    <t>POSTE DE CONCRETO DUPLO "T" ,TIPO "B", 500KG, H = 9M</t>
  </si>
  <si>
    <t>494,07</t>
  </si>
  <si>
    <t>00005033</t>
  </si>
  <si>
    <t>POSTE DE CONCRETO DUPLO "T", TIPO "B" , 300KG, H = 9M</t>
  </si>
  <si>
    <t>387,50</t>
  </si>
  <si>
    <t>00005057</t>
  </si>
  <si>
    <t>POSTE DE CONCRETO DUPLO "T", TIPO "B", 300KG, H = 10M</t>
  </si>
  <si>
    <t>439,37</t>
  </si>
  <si>
    <t>00005037</t>
  </si>
  <si>
    <t>POSTE DE CONCRETO DUPLO "T", TIPO "D", 100KG, H = 7M</t>
  </si>
  <si>
    <t>170,26</t>
  </si>
  <si>
    <t>00005049</t>
  </si>
  <si>
    <t>POSTE DE CONCRETO DUPLO "T", TIPO "D", 150KG, H = 9M</t>
  </si>
  <si>
    <t>251,17</t>
  </si>
  <si>
    <t>00005038</t>
  </si>
  <si>
    <t>POSTE DE CONCRETO DUPLO "T", TIPO "D", 200KG, H = 9M</t>
  </si>
  <si>
    <t>276,08</t>
  </si>
  <si>
    <t>00013334</t>
  </si>
  <si>
    <t>POSTE DE CONCRETO DUPLO "T", 100KG, H = 8M</t>
  </si>
  <si>
    <t>197,05</t>
  </si>
  <si>
    <t>00013335</t>
  </si>
  <si>
    <t>POSTE DE CONCRETO DUPLO "T", 200KG, H = 8M</t>
  </si>
  <si>
    <t>219,40</t>
  </si>
  <si>
    <t>00013339</t>
  </si>
  <si>
    <t>POSTE DE CONCRETO DUPLO "T", 300KG, H = 12M</t>
  </si>
  <si>
    <t>579,62</t>
  </si>
  <si>
    <t>00013337</t>
  </si>
  <si>
    <t>POSTE DE CONCRETO DUPLO "T", 300KG, H = 8M</t>
  </si>
  <si>
    <t>333,14</t>
  </si>
  <si>
    <t>00014166</t>
  </si>
  <si>
    <t>POSTE FERRO GALV DE ENGATAR RETO CONICO CONTINUO H = 7M</t>
  </si>
  <si>
    <t>426,01</t>
  </si>
  <si>
    <t>00014164</t>
  </si>
  <si>
    <t>POSTE FERRO GALV FLANGEADO CURVO DUPLO CONICO CONTINUO H = 9M, C/ BASE</t>
  </si>
  <si>
    <t>741,20</t>
  </si>
  <si>
    <t>00014163</t>
  </si>
  <si>
    <t>POSTE FERRO GALV FLANGEADO CURVO DUPLO CONICO CONTINUO H = 9M, S/ BASE</t>
  </si>
  <si>
    <t>778,14</t>
  </si>
  <si>
    <t>00014162</t>
  </si>
  <si>
    <t>POSTE FERRO GALV FLANGEADO CURVO SIMPLES CONICO CONTINUO H = 9M, S/ BASE</t>
  </si>
  <si>
    <t>668,31</t>
  </si>
  <si>
    <t>00005052</t>
  </si>
  <si>
    <t>MEDIDOR DE NIVEL ESTATICO E DINAMICO PARA POCO ARTESIANO COM CABO DE ACO REVESTIDO EM PVC</t>
  </si>
  <si>
    <t>3.172,36</t>
  </si>
  <si>
    <t>COMPRIM= DE 200M</t>
  </si>
  <si>
    <t>00013587</t>
  </si>
  <si>
    <t>MEIA CANA MAD APARELHADA P/ FORRO PAULISTA 1" X 1" (PINUS)</t>
  </si>
  <si>
    <t>00003288</t>
  </si>
  <si>
    <t>MEIA CANA MAD P/ FORRO PAULISTA 1" X 1" (CEDRINHO OU EQUIV)</t>
  </si>
  <si>
    <t>00004064</t>
  </si>
  <si>
    <t>MEIO FIO RETO DE CONCRETO ( PADRAO DNER ) 1M</t>
  </si>
  <si>
    <t>8,65</t>
  </si>
  <si>
    <t>00004065</t>
  </si>
  <si>
    <t>MEIO FIO RETO DE CONCRETO 100 X 27 X 12CM</t>
  </si>
  <si>
    <t>00004061</t>
  </si>
  <si>
    <t>MEIO FIO RETO DE CONCRETO 80 X 45 X 18 X 12CM</t>
  </si>
  <si>
    <t>8,25</t>
  </si>
  <si>
    <t>00010938</t>
  </si>
  <si>
    <t>MEIO PORTICO CONCRETO ARMADO PRE-MOLDADO TP PLR L=15M, H = 6M P/ GALPOES</t>
  </si>
  <si>
    <t>1.866,20</t>
  </si>
  <si>
    <t>00004062</t>
  </si>
  <si>
    <t>MEIO-FIO C/ SARJETA CONCRETO PRE MOLDADO 100 X 30 X 15CM</t>
  </si>
  <si>
    <t>7,65</t>
  </si>
  <si>
    <t>00004059</t>
  </si>
  <si>
    <t>MEIO-FIO OU GUIA DE CONCRETO PRE-MOLDADO 100 X 30 X 15 X 12CM</t>
  </si>
  <si>
    <t>00004392</t>
  </si>
  <si>
    <t>MEIO-FIO OU GUIA GRANITICO OU BASALTICO</t>
  </si>
  <si>
    <t>6,16</t>
  </si>
  <si>
    <t>00001376</t>
  </si>
  <si>
    <t>MEMBRANA ASFALT MODIFICADA K 80 HEY'DI P/ OBTER MEMBRANA FLEXIV IMPERM</t>
  </si>
  <si>
    <t>00007322</t>
  </si>
  <si>
    <t>MEMBRANA LIQUIDA P/ IMPERM. DE COBERTURA TIPO VEDAPREN OTTO BAUMGART OU EQUIV. BRANCO</t>
  </si>
  <si>
    <t>00010608</t>
  </si>
  <si>
    <t>MESA VIBRATORIA MVM - 2,0 X 1,0M MOTOR ELETRICO 3CV - 2POLOS MARCA MENEGOTTI OU EQUIV</t>
  </si>
  <si>
    <t>3.250,00</t>
  </si>
  <si>
    <t>00004069</t>
  </si>
  <si>
    <t>MESTRE DE OBRAS</t>
  </si>
  <si>
    <t>00025972</t>
  </si>
  <si>
    <t>MICRO ESFERAS DE   VIDRO TIPO I-B PRE-MIX (PADRÃO INFRAERO) - NBR 8169</t>
  </si>
  <si>
    <t>00025973</t>
  </si>
  <si>
    <t>MICRO ESFERAS DE VIDRO DO TIPO II-A - DROP-ON (PADRÃO INFRAERO) - NBR 8169</t>
  </si>
  <si>
    <t>00014665</t>
  </si>
  <si>
    <t>MICRO-TRATOR KUBOTA MF-14OF 13HP**CAIXA**</t>
  </si>
  <si>
    <t>18.071,58</t>
  </si>
  <si>
    <t>00014092</t>
  </si>
  <si>
    <t>MICRO-TRATOR TOBATA MB.15 NS (CORTADOR GRAMA)**CAIXA**</t>
  </si>
  <si>
    <t>19.851,14</t>
  </si>
  <si>
    <t>00011699</t>
  </si>
  <si>
    <t>MICTORIO ACO INOX 50 X50 X45CM</t>
  </si>
  <si>
    <t>150,62</t>
  </si>
  <si>
    <t>00011697</t>
  </si>
  <si>
    <t>MICTORIO COLETIVO ACO INOX 380 X 250MM</t>
  </si>
  <si>
    <t>184,36</t>
  </si>
  <si>
    <t>00011698</t>
  </si>
  <si>
    <t>MICTORIO COLETIVO ACO INOX 58 X 30CM</t>
  </si>
  <si>
    <t>237,15</t>
  </si>
  <si>
    <t>00010432</t>
  </si>
  <si>
    <t>MICTORIO SIFONADO LOUCA BRANCA C/PERTENCES</t>
  </si>
  <si>
    <t>66,60</t>
  </si>
  <si>
    <t>00010430</t>
  </si>
  <si>
    <t>MICTORIO SIFONADO LOUCA COR C/PERTENCES</t>
  </si>
  <si>
    <t>00011560</t>
  </si>
  <si>
    <t>MOLA FECHA PORTA P/ PORTA C/ LARGURA ATE 90CM</t>
  </si>
  <si>
    <t>166,01</t>
  </si>
  <si>
    <t>00011571</t>
  </si>
  <si>
    <t>MOLA FECHA PORTA P/ PORTA C/ LARGURA MAIOR QUE 100CM</t>
  </si>
  <si>
    <t>174,40</t>
  </si>
  <si>
    <t>00011561</t>
  </si>
  <si>
    <t>MOLA FECHA PORTA P/ PORTA C/ LARGURA 91 A 100CM</t>
  </si>
  <si>
    <t>184,86</t>
  </si>
  <si>
    <t>00011499</t>
  </si>
  <si>
    <t>MOLA HIDRAULICA DE PISO P/ VIDRO TEMPERADO 10MM</t>
  </si>
  <si>
    <t>270,11</t>
  </si>
  <si>
    <t>00002700</t>
  </si>
  <si>
    <t>MONTADOR</t>
  </si>
  <si>
    <t>00002701</t>
  </si>
  <si>
    <t>MONTADOR (TUBO ACO/EQUIPAMENTOS)</t>
  </si>
  <si>
    <t>00002437</t>
  </si>
  <si>
    <t>MONTADOR ELETROMECANICO</t>
  </si>
  <si>
    <t>00002703</t>
  </si>
  <si>
    <t>MONTADOR INDUSTRIAL</t>
  </si>
  <si>
    <t>00004716</t>
  </si>
  <si>
    <t>MOSAICO PORTUGUES</t>
  </si>
  <si>
    <t>24,42</t>
  </si>
  <si>
    <t>00000730</t>
  </si>
  <si>
    <t>MOTOBOMBA AUTOESCORVANTE C/ MOTOR ELETRICO TRIFASICO 7,5CV BOCA IS 3 X 3" MARCA DANCOR SERIE</t>
  </si>
  <si>
    <t>2.199,01</t>
  </si>
  <si>
    <t>AAE MOD. 725 - TJM HM/ Q = 6M / 91,5M3 / H A 3 1M / 28,5 M3 /H**CAIXA**"</t>
  </si>
  <si>
    <t>00000723</t>
  </si>
  <si>
    <t>MOTOBOMBA AUTOESCORVANTE P/ DRENAGEM BOCAIS 2 X 2" A GASOLINA    3,5CV MARCA BRANCO MOD.</t>
  </si>
  <si>
    <t>1.188,07</t>
  </si>
  <si>
    <t>710,HM/Q = 6M/33M3 / H A 36M/ 10M3 / H**CAIXA**"</t>
  </si>
  <si>
    <t>00014252</t>
  </si>
  <si>
    <t>MOTOBOMBA AUTOESCORVANTE P/ DRENAGEM BOCAIS 3" X 2 1/2" MOTOR A GASOLINA * 7HP, HM/Q = 5M/25M3/H</t>
  </si>
  <si>
    <t>3.298,52</t>
  </si>
  <si>
    <t>A 45M/3M3/H *"</t>
  </si>
  <si>
    <t>00000724</t>
  </si>
  <si>
    <t>MOTOBOMBA AUTOESCORVANTE ROTOR ABERTO C/ MOTOR A GASOLINA OU DI ESEL * 10,5CV * BOCAIS 3" X 4" *</t>
  </si>
  <si>
    <t>8.856,54</t>
  </si>
  <si>
    <t>HM/Q = 40 M/3,2M3/H A 90M/7,3M3/H*"</t>
  </si>
  <si>
    <t>00000719</t>
  </si>
  <si>
    <t>MOTOBOMBA CENTRIFUGA BOCAIS 1 1/2" X 1" A GASOLINA 3,5CV MARC A BRANCO MOD. 715 HM/Q = 6M/16,8M3/H A</t>
  </si>
  <si>
    <t>993,66</t>
  </si>
  <si>
    <t>JANELA ALUMINIO SERIE 25 TP MAXIM AIR 90 X 110CM</t>
  </si>
  <si>
    <t>00000607</t>
  </si>
  <si>
    <t>MOTOBOMBA CENTRIFUGA ELETRICA MONOFASICA    ATE 2CV P/ DRENAGEM,   SAIDA 1 1/2"</t>
  </si>
  <si>
    <t>00000743</t>
  </si>
  <si>
    <t>MOTOBOMBA CENTRIFUGA ELETRICA TRIFASICA POTENCIA * 3 A 5CV *    P/ DRENAGEM, SAIDA 2" HM = * 20 M *"</t>
  </si>
  <si>
    <t>00000744</t>
  </si>
  <si>
    <t>MOTOBOMBA CENTRIFUGA ELETRICA TRIFASICA POTENCIA &gt; 5 ATE 10CV P / DRENAGEM, SAIDA 3", HM = * 20 M *"</t>
  </si>
  <si>
    <t>00000720</t>
  </si>
  <si>
    <t>MOTOBOMBA CENTRIFUGA P/ AGUA SUJA BOCAIS 3" X 2 1/2" C/ MOTOR      DIESEL OU GASOLINA * 6HP HM/Q =</t>
  </si>
  <si>
    <t>2.613,76</t>
  </si>
  <si>
    <t>10M/18M3/H A 65M/3M3/H*"</t>
  </si>
  <si>
    <t>00004087</t>
  </si>
  <si>
    <t>MOTOCICLETA HONDA CG 125 - 16 HP**CAIXA**</t>
  </si>
  <si>
    <t>6.470,00</t>
  </si>
  <si>
    <t>00004099</t>
  </si>
  <si>
    <t>MOTOESCREIPER CATERPILLAR 621 330HP OU EQUIV CAP. 15,3M3/23T (INCL MANUT/OPERACAO)</t>
  </si>
  <si>
    <t>139,20</t>
  </si>
  <si>
    <t>00004098</t>
  </si>
  <si>
    <t>MOTOESCREIPER CATERPILLAR 621F 330HP CAP. 15,3M3/23T PESO OPERACIONAL 30,7T**CAIXA**</t>
  </si>
  <si>
    <t>1.873.272,96</t>
  </si>
  <si>
    <t>00004092</t>
  </si>
  <si>
    <t>MOTONIVELADORA ATE 130HP (INCL MANUT/OPERACAO)</t>
  </si>
  <si>
    <t>79,35</t>
  </si>
  <si>
    <t>00010597</t>
  </si>
  <si>
    <t>MOTONIVELADORA CARTEPILLAR 140-H 185HP PESO OPERACIONAL 14,7 T**CAIXA**</t>
  </si>
  <si>
    <t>761.699,70</t>
  </si>
  <si>
    <t>00004090</t>
  </si>
  <si>
    <t>MOTONIVELADORA CATERPILLAR 120-H 140HP PESO OPERACIONAL 12,5T**CAIXA**</t>
  </si>
  <si>
    <t>542.000,00</t>
  </si>
  <si>
    <t>00013227</t>
  </si>
  <si>
    <t>MOTONIVELADORA KOMATSU GD 623-A - PESO OPERACIONAL 14720 KG - 177 HP**CAIXA**</t>
  </si>
  <si>
    <t>566.059,38</t>
  </si>
  <si>
    <t>00004091</t>
  </si>
  <si>
    <t>MOTONIVELADORA 140 A 155HP (INCL MANUT/OPERACAO)</t>
  </si>
  <si>
    <t>00004089</t>
  </si>
  <si>
    <t>MOTONIVELADORA 185 A 200HP (INCL MANUT/OPERACAO)</t>
  </si>
  <si>
    <t>90,00</t>
  </si>
  <si>
    <t>00020020</t>
  </si>
  <si>
    <t>MOTORISTA DE BASCULANTE</t>
  </si>
  <si>
    <t>00004093</t>
  </si>
  <si>
    <t>MOTORISTA DE CAMINHAO</t>
  </si>
  <si>
    <t>10,41</t>
  </si>
  <si>
    <t>00010512</t>
  </si>
  <si>
    <t>MOTORISTA DE CAMINHAO - PISO MENSAL</t>
  </si>
  <si>
    <t>1.995,76</t>
  </si>
  <si>
    <t>00004094</t>
  </si>
  <si>
    <t>MOTORISTA DE CAMINHAO E CARRETA</t>
  </si>
  <si>
    <t>00004095</t>
  </si>
  <si>
    <t>MOTORISTA DE VEICULO LEVE</t>
  </si>
  <si>
    <t>8,28</t>
  </si>
  <si>
    <t>00004097</t>
  </si>
  <si>
    <t>MOTORISTA DE VEICULO PESADO</t>
  </si>
  <si>
    <t>00004096</t>
  </si>
  <si>
    <t>MOTORISTA OPERADOR DE MUNCK</t>
  </si>
  <si>
    <t>00013955</t>
  </si>
  <si>
    <t>MOTOSSERRA A GASOLINA PORTATIL HUSKVARNA MOD 61**CAIXA**</t>
  </si>
  <si>
    <t>1.693,59</t>
  </si>
  <si>
    <t>00010763</t>
  </si>
  <si>
    <t>MOTOSSERRA A GASOLINA PORTATIL TIPO HUSQVARNA MOD. 61 OU SIMILAR</t>
  </si>
  <si>
    <t>00004114</t>
  </si>
  <si>
    <t>MOURAO CONCRETO "T" H = 2,78M P/ 8FIOS + 0,45M P/ 3FIOS"</t>
  </si>
  <si>
    <t>45,82</t>
  </si>
  <si>
    <t>00004112</t>
  </si>
  <si>
    <t>MOURAO CONCRETO RETO SECAO TRIANGULAR 12 CM H = 2,2M</t>
  </si>
  <si>
    <t>31,46</t>
  </si>
  <si>
    <t>00004103</t>
  </si>
  <si>
    <t>MOURAO CONCRETO RETO TP ALAMBRADO 10 X 10CM H = 3,25M</t>
  </si>
  <si>
    <t>41,81</t>
  </si>
  <si>
    <t>00004102</t>
  </si>
  <si>
    <t>MOURAO CONCRETO RETO TP ALAMBRADO 10 X 10CM H = 3M</t>
  </si>
  <si>
    <t>44,55</t>
  </si>
  <si>
    <t>00004108</t>
  </si>
  <si>
    <t>MOURAO CONCRETO RETO 10X10CM H = 2M</t>
  </si>
  <si>
    <t>00004107</t>
  </si>
  <si>
    <t>MOURAO CONCRETO RETO 15X15CM H = 2,30M</t>
  </si>
  <si>
    <t>37,16</t>
  </si>
  <si>
    <t>00000357</t>
  </si>
  <si>
    <t>MUDA DE ARBUSTO REGIONAL ORNAMENTAL</t>
  </si>
  <si>
    <t>00000358</t>
  </si>
  <si>
    <t>MUDA DE ARVORE REGIONAL ORNAMENTAL</t>
  </si>
  <si>
    <t>33,60</t>
  </si>
  <si>
    <t>00000365</t>
  </si>
  <si>
    <t>MUDAS ARBUSTIVAS DA REGIAO</t>
  </si>
  <si>
    <t>00000349</t>
  </si>
  <si>
    <t>MUDAS HERBACEAS DA REGIAO</t>
  </si>
  <si>
    <t>00000360</t>
  </si>
  <si>
    <t>MUDAS RASTEIRAS DA REGIAO</t>
  </si>
  <si>
    <t>1,40</t>
  </si>
  <si>
    <t>00004146</t>
  </si>
  <si>
    <t>MUFLA TERMINAL PRIMARIA UNIPOLAR USO EXTERNO PARA CABO 10/16MM2 ISOL. 6/10KV EM EPR - BORRACHA</t>
  </si>
  <si>
    <t>267,16</t>
  </si>
  <si>
    <t>DE SILICONE</t>
  </si>
  <si>
    <t>00004126</t>
  </si>
  <si>
    <t>MUFLA TERMINAL PRIMARIA UNIPOLAR USO EXTERNO PARA CABO 10/16MM2 ISOL, 3,6/6KV EM EPR - BORRACHA</t>
  </si>
  <si>
    <t>245,31</t>
  </si>
  <si>
    <t>00004127</t>
  </si>
  <si>
    <t>MUFLA TERMINAL PRIMARIA UNIPOLAR USO EXTERNO PARA CABO 25/70MM2 ISOL, 3,6/6KV EM EPR - BORRACHA</t>
  </si>
  <si>
    <t>246,30</t>
  </si>
  <si>
    <t>00004133</t>
  </si>
  <si>
    <t>MUFLA TERMINAL PRIMARIA UNIPOLAR USO EXTERNO PARA CABO 35/120MM2 ISOL. 15/25KV EM EPR - BORRACHA</t>
  </si>
  <si>
    <t>337,67</t>
  </si>
  <si>
    <t>00004135</t>
  </si>
  <si>
    <t>MUFLA TERMINAL PRIMARIA UNIPOLAR USO EXTERNO PARA CABO 35/70MM2 ISOL. 20/35KV EM EPR - BORRACHA</t>
  </si>
  <si>
    <t>371,44</t>
  </si>
  <si>
    <t>00004145</t>
  </si>
  <si>
    <t>MUFLA TERMINAL PRIMARIA UNIPOLAR USO EXTERNO PARA CABO 50/185MM2 ISOL. 20/35KV EM EPR</t>
  </si>
  <si>
    <t>293,97</t>
  </si>
  <si>
    <t>00004140</t>
  </si>
  <si>
    <t>MUFLA TERMINAL PRIMARIA UNIPOLAR USO EXTERNO, TERMOCONTRATIL, PARA CABO 10/16MM2 ISOL. 3,6KV EM</t>
  </si>
  <si>
    <t>EPR - BORRACHA DE SILICONE</t>
  </si>
  <si>
    <t>00004154</t>
  </si>
  <si>
    <t>MUFLA TERMINAL PRIMARIA UNIPOLAR USO INTERNO PARA CABO 25/70MM2 ISOL 6/10KV EM EPR- BORRACHA DE</t>
  </si>
  <si>
    <t>300,93</t>
  </si>
  <si>
    <t>SILICONE</t>
  </si>
  <si>
    <t>00004152</t>
  </si>
  <si>
    <t>MUFLA TERMINAL PRIMARIA UNIPOLAR USO INTERNO PARA CABO 25/70MM2 ISOL.3,6 /6KV EM EPR - BORRACHA</t>
  </si>
  <si>
    <t>00004168</t>
  </si>
  <si>
    <t>MUFLA TERMINAL PRIMARIA UNIPOLAR USO INTERNO PARA CABO 35/120MM2 ISOLACAO 15/25KV EM EPR -</t>
  </si>
  <si>
    <t>317,81</t>
  </si>
  <si>
    <t>BORRACHA DE SILICONE</t>
  </si>
  <si>
    <t>00004161</t>
  </si>
  <si>
    <t>MUFLA TERMINAL PRIMARIA UNIPOLAR USO INTERNO PARA CABO 35/70MM2 ISOLACAO 8,7/15KV EM EPR -</t>
  </si>
  <si>
    <t>305,89</t>
  </si>
  <si>
    <t>00004167</t>
  </si>
  <si>
    <t>MUFLA TERMINAL PRIMARIA UNIPOLAR USO INTERNO PARA CABO 50/185MM2    ISOLACAO 20/35KV EM EPR -</t>
  </si>
  <si>
    <t>291,43</t>
  </si>
  <si>
    <t>00004209</t>
  </si>
  <si>
    <t>NIPEL FERRO GALV ROSCA 1.1/2"</t>
  </si>
  <si>
    <t>00004180</t>
  </si>
  <si>
    <t>NIPEL FERRO GALV ROSCA 1.1/4"</t>
  </si>
  <si>
    <t>00004177</t>
  </si>
  <si>
    <t>NIPEL FERRO GALV ROSCA 1/2"</t>
  </si>
  <si>
    <t>00004179</t>
  </si>
  <si>
    <t>NIPEL FERRO GALV ROSCA 1"</t>
  </si>
  <si>
    <t>2,99</t>
  </si>
  <si>
    <t>00004208</t>
  </si>
  <si>
    <t>NIPEL FERRO GALV ROSCA 2.1/2"</t>
  </si>
  <si>
    <t>00004181</t>
  </si>
  <si>
    <t>NIPEL FERRO GALV ROSCA 2"</t>
  </si>
  <si>
    <t>00004178</t>
  </si>
  <si>
    <t>NIPEL FERRO GALV ROSCA 3/4"</t>
  </si>
  <si>
    <t>00004182</t>
  </si>
  <si>
    <t>NIPEL FERRO GALV ROSCA 3"</t>
  </si>
  <si>
    <t>20,88</t>
  </si>
  <si>
    <t>00004183</t>
  </si>
  <si>
    <t>NIPEL FERRO GALV ROSCA 4"</t>
  </si>
  <si>
    <t>32,79</t>
  </si>
  <si>
    <t>00004184</t>
  </si>
  <si>
    <t>NIPEL FERRO GALV ROSCA 5"</t>
  </si>
  <si>
    <t>00004185</t>
  </si>
  <si>
    <t>NIPEL FERRO GALV ROSCA 6"</t>
  </si>
  <si>
    <t>71,96</t>
  </si>
  <si>
    <t>00004214</t>
  </si>
  <si>
    <t>NIPEL PVC C/ C/ ROSCA P/ AGUA FRIA PREDIAL 1.1/2"</t>
  </si>
  <si>
    <t>00004215</t>
  </si>
  <si>
    <t>NIPEL PVC C/ C/ ROSCA P/ AGUA FRIA PREDIAL 1.1/4"</t>
  </si>
  <si>
    <t>00004210</t>
  </si>
  <si>
    <t>NIPEL PVC C/ C/ ROSCA P/ AGUA FRIA PREDIAL 1/2"</t>
  </si>
  <si>
    <t>00004212</t>
  </si>
  <si>
    <t>NIPEL PVC C/ C/ ROSCA P/ AGUA FRIA PREDIAL 1"</t>
  </si>
  <si>
    <t>00004213</t>
  </si>
  <si>
    <t>NIPEL PVC C/ C/ ROSCA P/ AGUA FRIA PREDIAL 2"</t>
  </si>
  <si>
    <t>00004211</t>
  </si>
  <si>
    <t>NIPEL PVC C/ C/ ROSCA P/ AGUA FRIA PREDIAL 3/4"</t>
  </si>
  <si>
    <t>00004205</t>
  </si>
  <si>
    <t>NIPEL REDUCAO FERRO GALV ROSCA 1.1/2" X 1.1/4"</t>
  </si>
  <si>
    <t>00004192</t>
  </si>
  <si>
    <t>NIPEL REDUCAO FERRO GALV ROSCA 1.1/2" X 1"</t>
  </si>
  <si>
    <t>00004191</t>
  </si>
  <si>
    <t>NIPEL REDUCAO FERRO GALV ROSCA 1.1/2" X 3/4"</t>
  </si>
  <si>
    <t>00004207</t>
  </si>
  <si>
    <t>NIPEL REDUCAO FERRO GALV ROSCA 1.1/4" X 1/2"</t>
  </si>
  <si>
    <t>00004206</t>
  </si>
  <si>
    <t>NIPEL REDUCAO FERRO GALV ROSCA 1.1/4" X 1"</t>
  </si>
  <si>
    <t>00004190</t>
  </si>
  <si>
    <t>NIPEL REDUCAO FERRO GALV ROSCA 1.1/4" X 3/4"</t>
  </si>
  <si>
    <t>00004186</t>
  </si>
  <si>
    <t>NIPEL REDUCAO FERRO GALV ROSCA 1/2" X 1/4"</t>
  </si>
  <si>
    <t>00004188</t>
  </si>
  <si>
    <t>NIPEL REDUCAO FERRO GALV ROSCA 1" X 1/2"</t>
  </si>
  <si>
    <t>00004189</t>
  </si>
  <si>
    <t>NIPEL REDUCAO FERRO GALV ROSCA 1" X 3/4"</t>
  </si>
  <si>
    <t>00004196</t>
  </si>
  <si>
    <t>NIPEL REDUCAO FERRO GALV ROSCA 2.1/2" X 1.1/2"</t>
  </si>
  <si>
    <t>00004195</t>
  </si>
  <si>
    <t>NIPEL REDUCAO FERRO GALV ROSCA 2.1/2" X 1.1/4"</t>
  </si>
  <si>
    <t>14,46</t>
  </si>
  <si>
    <t>00004197</t>
  </si>
  <si>
    <t>NIPEL REDUCAO FERRO GALV ROSCA 2.1/2" X 2"</t>
  </si>
  <si>
    <t>00004194</t>
  </si>
  <si>
    <t>NIPEL REDUCAO FERRO GALV ROSCA 2" X 1.1/2"</t>
  </si>
  <si>
    <t>10,05</t>
  </si>
  <si>
    <t>00004193</t>
  </si>
  <si>
    <t>NIPEL REDUCAO FERRO GALV ROSCA 2" X 1.1/4"</t>
  </si>
  <si>
    <t>00004204</t>
  </si>
  <si>
    <t>NIPEL REDUCAO FERRO GALV ROSCA 2" X 1"</t>
  </si>
  <si>
    <t>00004187</t>
  </si>
  <si>
    <t>NIPEL REDUCAO FERRO GALV ROSCA 3/4" X 1/2"</t>
  </si>
  <si>
    <t>00004198</t>
  </si>
  <si>
    <t>NIPEL REDUCAO FERRO GALV ROSCA 3" X 1.1/2"</t>
  </si>
  <si>
    <t>00004202</t>
  </si>
  <si>
    <t>NIPEL REDUCAO FERRO GALV ROSCA 3" X 2.1/2"</t>
  </si>
  <si>
    <t>00004203</t>
  </si>
  <si>
    <t>NIPEL REDUCAO FERRO GALV ROSCA 3" X 2"</t>
  </si>
  <si>
    <t>00002645</t>
  </si>
  <si>
    <t>NIPLE FERRO GALV P/ ELETRODUTO 1"</t>
  </si>
  <si>
    <t>1,94</t>
  </si>
  <si>
    <t>00002646</t>
  </si>
  <si>
    <t>NIPLE LONGO FERRO GALV P/ ELETRODUTO   TAMANHO 150MM X DN 1"</t>
  </si>
  <si>
    <t>3,08</t>
  </si>
  <si>
    <t>00007252</t>
  </si>
  <si>
    <t>NIVEL OTICO C/ PRECISAO +/- 0,7MM TIPO WILD NA-2 OU EQUIV</t>
  </si>
  <si>
    <t>00007595</t>
  </si>
  <si>
    <t>NIVELADOR</t>
  </si>
  <si>
    <t>7,16</t>
  </si>
  <si>
    <t>00002697</t>
  </si>
  <si>
    <t>OFICIAL DE AGUA OU DE ESGOTO</t>
  </si>
  <si>
    <t>8,60</t>
  </si>
  <si>
    <t>00002698</t>
  </si>
  <si>
    <t>OFICIAL INSTALADOR HIDRAULICO</t>
  </si>
  <si>
    <t>8,40</t>
  </si>
  <si>
    <t>00011138</t>
  </si>
  <si>
    <t>OLEO COMBUSTIVEL BPF A GRANEL</t>
  </si>
  <si>
    <t>00005333</t>
  </si>
  <si>
    <t>OLEO DE LINHACA</t>
  </si>
  <si>
    <t>00004221</t>
  </si>
  <si>
    <t>OLEO DIESEL COMBUSTIVEL COMUM</t>
  </si>
  <si>
    <t>00013778</t>
  </si>
  <si>
    <t>OLEO INDUSTRIAL FP - 73</t>
  </si>
  <si>
    <t>00004227</t>
  </si>
  <si>
    <t>OLEO LUBRIFICANTE P/ EQUIP. PESADO (CAMINHAO/TRATOR/RETRO)</t>
  </si>
  <si>
    <t>6,90</t>
  </si>
  <si>
    <t>00013817</t>
  </si>
  <si>
    <t>OLEO MD 300</t>
  </si>
  <si>
    <t>00004228</t>
  </si>
  <si>
    <t>OLEO QUEIMADO</t>
  </si>
  <si>
    <t>0,14</t>
  </si>
  <si>
    <t>00004242</t>
  </si>
  <si>
    <t>OPERADOR DE ACABADORA</t>
  </si>
  <si>
    <t>00004243</t>
  </si>
  <si>
    <t>OPERADOR DE BETONEIRA</t>
  </si>
  <si>
    <t>00004250</t>
  </si>
  <si>
    <t>OPERADOR DE COMPRESSOR OU COMPRESSORISTA</t>
  </si>
  <si>
    <t>00004234</t>
  </si>
  <si>
    <t>OPERADOR DE ESCAVADEIRA</t>
  </si>
  <si>
    <t>00004253</t>
  </si>
  <si>
    <t>OPERADOR DE GUINCHO</t>
  </si>
  <si>
    <t>10,54</t>
  </si>
  <si>
    <t>00004254</t>
  </si>
  <si>
    <t>OPERADOR DE GUINDASTE</t>
  </si>
  <si>
    <t>00004230</t>
  </si>
  <si>
    <t>OPERADOR DE MAQUINAS E EQUIPAMENTOS</t>
  </si>
  <si>
    <t>00004257</t>
  </si>
  <si>
    <t>OPERADOR DE MARTELETE OU MARTELEIRO</t>
  </si>
  <si>
    <t>00004240</t>
  </si>
  <si>
    <t>OPERADOR DE MOTO-ESCREIPER</t>
  </si>
  <si>
    <t>00004239</t>
  </si>
  <si>
    <t>OPERADOR DE MOTONIVELADORA</t>
  </si>
  <si>
    <t>00004248</t>
  </si>
  <si>
    <t>OPERADOR DE PA CARREGADEIRA</t>
  </si>
  <si>
    <t>00025959</t>
  </si>
  <si>
    <t>OPERADOR DE PAVIMENTADORA</t>
  </si>
  <si>
    <t>00004238</t>
  </si>
  <si>
    <t>OPERADOR DE ROLO COMPACTADOR</t>
  </si>
  <si>
    <t>00006176</t>
  </si>
  <si>
    <t>OPERADOR DE SONDAGEM</t>
  </si>
  <si>
    <t>00004233</t>
  </si>
  <si>
    <t>OPERADOR DE USINA DE ASFALTO, DE SOLOS OU DE CONCRETO</t>
  </si>
  <si>
    <t>00004251</t>
  </si>
  <si>
    <t>OPERADOR JATO DE AREIA OU JATISTA</t>
  </si>
  <si>
    <t>00004252</t>
  </si>
  <si>
    <t>OPERADOR PARA BATE ESTACAS</t>
  </si>
  <si>
    <t>00000002</t>
  </si>
  <si>
    <t>OXIGENIO</t>
  </si>
  <si>
    <t>00004261</t>
  </si>
  <si>
    <t>PA CARREGADEIRA SOBRE PNEUS * 105 HP * CAP. 1,72M3 * PESO OPERACIONAL * 9 T * TIPO CATERPILAR 924 - F II</t>
  </si>
  <si>
    <t>69,49</t>
  </si>
  <si>
    <t>NACIONAL OU EQUIV (INCL MANUTENCAO/OPERACAO)</t>
  </si>
  <si>
    <t>00004260</t>
  </si>
  <si>
    <t>PA CARREGADEIRA SOBRE PNEUS * 105 HP CAP. 1,91M3 * TIPO CASE W - 20 E OU EQUIV (INCL</t>
  </si>
  <si>
    <t>00004259</t>
  </si>
  <si>
    <t>PA CARREGADEIRA SOBRE PNEUS * 170 HP * CAP. * 3 M 3 * PESO OPERACIONAL * 16 T * TIPO CATERPILAR 950 - F II</t>
  </si>
  <si>
    <t>00014221</t>
  </si>
  <si>
    <t>PA CARREGADEIRA SOBRE RODAS CASE W20 E - POTENCIA 144HP - CAPACIDADE DA CACAMBA 1,53 A 1,91 M3 -</t>
  </si>
  <si>
    <t>277.429,75</t>
  </si>
  <si>
    <t>PESO OPERACIONAL 10.334 KG**CAIXA**</t>
  </si>
  <si>
    <t>00004262</t>
  </si>
  <si>
    <t>PA CARREGADEIRA SOBRE RODAS CATERPILLAR 924 F - POTENCIA 105 HP - CAPACIDADE DA CACAMBA 1,4 A 1,7</t>
  </si>
  <si>
    <t>M3 - PESO OPERACIONAL 9.100 KG**CAIXA**</t>
  </si>
  <si>
    <t>00025016</t>
  </si>
  <si>
    <t>PA CARREGADEIRA SOBRE RODAS CATERPILLAR 938 G - POTENCIA 145 HP - CAPACIDADE DA CACAMBA 2,1 A 2,8</t>
  </si>
  <si>
    <t>537.231,50</t>
  </si>
  <si>
    <t>M3 - PESO OPERACIONAL 13.030 KG**CAIXA**</t>
  </si>
  <si>
    <t>00004263</t>
  </si>
  <si>
    <t>PA CARREGADEIRA SOBRE RODAS CATERPILLAR 950 G - POTENCIA 180 HP - CAPACIDADE DA CACAMBA. 2,5 A 3,3</t>
  </si>
  <si>
    <t>577.976,75</t>
  </si>
  <si>
    <t>M3 - PESO OPERACIONAL 17.428 KG**CAIXA**</t>
  </si>
  <si>
    <t>00014524</t>
  </si>
  <si>
    <t>PA CARREGADEIRA SOBRE RODAS FIAT-ALLIS FR-180 - POTENCIA 190 HP-190 HP - CAPACIDADE DA CACAMBA 2,1A</t>
  </si>
  <si>
    <t>549.802,50</t>
  </si>
  <si>
    <t>3,06M3-PESO OPERACIONAL 16,2T**CAIXA**</t>
  </si>
  <si>
    <t>00013181</t>
  </si>
  <si>
    <t>PA CARREGADEIRA SOBRE RODAS KOMATSU WA-180 - POTENCIA 110HP - CAPACIDADE DA CACMBA 1,8 M3 - PESO</t>
  </si>
  <si>
    <t>283.208,25</t>
  </si>
  <si>
    <t>OPERACIONAL 8,9 T**CAIXA**</t>
  </si>
  <si>
    <t>00013597</t>
  </si>
  <si>
    <t>PADRAO POLIFASICO COMPLETO EM POSTE GALV DE 3" X 5,0M</t>
  </si>
  <si>
    <t>391,10</t>
  </si>
  <si>
    <t>00005032</t>
  </si>
  <si>
    <t>PAINEL FIXO VIDRO TEMPERADO E = 10 MM</t>
  </si>
  <si>
    <t>122,79</t>
  </si>
  <si>
    <t>00021111</t>
  </si>
  <si>
    <t>PAPEL DE PAREDE COLOCADO VINIL TEX EM PAREDE JA PREPARADA</t>
  </si>
  <si>
    <t>51,74</t>
  </si>
  <si>
    <t>00003416</t>
  </si>
  <si>
    <t>PAPEL FELTRO</t>
  </si>
  <si>
    <t>00021144</t>
  </si>
  <si>
    <t>PAPEL MANTEIGA (FOLHA 66 X 96CM)</t>
  </si>
  <si>
    <t>00021140</t>
  </si>
  <si>
    <t>PAPEL MILIMETRADO TRANSPARENTE - ROLO DE 1,05 X 10M</t>
  </si>
  <si>
    <t>10M</t>
  </si>
  <si>
    <t>00011851</t>
  </si>
  <si>
    <t>PAPEL SULFITE A4</t>
  </si>
  <si>
    <t>FL</t>
  </si>
  <si>
    <t>0,03</t>
  </si>
  <si>
    <t>00011852</t>
  </si>
  <si>
    <t>PAPEL VEGETAL 100G/M2 - 0,80M DE LARGURA</t>
  </si>
  <si>
    <t>00011853</t>
  </si>
  <si>
    <t>PAPEL VEGETAL 65G/M2 - 0,80M DE LARGURA</t>
  </si>
  <si>
    <t>00021139</t>
  </si>
  <si>
    <t>PAPEL VEGETAL 90G/M2 - 0,8M DE LARGURA</t>
  </si>
  <si>
    <t>00011703</t>
  </si>
  <si>
    <t>PAPELEIRA CROMADA</t>
  </si>
  <si>
    <t>18,28</t>
  </si>
  <si>
    <t>00004267</t>
  </si>
  <si>
    <t>PAPELEIRA DE LOUCA BRANCA</t>
  </si>
  <si>
    <t>10,61</t>
  </si>
  <si>
    <t>00004272</t>
  </si>
  <si>
    <t>PARA-RAIOS DE BAIXA TENSAO, TENSAO DE OPERACAO 275V ( VN = 220V ) E 150V ( VN = 127V ), CORR. MAX.</t>
  </si>
  <si>
    <t>49,12</t>
  </si>
  <si>
    <t>19,5KA</t>
  </si>
  <si>
    <t>00004276</t>
  </si>
  <si>
    <t>PARA-RAIOS DE DISTRIBUICAO TIPO VALVULA DE OXIDO DE ZINCO, TENSAO NOMINAL 15KV, 5KA</t>
  </si>
  <si>
    <t>133,03</t>
  </si>
  <si>
    <t>00004273</t>
  </si>
  <si>
    <t>PARA-RAIOS DE DISTRIBUICAO TIPO VALVULA DE OXIDO DE ZINCO, TENSAO NOMINAL 30KV, 10KA</t>
  </si>
  <si>
    <t>353,52</t>
  </si>
  <si>
    <t>00011963</t>
  </si>
  <si>
    <t>PARAFUSO ACO CHUMBADOR PARABOLT 1/2" X 75MM</t>
  </si>
  <si>
    <t>00011964</t>
  </si>
  <si>
    <t>PARAFUSO ACO CHUMBADOR PARABOLT 3/8" X 75MM</t>
  </si>
  <si>
    <t>00004277</t>
  </si>
  <si>
    <t>PARAFUSO C/ PORCA P/ FLANGES 16X80MM PN-10/16 DN 50 A 100 PN-25 DN 50 A 80</t>
  </si>
  <si>
    <t>00004279</t>
  </si>
  <si>
    <t>PARAFUSO C/ PORCA P/ FLANGES 20X90MM PN-10 DN 150 A 350 PN-16 150 / 200 PN-25 100</t>
  </si>
  <si>
    <t>5,64</t>
  </si>
  <si>
    <t>00004298</t>
  </si>
  <si>
    <t>PARAFUSO C/ PORCA P/ FLANGES 24X100MM PN-10 DN 400 A 500 PN-16 250 A 350 PN-25 150 / 200</t>
  </si>
  <si>
    <t>8,84</t>
  </si>
  <si>
    <t>00004297</t>
  </si>
  <si>
    <t>PARAFUSO C/ PORCA P/ FLANGES 27X120MM PN-10 600 / 700 PN-16 400 / 450 PN-25 250 / 300</t>
  </si>
  <si>
    <t>13,29</t>
  </si>
  <si>
    <t>00004285</t>
  </si>
  <si>
    <t>PARAFUSO C/ PORCA P/ FLANGES 30X130MM PN-10 800 / 900 PN-16 500 PN-25 350</t>
  </si>
  <si>
    <t>18,60</t>
  </si>
  <si>
    <t>00004286</t>
  </si>
  <si>
    <t>PARAFUSO C/ PORCA P/ FLANGES 33X130MM PN-10 1000 PN-16 600 / 700 PN-25 400 A 500</t>
  </si>
  <si>
    <t>23,87</t>
  </si>
  <si>
    <t>00004294</t>
  </si>
  <si>
    <t>PARAFUSO C/ PORCA P/ FLANGES 36X140MM PN-10 1200 PN-16 800 / 900 PN-25 600</t>
  </si>
  <si>
    <t>30,78</t>
  </si>
  <si>
    <t>00004292</t>
  </si>
  <si>
    <t>PARAFUSO C/ PORCA P/ FLANGES 39X150MM PN-16 1000 PN-25 700</t>
  </si>
  <si>
    <t>39,94</t>
  </si>
  <si>
    <t>00004293</t>
  </si>
  <si>
    <t>PARAFUSO C/ PORCA P/ FLANGES 45X180MM PN-16 1200 PN-25 800 / 900</t>
  </si>
  <si>
    <t>64,13</t>
  </si>
  <si>
    <t>00004290</t>
  </si>
  <si>
    <t>PARAFUSO C/ PORCA P/ FLANGES 52X200MM PN-25 1000 / 1200</t>
  </si>
  <si>
    <t>86,59</t>
  </si>
  <si>
    <t>00004383</t>
  </si>
  <si>
    <t>PARAFUSO FRANCES METRICO ZINCADO 12 X 140MM, INCL PORCA SEXT E ARRUELA DE PRESSAO/MEDIA</t>
  </si>
  <si>
    <t>00004344</t>
  </si>
  <si>
    <t>PARAFUSO FRANCES METRICO ZINCADO 12 X 150MM, INCL PORCA SEXT E ARRUELA DE PRESSAO/MEDIA</t>
  </si>
  <si>
    <t>00000436</t>
  </si>
  <si>
    <t>PARAFUSO FRANCES M16(D=16MM) X 150MM CAB ABAULADA - ZINCAGEM A FOGO</t>
  </si>
  <si>
    <t>00000442</t>
  </si>
  <si>
    <t>PARAFUSO FRANCES M16(D=16MM) X 45MM CAB ABAULADA - ZINCAGEM A FOGO</t>
  </si>
  <si>
    <t>1,61</t>
  </si>
  <si>
    <t>00004335</t>
  </si>
  <si>
    <t>PARAFUSO FRANCES ZINCADO 1/2" X 12" C/ PORCA E ARRUELA LISA/MEDIA</t>
  </si>
  <si>
    <t>00013247</t>
  </si>
  <si>
    <t>PARAFUSO FRANCES ZINCADO 1/2" X 14" C/ PORCA E ARRUELA LISA/MEDIA</t>
  </si>
  <si>
    <t>80,52</t>
  </si>
  <si>
    <t>00004334</t>
  </si>
  <si>
    <t>PARAFUSO FRANCES ZINCADO 1/2" X 15" C/ PORCA E ARRUELA LISA/MEDIA</t>
  </si>
  <si>
    <t>00004343</t>
  </si>
  <si>
    <t>SUPERIOR (101) E INFERIOR (103),TRINCO (502), FECHADURA (520),CONTRA FECHADURA (531),COM CAPUCHINHO</t>
  </si>
  <si>
    <t>00012032</t>
  </si>
  <si>
    <t>JOGO TRANQUETA LATAO CROMADO TIPO 203 LA FONTE P/ FECHADURA PORTA BANHEIRO</t>
  </si>
  <si>
    <t>13,67</t>
  </si>
  <si>
    <t>00012030</t>
  </si>
  <si>
    <t>JOGO TRANQUETA LATAO CROMADO TIPO 303 LA FONTE P/ FECHADURA PORTA BANHEIRO</t>
  </si>
  <si>
    <t>9,59</t>
  </si>
  <si>
    <t>00003545</t>
  </si>
  <si>
    <t>JUNCAO CERAMICA45G ESG BBP DN100X100</t>
  </si>
  <si>
    <t>00003572</t>
  </si>
  <si>
    <t>JUNCAO CERAMICA45G ESG BBP DN150X100</t>
  </si>
  <si>
    <t>00003573</t>
  </si>
  <si>
    <t>JUNCAO CERAMICA45G ESG BBP DN150X150</t>
  </si>
  <si>
    <t>00003546</t>
  </si>
  <si>
    <t>JUNCAO CERAMICA45G ESG BBP DN200X100</t>
  </si>
  <si>
    <t>13,07</t>
  </si>
  <si>
    <t>00003574</t>
  </si>
  <si>
    <t>JUNCAO CERAMICA45G ESG BBP DN200X150</t>
  </si>
  <si>
    <t>16,53</t>
  </si>
  <si>
    <t>00003552</t>
  </si>
  <si>
    <t>JUNCAO CERAMICA45G ESG BBP DN200X200</t>
  </si>
  <si>
    <t>23,32</t>
  </si>
  <si>
    <t>00003551</t>
  </si>
  <si>
    <t>JUNCAO CERAMICA45G ESG BBP DN250X100</t>
  </si>
  <si>
    <t>21,39</t>
  </si>
  <si>
    <t>00003575</t>
  </si>
  <si>
    <t>JUNCAO CERAMICA45G ESG BBP DN250X150</t>
  </si>
  <si>
    <t>25,87</t>
  </si>
  <si>
    <t>00003576</t>
  </si>
  <si>
    <t>JUNCAO CERAMICA45G ESG BBP DN250X200</t>
  </si>
  <si>
    <t>36,87</t>
  </si>
  <si>
    <t>00003577</t>
  </si>
  <si>
    <t>JUNCAO CERAMICA45G ESG BBP DN250X250</t>
  </si>
  <si>
    <t>52,68</t>
  </si>
  <si>
    <t>00003578</t>
  </si>
  <si>
    <t>JUNCAO CERAMICA45G ESG BBP DN300X100</t>
  </si>
  <si>
    <t>31,00</t>
  </si>
  <si>
    <t>00003579</t>
  </si>
  <si>
    <t>JUNCAO CERAMICA45G ESG BBP DN300X150</t>
  </si>
  <si>
    <t>38,23</t>
  </si>
  <si>
    <t>00003580</t>
  </si>
  <si>
    <t>JUNCAO CERAMICA45G ESG BBP DN300X200</t>
  </si>
  <si>
    <t>58,47</t>
  </si>
  <si>
    <t>00003550</t>
  </si>
  <si>
    <t>JUNCAO CERAMICA45G ESG BBP DN300X250</t>
  </si>
  <si>
    <t>65,10</t>
  </si>
  <si>
    <t>00003581</t>
  </si>
  <si>
    <t>JUNCAO CERAMICA45G ESG BBP DN300X300</t>
  </si>
  <si>
    <t>69,05</t>
  </si>
  <si>
    <t>00003582</t>
  </si>
  <si>
    <t>JUNCAO CERAMICA45G ESG BBP DN350X100</t>
  </si>
  <si>
    <t>58,23</t>
  </si>
  <si>
    <t>00003547</t>
  </si>
  <si>
    <t>JUNCAO CERAMICA45G ESG BBP DN350X150</t>
  </si>
  <si>
    <t>71,79</t>
  </si>
  <si>
    <t>00003583</t>
  </si>
  <si>
    <t>JUNCAO CERAMICA45G ESG BBP DN350X200</t>
  </si>
  <si>
    <t>102,28</t>
  </si>
  <si>
    <t>00003584</t>
  </si>
  <si>
    <t>JUNCAO CERAMICA45G ESG BBP DN350X250</t>
  </si>
  <si>
    <t>120,09</t>
  </si>
  <si>
    <t>00003564</t>
  </si>
  <si>
    <t>JUNCAO CERAMICA45G ESG BBP DN350X300</t>
  </si>
  <si>
    <t>124,65</t>
  </si>
  <si>
    <t>00003561</t>
  </si>
  <si>
    <t>JUNCAO CERAMICA45G ESG BBP DN350X350</t>
  </si>
  <si>
    <t>129,64</t>
  </si>
  <si>
    <t>00003565</t>
  </si>
  <si>
    <t>JUNCAO CERAMICA45G ESG BBP DN375X100</t>
  </si>
  <si>
    <t>60,89</t>
  </si>
  <si>
    <t>00003566</t>
  </si>
  <si>
    <t>JUNCAO CERAMICA45G ESG BBP DN375X150</t>
  </si>
  <si>
    <t>75,10</t>
  </si>
  <si>
    <t>00003567</t>
  </si>
  <si>
    <t>JUNCAO CERAMICA45G ESG BBP DN375X200</t>
  </si>
  <si>
    <t>106,99</t>
  </si>
  <si>
    <t>00003568</t>
  </si>
  <si>
    <t>JUNCAO CERAMICA45G ESG BBP DN375X250</t>
  </si>
  <si>
    <t>121,61</t>
  </si>
  <si>
    <t>00003569</t>
  </si>
  <si>
    <t>JUNCAO CERAMICA45G ESG BBP DN375X300</t>
  </si>
  <si>
    <t>127,69</t>
  </si>
  <si>
    <t>00003570</t>
  </si>
  <si>
    <t>JUNCAO CERAMICA45G ESG BBP DN375X350</t>
  </si>
  <si>
    <t>133,77</t>
  </si>
  <si>
    <t>00003548</t>
  </si>
  <si>
    <t>JUNCAO CERAMICA45G ESG BBP DN375X375</t>
  </si>
  <si>
    <t>135,60</t>
  </si>
  <si>
    <t>00003571</t>
  </si>
  <si>
    <t>JUNCAO CERAMICA45G ESG BBP DN400X100</t>
  </si>
  <si>
    <t>76,62</t>
  </si>
  <si>
    <t>00003563</t>
  </si>
  <si>
    <t>JUNCAO CERAMICA45G ESG BBP DN400X150</t>
  </si>
  <si>
    <t>94,47</t>
  </si>
  <si>
    <t>00003562</t>
  </si>
  <si>
    <t>JUNCAO CERAMICA45G ESG BBP DN400X200</t>
  </si>
  <si>
    <t>134,56</t>
  </si>
  <si>
    <t>00003553</t>
  </si>
  <si>
    <t>JUNCAO CERAMICA45G ESG BBP DN400X250</t>
  </si>
  <si>
    <t>00003554</t>
  </si>
  <si>
    <t>JUNCAO CERAMICA45G ESG BBP DN400X300</t>
  </si>
  <si>
    <t>159,61</t>
  </si>
  <si>
    <t>00003555</t>
  </si>
  <si>
    <t>JUNCAO CERAMICA45G ESG BBP DN400X350</t>
  </si>
  <si>
    <t>167,21</t>
  </si>
  <si>
    <t>00003556</t>
  </si>
  <si>
    <t>JUNCAO CERAMICA45G ESG BBP DN400X375</t>
  </si>
  <si>
    <t>168,73</t>
  </si>
  <si>
    <t>00003557</t>
  </si>
  <si>
    <t>JUNCAO CERAMICA45G ESG BBP DN400X400</t>
  </si>
  <si>
    <t>173,94</t>
  </si>
  <si>
    <t>00003558</t>
  </si>
  <si>
    <t>JUNCAO CERAMICA45G ESG BBP DN45G 0X100</t>
  </si>
  <si>
    <t>113,01</t>
  </si>
  <si>
    <t>00003559</t>
  </si>
  <si>
    <t>JUNCAO CERAMICA45G ESG BBP DN45G 0X150</t>
  </si>
  <si>
    <t>139,35</t>
  </si>
  <si>
    <t>00003560</t>
  </si>
  <si>
    <t>JUNCAO CERAMICA45G ESG BBP DN45G 0X200</t>
  </si>
  <si>
    <t>198,48</t>
  </si>
  <si>
    <t>00003549</t>
  </si>
  <si>
    <t>JUNCAO CERAMICA45G ESG BBP DN45G 0X250</t>
  </si>
  <si>
    <t>215,86</t>
  </si>
  <si>
    <t>00020139</t>
  </si>
  <si>
    <t>JUNCAO DUPLA PVC SERIE R P/ ESG PREDIAL DN 100MM</t>
  </si>
  <si>
    <t>27,29</t>
  </si>
  <si>
    <t>00003668</t>
  </si>
  <si>
    <t>JUNCAO DUPLA PVC SOLD P/ ESG PREDIAL DN 100MM</t>
  </si>
  <si>
    <t>00003656</t>
  </si>
  <si>
    <t>JUNCAO DUPLA PVC SOLD P/ ESG PREDIAL DN 75MM</t>
  </si>
  <si>
    <t>00003593</t>
  </si>
  <si>
    <t>JUNCAO FERRO GALV 45 ROSCA 1 1/2"</t>
  </si>
  <si>
    <t>21,82</t>
  </si>
  <si>
    <t>00003588</t>
  </si>
  <si>
    <t>JUNCAO FERRO GALV 45 ROSCA 1 1/4"</t>
  </si>
  <si>
    <t>00003585</t>
  </si>
  <si>
    <t>JUNCAO FERRO GALV 45 ROSCA 1/2"</t>
  </si>
  <si>
    <t>00003587</t>
  </si>
  <si>
    <t>JUNCAO FERRO GALV 45 ROSCA 1"</t>
  </si>
  <si>
    <t>00003590</t>
  </si>
  <si>
    <t>JUNCAO FERRO GALV 45 ROSCA 2 1/2"</t>
  </si>
  <si>
    <t>52,82</t>
  </si>
  <si>
    <t>00003589</t>
  </si>
  <si>
    <t>JUNCAO FERRO GALV 45 ROSCA2"</t>
  </si>
  <si>
    <t>35,70</t>
  </si>
  <si>
    <t>00003586</t>
  </si>
  <si>
    <t>JUNCAO FERRO GALV 45 ROSCA3/4"</t>
  </si>
  <si>
    <t>7,47</t>
  </si>
  <si>
    <t>00003592</t>
  </si>
  <si>
    <t>JUNCAO FERRO GALV 45 ROSCA3"</t>
  </si>
  <si>
    <t>80,56</t>
  </si>
  <si>
    <t>00003591</t>
  </si>
  <si>
    <t>JUNCAO FERRO GALV 45 ROSCA4"</t>
  </si>
  <si>
    <t>139,04</t>
  </si>
  <si>
    <t>00003632</t>
  </si>
  <si>
    <t>JUNCAO FOFO45 GR C/FLANGES PN 10/16/25 DN 50X50</t>
  </si>
  <si>
    <t>108,19</t>
  </si>
  <si>
    <t>00003638</t>
  </si>
  <si>
    <t>JUNCAO FOFO45 GR C/FLANGES PN-10 DN 400X300</t>
  </si>
  <si>
    <t>1.903,35</t>
  </si>
  <si>
    <t>00003604</t>
  </si>
  <si>
    <t>JUNCAO FOFO45 GR C/FLANGES PN-10 DN 400X400</t>
  </si>
  <si>
    <t>2.575,17</t>
  </si>
  <si>
    <t>00003595</t>
  </si>
  <si>
    <t>JUNCAO FOFO45 GR C/FLANGES PN-10/16 DN 100X 80</t>
  </si>
  <si>
    <t>235,61</t>
  </si>
  <si>
    <t>00003607</t>
  </si>
  <si>
    <t>JUNCAO FOFO45 GR C/FLANGES PN-10/16 DN 100X100</t>
  </si>
  <si>
    <t>261,65</t>
  </si>
  <si>
    <t>00003596</t>
  </si>
  <si>
    <t>JUNCAO FOFO45 GR C/FLANGES PN-10/16 DN 150X100</t>
  </si>
  <si>
    <t>279,00</t>
  </si>
  <si>
    <t>00003635</t>
  </si>
  <si>
    <t>JUNCAO FOFO45 GR C/FLANGES PN-10/16 DN 150X150</t>
  </si>
  <si>
    <t>457,61</t>
  </si>
  <si>
    <t>00003597</t>
  </si>
  <si>
    <t>JUNCAO FOFO45 GR C/FLANGES PN-10/16 DN 200X100</t>
  </si>
  <si>
    <t>656,47</t>
  </si>
  <si>
    <t>00003639</t>
  </si>
  <si>
    <t>JUNCAO FOFO45 GR C/FLANGES PN-10/16 DN 200X150</t>
  </si>
  <si>
    <t>712,33</t>
  </si>
  <si>
    <t>00003598</t>
  </si>
  <si>
    <t>JUNCAO FOFO45 GR C/FLANGES PN-10/16 DN 200X200</t>
  </si>
  <si>
    <t>764,00</t>
  </si>
  <si>
    <t>00003599</t>
  </si>
  <si>
    <t>JUNCAO FOFO45 GR C/FLANGES PN-10/16 DN 250X150</t>
  </si>
  <si>
    <t>913,10</t>
  </si>
  <si>
    <t>00003600</t>
  </si>
  <si>
    <t>JUNCAO FOFO45 GR C/FLANGES PN-10/16 DN 250X200</t>
  </si>
  <si>
    <t>963,82</t>
  </si>
  <si>
    <t>00003601</t>
  </si>
  <si>
    <t>JUNCAO FOFO45 GR C/FLANGES PN-10/16 DN 250X250</t>
  </si>
  <si>
    <t>1.274,84</t>
  </si>
  <si>
    <t>00003602</t>
  </si>
  <si>
    <t>JUNCAO FOFO45 GR C/FLANGES PN-10/16 DN 300X200</t>
  </si>
  <si>
    <t>1.166,68</t>
  </si>
  <si>
    <t>00003603</t>
  </si>
  <si>
    <t>JUNCAO FOFO45 GR C/FLANGES PN-10/16 DN 300X300</t>
  </si>
  <si>
    <t>1.666,76</t>
  </si>
  <si>
    <t>00003637</t>
  </si>
  <si>
    <t>JUNCAO FOFO45 GR C/FLANGES PN-10/16/25 DN 80X 80</t>
  </si>
  <si>
    <t>192,56</t>
  </si>
  <si>
    <t>00003608</t>
  </si>
  <si>
    <t>JUNCAO FOFO45 GR C/FLANGES PN-16 DN 200X100</t>
  </si>
  <si>
    <t>00003609</t>
  </si>
  <si>
    <t>JUNCAO FOFO45 GR C/FLANGES PN-16 DN 200X150</t>
  </si>
  <si>
    <t>00003610</t>
  </si>
  <si>
    <t>JUNCAO FOFO45 GR C/FLANGES PN-16 DN 200X200</t>
  </si>
  <si>
    <t>00003634</t>
  </si>
  <si>
    <t>JUNCAO FOFO45 GR C/FLANGES PN-16 DN 250X150</t>
  </si>
  <si>
    <t>1.005,64</t>
  </si>
  <si>
    <t>00003611</t>
  </si>
  <si>
    <t>JUNCAO FOFO45 GR C/FLANGES PN-16 DN 250X200</t>
  </si>
  <si>
    <t>1.061,50</t>
  </si>
  <si>
    <t>00003612</t>
  </si>
  <si>
    <t>JUNCAO FOFO45 GR C/FLANGES PN-16 DN 250X250</t>
  </si>
  <si>
    <t>1.274,83</t>
  </si>
  <si>
    <t>00003613</t>
  </si>
  <si>
    <t>JUNCAO FOFO45 GR C/FLANGES PN-16 DN 300X200</t>
  </si>
  <si>
    <t>1.512,14</t>
  </si>
  <si>
    <t>00003633</t>
  </si>
  <si>
    <t>JUNCAO FOFO45 GR C/FLANGES PN-16 DN 300X300</t>
  </si>
  <si>
    <t>2.270,26</t>
  </si>
  <si>
    <t>00003614</t>
  </si>
  <si>
    <t>JUNCAO FOFO45 GR C/FLANGES PN-16 DN 400X300</t>
  </si>
  <si>
    <t>2.247,70</t>
  </si>
  <si>
    <t>00003615</t>
  </si>
  <si>
    <t>JUNCAO FOFO45 GR C/FLANGES PN-16 DN 400X400</t>
  </si>
  <si>
    <t>2.813,34</t>
  </si>
  <si>
    <t>00003617</t>
  </si>
  <si>
    <t>JUNCAO FOFO45 GR C/FLANGES PN-25 DN 100X100</t>
  </si>
  <si>
    <t>00003629</t>
  </si>
  <si>
    <t>JUNCAO FOFO45 GR C/FLANGES PN-25 DN 150X100</t>
  </si>
  <si>
    <t>502,82</t>
  </si>
  <si>
    <t>00003618</t>
  </si>
  <si>
    <t>JUNCAO FOFO45 GR C/FLANGES PN-25 DN 150X150</t>
  </si>
  <si>
    <t>00003619</t>
  </si>
  <si>
    <t>JUNCAO FOFO45 GR C/FLANGES PN-25 DN 200X100</t>
  </si>
  <si>
    <t>726,30</t>
  </si>
  <si>
    <t>00003628</t>
  </si>
  <si>
    <t>JUNCAO FOFO45 GR C/FLANGES PN-25 DN 200X150</t>
  </si>
  <si>
    <t>782,17</t>
  </si>
  <si>
    <t>00003620</t>
  </si>
  <si>
    <t>JUNCAO FOFO45 GR C/FLANGES PN-25 DN 200X200</t>
  </si>
  <si>
    <t>1.005,65</t>
  </si>
  <si>
    <t>00003627</t>
  </si>
  <si>
    <t>JUNCAO FOFO45 GR C/FLANGES PN-25 DN 250X150</t>
  </si>
  <si>
    <t>1.103,42</t>
  </si>
  <si>
    <t>00003621</t>
  </si>
  <si>
    <t>JUNCAO FOFO45 GR C/FLANGES PN-25 DN 250X200</t>
  </si>
  <si>
    <t>1.173,25</t>
  </si>
  <si>
    <t>00003626</t>
  </si>
  <si>
    <t>JUNCAO FOFO45 GR C/FLANGES PN-25 DN 250X250</t>
  </si>
  <si>
    <t>00003622</t>
  </si>
  <si>
    <t>JUNCAO FOFO45 GR C/FLANGES PN-25 DN 300X200</t>
  </si>
  <si>
    <t>1.511,84</t>
  </si>
  <si>
    <t>00003625</t>
  </si>
  <si>
    <t>JUNCAO FOFO45 GR C/FLANGES PN-25 DN 300X300</t>
  </si>
  <si>
    <t>00003623</t>
  </si>
  <si>
    <t>JUNCAO FOFO45 GR C/FLANGES PN-25 DN 400X300</t>
  </si>
  <si>
    <t>3.051,50</t>
  </si>
  <si>
    <t>00003624</t>
  </si>
  <si>
    <t>JUNCAO FOFO45 GR C/FLANGES PN-25 DN 400X400</t>
  </si>
  <si>
    <t>3.398,83</t>
  </si>
  <si>
    <t>00015037</t>
  </si>
  <si>
    <t>JUNCAO FOFO45 GR DN 100X100 INCL ANEIS BORRACHA LH PREDIAL TRADICIO- NAL P/INSTALACAO ESGOTO</t>
  </si>
  <si>
    <t>96,73</t>
  </si>
  <si>
    <t>00015035</t>
  </si>
  <si>
    <t>JUNCAO FOFO 45 GR DN 100X50 INCL ANEIS BORRACHA LH PREDIAL TRADICIONALP/INSTALACAO ESGOTO</t>
  </si>
  <si>
    <t>57,45</t>
  </si>
  <si>
    <t>00015036</t>
  </si>
  <si>
    <t>JUNCAO FOFO 45 GR DN 100X75 INCL ANEIS BORRACHA LH PREDIAL TRADICIONALP/INSTALACAO ESGOTO</t>
  </si>
  <si>
    <t>77,91</t>
  </si>
  <si>
    <t>00015039</t>
  </si>
  <si>
    <t>JUNCAO FOFO 45 GR DN 150X100 INCL ANEIS BORRACHA LH PREDIAL TRADICIO- NAL P/INSTALACAO ESGOTO</t>
  </si>
  <si>
    <t>127,56</t>
  </si>
  <si>
    <t>00015040</t>
  </si>
  <si>
    <t>JUNCAO FOFO 45 GR DN 150X150 INCL ANEIS BORRACHA LH PREDIAL TRADICIO- NAL P/INSTALACAO ESGOTO</t>
  </si>
  <si>
    <t>161,75</t>
  </si>
  <si>
    <t>00015038</t>
  </si>
  <si>
    <t>JUNCAO FOFO 45 GR DN 150X75 INCL ANEIS BORRACHA LH PREDIAL TRADICIONALP/INSTALACAO ESGOTO</t>
  </si>
  <si>
    <t>98,22</t>
  </si>
  <si>
    <t>00015032</t>
  </si>
  <si>
    <t>JUNCAO FOFO 45 GR DN 50X50 INCL ANEIS BORRACHA LH PREDIAL TRADICIONAL P/INSTALACAO ESGOTO</t>
  </si>
  <si>
    <t>44,26</t>
  </si>
  <si>
    <t>00015033</t>
  </si>
  <si>
    <t>JUNCAO FOFO 45 GR DN 75X50 INCL ANEIS BORRACHA LH PREDIAL TRADICIONAL P/INSTALACAO ESGOTO</t>
  </si>
  <si>
    <t>50,85</t>
  </si>
  <si>
    <t>00015034</t>
  </si>
  <si>
    <t>JUNCAO FOFO 45 GR DN 75X75 INCL ANEIS BORRACHA LH PREDIAL TRADICIONAL P/INSTALACAO ESGOTO</t>
  </si>
  <si>
    <t>62,98</t>
  </si>
  <si>
    <t>00015041</t>
  </si>
  <si>
    <t>JUNCAO FOFO 45 GR DUPLA DN 100X100 INCL ANEIS BORRACHA LH PREDIAL TRA-DICIONAL P/INSTALACAO</t>
  </si>
  <si>
    <t>106,45</t>
  </si>
  <si>
    <t>ESGOTO PREDIAL</t>
  </si>
  <si>
    <t>00010908</t>
  </si>
  <si>
    <t>JUNCAO INVERTIDA PVC SOLD P/ ESG PREDIAL REDUCAO 100 X 50MM</t>
  </si>
  <si>
    <t>00010909</t>
  </si>
  <si>
    <t>JUNCAO INVERTIDA PVC SOLD P/ ESG PREDIAL REDUCAO 100 X 75MM</t>
  </si>
  <si>
    <t>9,29</t>
  </si>
  <si>
    <t>00003669</t>
  </si>
  <si>
    <t>JUNCAO INVERTIDA PVC SOLD P/ ESG PREDIAL REDUCAO 75 X 50MM</t>
  </si>
  <si>
    <t>00010911</t>
  </si>
  <si>
    <t>JUNCAO INVERTIDA PVC SOLD P/ ESG PREDIAL 75MM</t>
  </si>
  <si>
    <t>12,58</t>
  </si>
  <si>
    <t>00010865</t>
  </si>
  <si>
    <t>JUNCAO PVC PBA NBR 10251 P/ REDE AGUA BBB DN 50/DE 60 MM</t>
  </si>
  <si>
    <t>00003666</t>
  </si>
  <si>
    <t>JUNCAO PVC SOLD 45G P/ ESG PREDIAL DN 40MM</t>
  </si>
  <si>
    <t>00003653</t>
  </si>
  <si>
    <t>JUNCAO PVC 45G NBR 10569 P/ REDE COLET ESG JE BBB DN 100MM</t>
  </si>
  <si>
    <t>12,30</t>
  </si>
  <si>
    <t>00003649</t>
  </si>
  <si>
    <t>JUNCAO PVC 45G NBR 10569 P/ REDE COLET ESG JE BBB DN 150MM</t>
  </si>
  <si>
    <t>24,39</t>
  </si>
  <si>
    <t>00003651</t>
  </si>
  <si>
    <t>JUNCAO PVC 45G NBR 10569 P/ REDE COLET ESG JE BBB DN 200MM</t>
  </si>
  <si>
    <t>40,49</t>
  </si>
  <si>
    <t>00003650</t>
  </si>
  <si>
    <t>JUNCAO PVC 45G NBR 10569 P/ REDE COLET ESG JE BBB DN 250MM</t>
  </si>
  <si>
    <t>118,01</t>
  </si>
  <si>
    <t>00003645</t>
  </si>
  <si>
    <t>JUNCAO PVC 45G NBR 10569 P/ REDE COLET ESG JE BBB DN 300MM</t>
  </si>
  <si>
    <t>193,03</t>
  </si>
  <si>
    <t>00003646</t>
  </si>
  <si>
    <t>JUNCAO PVC 45G NBR 10569 P/ REDE COLET ESG JE BBB DN 350MM</t>
  </si>
  <si>
    <t>283,81</t>
  </si>
  <si>
    <t>00003647</t>
  </si>
  <si>
    <t>JUNCAO PVC 45G NBR 10569 P/ REDE COLET ESG JE BBB DN 400MM</t>
  </si>
  <si>
    <t>385,30</t>
  </si>
  <si>
    <t>00012625</t>
  </si>
  <si>
    <t>JUNCAO PVC 60G AQUAPLUV 88 MM</t>
  </si>
  <si>
    <t>12,70</t>
  </si>
  <si>
    <t>00020134</t>
  </si>
  <si>
    <t>JUNCAO SIMPLES PVC LEVE 125MM</t>
  </si>
  <si>
    <t>55,03</t>
  </si>
  <si>
    <t>00020136</t>
  </si>
  <si>
    <t>JUNCAO SIMPLES PVC LEVE 150MM</t>
  </si>
  <si>
    <t>00003670</t>
  </si>
  <si>
    <t>JUNCAO SIMPLES PVC P/ ESG PREDIAL DN 100X100MM</t>
  </si>
  <si>
    <t>00003659</t>
  </si>
  <si>
    <t>JUNCAO SIMPLES PVC P/ ESG PREDIAL DN 100X50MM</t>
  </si>
  <si>
    <t>4,39</t>
  </si>
  <si>
    <t>00003660</t>
  </si>
  <si>
    <t>JUNCAO SIMPLES PVC P/ ESG PREDIAL DN 100X75MM</t>
  </si>
  <si>
    <t>00003662</t>
  </si>
  <si>
    <t>JUNCAO SIMPLES PVC P/ ESG PREDIAL DN 50X50MM</t>
  </si>
  <si>
    <t>00003661</t>
  </si>
  <si>
    <t>JUNCAO SIMPLES PVC P/ ESG PREDIAL DN 75X50MM</t>
  </si>
  <si>
    <t>00003658</t>
  </si>
  <si>
    <t>JUNCAO SIMPLES PVC P/ ESG PREDIAL DN 75X75MM</t>
  </si>
  <si>
    <t>5,66</t>
  </si>
  <si>
    <t>00020144</t>
  </si>
  <si>
    <t>JUNCAO SIMPLES PVC SERIE R P/ESG PREDIAL DN 100 X 100MM</t>
  </si>
  <si>
    <t>20,53</t>
  </si>
  <si>
    <t>00020143</t>
  </si>
  <si>
    <t>JUNCAO SIMPLES PVC SERIE R P/ESG PREDIAL DN 100 X 75MM</t>
  </si>
  <si>
    <t>21,53</t>
  </si>
  <si>
    <t>00020145</t>
  </si>
  <si>
    <t>JUNCAO SIMPLES PVC SERIE R P/ESG PREDIAL DN 150 X 100MM</t>
  </si>
  <si>
    <t>00020146</t>
  </si>
  <si>
    <t>JUNCAO SIMPLES PVC SERIE R P/ESG PREDIAL DN 150 X 150MM</t>
  </si>
  <si>
    <t>54,92</t>
  </si>
  <si>
    <t>00020140</t>
  </si>
  <si>
    <t>JUNCAO SIMPLES PVC SERIE R P/ESG PREDIAL DN 40MM</t>
  </si>
  <si>
    <t>3,68</t>
  </si>
  <si>
    <t>00020141</t>
  </si>
  <si>
    <t>JUNCAO SIMPLES PVC SERIE R P/ESG PREDIAL DN 50MM</t>
  </si>
  <si>
    <t>00020142</t>
  </si>
  <si>
    <t>JUNCAO SIMPLES PVC SERIE R P/ESG PREDIAL DN 75 X 75MM</t>
  </si>
  <si>
    <t>13,47</t>
  </si>
  <si>
    <t>00020138</t>
  </si>
  <si>
    <t>JUNCAO SIMPLES REDUCAO PVC LEVE C/ BOLSA P/ ANEL 150 X 100MM</t>
  </si>
  <si>
    <t>23,68</t>
  </si>
  <si>
    <t>00020137</t>
  </si>
  <si>
    <t>JUNCAO SIMPLES REDUCAO PVC LEVE C/ BOLSA P/ ANEL 150 X 75MM</t>
  </si>
  <si>
    <t>00014157</t>
  </si>
  <si>
    <t>JUNCAO2 GARRAS P/ INST. APARENTE</t>
  </si>
  <si>
    <t>00003655</t>
  </si>
  <si>
    <t>JUNCAO45G PVC C/ ROSCA 1 1/2"</t>
  </si>
  <si>
    <t>00003657</t>
  </si>
  <si>
    <t>JUNCAO45G PVC C/ ROSCA 1 1/4"</t>
  </si>
  <si>
    <t>6,31</t>
  </si>
  <si>
    <t>00003654</t>
  </si>
  <si>
    <t>JUNCAO45G PVC C/ ROSCA 1/2"</t>
  </si>
  <si>
    <t>00003663</t>
  </si>
  <si>
    <t>JUNCAO45G PVC C/ ROSCA 1"</t>
  </si>
  <si>
    <t>00003665</t>
  </si>
  <si>
    <t>PECA DE MADEIRA LEI1A QUALIDADE 4 X 6CM (1 1/2'' X2.1//2'') NAO APARELHADA</t>
  </si>
  <si>
    <t>00013588</t>
  </si>
  <si>
    <t>PECA DE MADEIRA NAO APARELHADA L=10 A 15CM ESP =1,5 A 2,0CM MOLDURADA P/ ACAB LATERAL TELHADOS</t>
  </si>
  <si>
    <t>CERÂMICOS (ABA, TABEIRA, VISTA, RIPAO MOLD, ESPELHO, TESTEIRA ETC.)</t>
  </si>
  <si>
    <t>00002745</t>
  </si>
  <si>
    <t>PECA DE MADEIRA ROLICA (EUCALIPTO) D = 10CM</t>
  </si>
  <si>
    <t>00002735</t>
  </si>
  <si>
    <t>PECA DE MADEIRA ROLICA (EUCALIPTO) D = 12CM</t>
  </si>
  <si>
    <t>00002751</t>
  </si>
  <si>
    <t>PECA DE MADEIRA ROLICA (EUCALIPTO) D = 15CM</t>
  </si>
  <si>
    <t>00002750</t>
  </si>
  <si>
    <t>PECA DE MADEIRA ROLICA (EUCALIPTO) D = 17CM</t>
  </si>
  <si>
    <t>00002747</t>
  </si>
  <si>
    <t>PECA DE MADEIRA ROLICA (EUCALIPTO) D = 18CM</t>
  </si>
  <si>
    <t>00002748</t>
  </si>
  <si>
    <t>PECA DE MADEIRA ROLICA (EUCALIPTO) D = 19CM</t>
  </si>
  <si>
    <t>00002731</t>
  </si>
  <si>
    <t>PECA DE MADEIRA ROLICA (EUCALIPTO) D = 20CM</t>
  </si>
  <si>
    <t>12,25</t>
  </si>
  <si>
    <t>00002790</t>
  </si>
  <si>
    <t>PECA DE MADEIRA ROLICA (EUCALIPTO) D = 22CM</t>
  </si>
  <si>
    <t>16,33</t>
  </si>
  <si>
    <t>00002794</t>
  </si>
  <si>
    <t>PECA DE MADEIRA ROLICA (EUCALIPTO) D = 25CM</t>
  </si>
  <si>
    <t>00002791</t>
  </si>
  <si>
    <t>PECA DE MADEIRA ROLICA (EUCALIPTO) D = 30CM</t>
  </si>
  <si>
    <t>00002728</t>
  </si>
  <si>
    <t>PECA DE MADEIRA ROLICA D = 10 CM P/ ESCORAMENTOS</t>
  </si>
  <si>
    <t>00014438</t>
  </si>
  <si>
    <t>PECA DE MADEIRA ROLICA D = 11 A 15CM P/ ESCORAMENTOS</t>
  </si>
  <si>
    <t>00002743</t>
  </si>
  <si>
    <t>PECA DE MADEIRA ROLICA D = 15CM - H = 3,0M</t>
  </si>
  <si>
    <t>49,20</t>
  </si>
  <si>
    <t>00002744</t>
  </si>
  <si>
    <t>PECA DE MADEIRA ROLICA D = 15CM - H = 4,0M</t>
  </si>
  <si>
    <t>57,56</t>
  </si>
  <si>
    <t>00004115</t>
  </si>
  <si>
    <t>PECA DE MADEIRA ROLICA D = 15CM COMPRIM= ATE 3,0M PARA CERCA</t>
  </si>
  <si>
    <t>00002742</t>
  </si>
  <si>
    <t>PECA DE MADEIRA ROLICA D = 15CM P/ ESCORAMENTOS</t>
  </si>
  <si>
    <t>00004119</t>
  </si>
  <si>
    <t>PECA DE MADEIRA ROLICA D = 19CM PARA CERCA</t>
  </si>
  <si>
    <t>00002736</t>
  </si>
  <si>
    <t>PECA DE MADEIRA ROLICA D = 20CM</t>
  </si>
  <si>
    <t>00002787</t>
  </si>
  <si>
    <t>PECA DE MADEIRA ROLICA D = 20CM P/ ESTACAS ACIMA 5,0M</t>
  </si>
  <si>
    <t>10,23</t>
  </si>
  <si>
    <t>00002792</t>
  </si>
  <si>
    <t>PECA DE MADEIRA ROLICA D = 22CM P/ ESTACAS</t>
  </si>
  <si>
    <t>16,83</t>
  </si>
  <si>
    <t>00002788</t>
  </si>
  <si>
    <t>PECA DE MADEIRA ROLICA D = 25CM P/ ESTACAS</t>
  </si>
  <si>
    <t>00002729</t>
  </si>
  <si>
    <t>PECA DE MADEIRA ROLICA D = 3CM - H = 3,0M</t>
  </si>
  <si>
    <t>00014439</t>
  </si>
  <si>
    <t>PECA DE MADEIRA ROLICA D = 6 A 10CM P/ ESCORAMENTOS</t>
  </si>
  <si>
    <t>00002739</t>
  </si>
  <si>
    <t>PECA DE MADEIRA ROLICA D = 8CM</t>
  </si>
  <si>
    <t>00021138</t>
  </si>
  <si>
    <t>PECA DE MADEIRA ROLICA IMUNIZADA D = 11CM P/ CERCA</t>
  </si>
  <si>
    <t>00004418</t>
  </si>
  <si>
    <t>PECA DE MADEIRA1A QUALIDADE APROX 5 X 5 X10CM P/ FIXACAO ESQUADRIAS OU RODAPE</t>
  </si>
  <si>
    <t>00004458</t>
  </si>
  <si>
    <t>PECA DE MADEIRA1A QUALIDADE 1 X 2CM NAO APARELHADA</t>
  </si>
  <si>
    <t>00004412</t>
  </si>
  <si>
    <t>PECA DE MADEIRA1A QUALIDADE 1 X 3CM NAO APARELHADA</t>
  </si>
  <si>
    <t>00004403</t>
  </si>
  <si>
    <t>PECA DE MADEIRA1A QUALIDADE 1 X 5CM NAO APARELHADA</t>
  </si>
  <si>
    <t>00004419</t>
  </si>
  <si>
    <t>PECA DE MADEIRA1A QUALIDADE 10 X 10 X 3CM P/ FIXACAO ESQUADRIAS OU RODAPE</t>
  </si>
  <si>
    <t>00004421</t>
  </si>
  <si>
    <t>PECA DE MADEIRA1A QUALIDADE 10 X 15 X 3CM P/ FIXACAO ESQUADRIAS OU RODAPE</t>
  </si>
  <si>
    <t>00004420</t>
  </si>
  <si>
    <t>PECA DE MADEIRA1A QUALIDADE 10 X 20 X 3CM P/ FIXACAO ESQUADRIAS OU RODAPE</t>
  </si>
  <si>
    <t>00004460</t>
  </si>
  <si>
    <t>PECA DE MADEIRA1A QUALIDADE 2,5 X 10CM (1 X 4") NAO APARELHADA</t>
  </si>
  <si>
    <t>00006204</t>
  </si>
  <si>
    <t>PECA DE MADEIRA1A QUALIDADE 2,5 X 15CM (1 X 6") NAO APARELHADA</t>
  </si>
  <si>
    <t>4,03</t>
  </si>
  <si>
    <t>00004413</t>
  </si>
  <si>
    <t>PECA DE MADEIRA1A QUALIDADE 2,5 X 4CM NAO APARELHADA</t>
  </si>
  <si>
    <t>00004405</t>
  </si>
  <si>
    <t>PECA DE MADEIRA1A QUALIDADE 2,5 X 7CM NAO APARELHADA</t>
  </si>
  <si>
    <t>00011842</t>
  </si>
  <si>
    <t>PECA DE MADEIRA2A QUALIDADE 2 X 11CM NAO APARELHADA</t>
  </si>
  <si>
    <t>00004506</t>
  </si>
  <si>
    <t>PECA DE MADEIRA2A QUALIDADE 2,5 X 10CM NAO APARELHADA</t>
  </si>
  <si>
    <t>00006194</t>
  </si>
  <si>
    <t>PECA DE MADEIRA2A QUALIDADE 2,5 X 15CM (1X6") NAO APARELHADA</t>
  </si>
  <si>
    <t>00004502</t>
  </si>
  <si>
    <t>PECA DE MADEIRA2A QUALIDADE 2,5 X 5CM NAO APARELHADA</t>
  </si>
  <si>
    <t>00004515</t>
  </si>
  <si>
    <t>PECA DE MADEIRA2A QUALIDADE 7,5 X 10CM</t>
  </si>
  <si>
    <t>00004493</t>
  </si>
  <si>
    <t>PECA DE MADEIRA2A QUALIDADE 7,5 X 7,5CM NAO APARELHADA</t>
  </si>
  <si>
    <t>00004492</t>
  </si>
  <si>
    <t>PECA DE MADEIRA2A QUALIDADE 8 X 8CM NAO APARELHADA</t>
  </si>
  <si>
    <t>00004504</t>
  </si>
  <si>
    <t>PECA DE MADEIRA3A QUALIDADE 1,4 X 7CM NAO APARELHADA</t>
  </si>
  <si>
    <t>00004510</t>
  </si>
  <si>
    <t>PECA DE MADEIRA3A QUALIDADE 1,5 X 4CM NAO APARELHADA</t>
  </si>
  <si>
    <t>00004497</t>
  </si>
  <si>
    <t>PECA DE MADEIRA3A QUALIDADE 10 X 10CM NAO APARELHADA</t>
  </si>
  <si>
    <t>00004509</t>
  </si>
  <si>
    <t>PECA DE MADEIRA3A QUALIDADE 2,5 X 10CM NAO APARELHADA</t>
  </si>
  <si>
    <t>00004448</t>
  </si>
  <si>
    <t>PECA DE MADEIRA3A./4A QUALIDADE 7,5 X 12,50CM (3X5") NAO APARELHADA</t>
  </si>
  <si>
    <t>00004505</t>
  </si>
  <si>
    <t>PECA DE MADEIRA3A/4A QUALIDADE 1 X 7CM NAO APARELHADA</t>
  </si>
  <si>
    <t>0,66</t>
  </si>
  <si>
    <t>00004512</t>
  </si>
  <si>
    <t>PECA DE MADEIRA3A/4A QUALIDADE 2,5 X 5CM NAO APARELHADA</t>
  </si>
  <si>
    <t>00004500</t>
  </si>
  <si>
    <t>PECA DE MADEIRA3A/4A QUALIDADE 7,5 X 10CM NAO APARELHADA</t>
  </si>
  <si>
    <t>6,98</t>
  </si>
  <si>
    <t>00004491</t>
  </si>
  <si>
    <t>PECA DE MADEIRA3A/4A QUALIDADE 7,5 X 7,5CM (3X3) NAO APARELHADA</t>
  </si>
  <si>
    <t>5,21</t>
  </si>
  <si>
    <t>00004663</t>
  </si>
  <si>
    <t>PEDESTAL DE SUSPENSAO C/ENGRENAGENS REDUCAO SIMPLES      FOFO MOD. PES-46 P/ COMPORTAS</t>
  </si>
  <si>
    <t>32.486,73</t>
  </si>
  <si>
    <t>QUADRADA / CIRCULAR SENTIDO DUPLO 500</t>
  </si>
  <si>
    <t>00004683</t>
  </si>
  <si>
    <t>PEDESTAL DE SUSPENSAO C/ENGRENAGENS REDUCAO SIMPLES      FOFO MOD. PES-47 P/ COMPORTAS</t>
  </si>
  <si>
    <t>34.057,94</t>
  </si>
  <si>
    <t>QUADRADA / CIRCULAR SENTIDO DUPLO 600</t>
  </si>
  <si>
    <t>00004684</t>
  </si>
  <si>
    <t>PEDESTAL DE SUSPENSAO C/ENGRENAGENS REDUCAO SIMPLES      FOFO MOD. PES-48 P/ COMPORTAS</t>
  </si>
  <si>
    <t>34.130,66</t>
  </si>
  <si>
    <t>QUADRADA / CIRCULAR SENTIDO DUPLO 700</t>
  </si>
  <si>
    <t>00004674</t>
  </si>
  <si>
    <t>PEDESTAL DE SUSPENSAO C/ENGRENAGENS REDUCAO SIMPLES      FOFO MOD. PES-49 P/ COMPORTAS</t>
  </si>
  <si>
    <t>34.159,76</t>
  </si>
  <si>
    <t>QUADRADA / CIRCULAR SENTIDO DUPLO 800</t>
  </si>
  <si>
    <t>00004677</t>
  </si>
  <si>
    <t>PEDESTAL DE SUSPENSAO C/ENGRENAGENS REDUCAO SIMPLES      FOFO MOD. PES-50 P/ COMPORTAS</t>
  </si>
  <si>
    <t>35.381,84</t>
  </si>
  <si>
    <t>QUADRADA / CIRCULAR SENTIDO DUPLO 900</t>
  </si>
  <si>
    <t>00004654</t>
  </si>
  <si>
    <t>PEDESTAL DE SUSPENSAO SIMPLES C/INDIC FOFO P/COMPORTAS QUADRADA / CIRCULAR UNICO 200</t>
  </si>
  <si>
    <t>2.216,03</t>
  </si>
  <si>
    <t>00004695</t>
  </si>
  <si>
    <t>PEDESTAL DE SUSPENSAO SIMPLES C/INDIC FOFO P/COMPORTAS QUADRADA / CIRCULAR UNICO 300</t>
  </si>
  <si>
    <t>00004656</t>
  </si>
  <si>
    <t>PEDESTAL DE SUSPENSAO SIMPLES C/INDIC FOFO P/COMPORTAS QUADRADA / CIRCULAR UNICO 400</t>
  </si>
  <si>
    <t>2.320,43</t>
  </si>
  <si>
    <t>00004657</t>
  </si>
  <si>
    <t>PEDESTAL DE SUSPENSAO SIMPLES C/INDIC FOFO P/COMPORTAS QUADRADA / CIRCULAR UNICO 500</t>
  </si>
  <si>
    <t>2.134,80</t>
  </si>
  <si>
    <t>00004693</t>
  </si>
  <si>
    <t>PEDESTAL DE SUSPENSAO SIMPLES C/INDIC FOFO P/COMPORTAS QUADRADA / CIRCULAR UNICO 600</t>
  </si>
  <si>
    <t>00004655</t>
  </si>
  <si>
    <t>PEDESTAL DE SUSPENSAO SIMPLES C/INDICADOR FOFO MOD. PSSI-54-10 P/ COMPORTAS QUADRADA / CIRCULAR</t>
  </si>
  <si>
    <t>19.407,63</t>
  </si>
  <si>
    <t>SENTIDO DUPLO 200</t>
  </si>
  <si>
    <t>00004696</t>
  </si>
  <si>
    <t>PEDESTAL DE SUSPENSAO SIMPLES C/INDICADOR FOFO MOD. PSSI-55-11 P/ COMPORTAS QUADRADA / CIRCULAR</t>
  </si>
  <si>
    <t>SENTIDO DUPLO 300</t>
  </si>
  <si>
    <t>00004694</t>
  </si>
  <si>
    <t>PEDESTAL DE SUSPENSAO SIMPLES C/INDICADOR FOFO MOD. PSSI-56-12 P/ COMPORTAS QUADRADA / CIRCULAR</t>
  </si>
  <si>
    <t>SENTIDO DUPLO 400</t>
  </si>
  <si>
    <t>00004649</t>
  </si>
  <si>
    <t>PEDESTAL DE SUSPENSAO SIMPLES FOFO MOD. 01 P/COMPORTAS QUADRADA / CIRCULAR UNICO 200 A 600</t>
  </si>
  <si>
    <t>00004680</t>
  </si>
  <si>
    <t>PEDESTAL MANOBRA C/ENGRENAGENS E INDICADOR FOFO MOD. PMEI-18-62 P/ REGISTRO OVAL DN 450</t>
  </si>
  <si>
    <t>31.308,27</t>
  </si>
  <si>
    <t>00004636</t>
  </si>
  <si>
    <t>PEDESTAL MANOBRA C/ENGRENAGENS E INDICADOR FOFO MOD. PMEI-18-63 P/ REGISTROS CHATO / CUNHA</t>
  </si>
  <si>
    <t>BORRACHA   / OVAL DN 500</t>
  </si>
  <si>
    <t>00004637</t>
  </si>
  <si>
    <t>PEDESTAL MANOBRA C/ENGRENAGENS E INDICADOR FOFO MOD. PMEI-18-65 P/ REGISTROS CHATO / CUNHA DE</t>
  </si>
  <si>
    <t>BORRACHA DN 600</t>
  </si>
  <si>
    <t>00004638</t>
  </si>
  <si>
    <t>PEDESTAL MANOBRA C/ENGRENAGENS E INDICADOR FOFO MOD. PMEI-18-78 P/ REGISTRO OVAL DN 350</t>
  </si>
  <si>
    <t>00004679</t>
  </si>
  <si>
    <t>PEDESTAL MANOBRA C/ENGRENAGENS E INDICADOR FOFO MOD. PMEI-18-79 P/ REGISTRO OVAL DN 400</t>
  </si>
  <si>
    <t>00004678</t>
  </si>
  <si>
    <t>PEDESTAL MANOBRA C/ENGRENAGENS E INDICADOR FOFO MOD. PMEI-20-65 P/ REGISTRO OVAL DN 600</t>
  </si>
  <si>
    <t>31.715,65</t>
  </si>
  <si>
    <t>00004640</t>
  </si>
  <si>
    <t>PEDESTAL MANOBRA C/ENGRENAGENS E INDICADOR FOFO MOD. PMEI-20-66 P/ REGISTRO OVAL DN 700</t>
  </si>
  <si>
    <t>00004641</t>
  </si>
  <si>
    <t>PEDESTAL MANOBRA C/ENGRENAGENS E INDICADOR FOFO MOD. PMEI-20-67 P/ REGISTRO OVAL DN 800</t>
  </si>
  <si>
    <t>00004643</t>
  </si>
  <si>
    <t>PEDESTAL MANOBRA C/ENGRENAGENS E INDICADOR FOFO MOD. PMEI-20-80 P/ REGISTRO OVAL DN 1200</t>
  </si>
  <si>
    <t>00004672</t>
  </si>
  <si>
    <t>PEDESTAL MANOBRA C/ENGRENAGENS E INDICADOR FOFO MOD. PMEI-20-98 P/ REGISTRO OVAL 900</t>
  </si>
  <si>
    <t>00004642</t>
  </si>
  <si>
    <t>PEDESTAL MANOBRA C/ENGRENAGENS E INDICADOR FOFO MOD. PMEI-20-99 P/ REGISTRO OVAL DN 1000</t>
  </si>
  <si>
    <t>00004634</t>
  </si>
  <si>
    <t>LAMPADA VAPOR MERCURIO 250W</t>
  </si>
  <si>
    <t>00003751</t>
  </si>
  <si>
    <t>LAMPADA VAPOR MERCURIO 400W</t>
  </si>
  <si>
    <t>36,15</t>
  </si>
  <si>
    <t>00003760</t>
  </si>
  <si>
    <t>LAMPADA VAPOR MERCURIO 700W</t>
  </si>
  <si>
    <t>217,83</t>
  </si>
  <si>
    <t>00003752</t>
  </si>
  <si>
    <t>LAMPADA VAPOR METALICO 400W BASE E-40</t>
  </si>
  <si>
    <t>100,98</t>
  </si>
  <si>
    <t>00012216</t>
  </si>
  <si>
    <t>LAMPADA VAPOR SODIO 150W</t>
  </si>
  <si>
    <t>35,14</t>
  </si>
  <si>
    <t>00003757</t>
  </si>
  <si>
    <t>LAMPADA VAPOR SODIO 250W</t>
  </si>
  <si>
    <t>40,08</t>
  </si>
  <si>
    <t>00003758</t>
  </si>
  <si>
    <t>LAMPADA VAPOR SODIO 400W</t>
  </si>
  <si>
    <t>47,93</t>
  </si>
  <si>
    <t>00014145</t>
  </si>
  <si>
    <t>LATAO CHAPA LAMINADA 1.20X0.60M ESP=3.5MM</t>
  </si>
  <si>
    <t>30,54</t>
  </si>
  <si>
    <t>00014144</t>
  </si>
  <si>
    <t>LATAO EM BARRA RETANGULAR</t>
  </si>
  <si>
    <t>23,70</t>
  </si>
  <si>
    <t>00000746</t>
  </si>
  <si>
    <t>LAVADORA DE ALTA PRESSAO ( LAVA-JATO) PARA AGUA FRIA DE 140 A 1900 LIBRAS , VAZAO DE 150 A 600</t>
  </si>
  <si>
    <t>1.160,00</t>
  </si>
  <si>
    <t>LITROS/HORA ,MODELO KARCHER HD 655 S OU SIMILAR (ELETROLIX,WAP..)</t>
  </si>
  <si>
    <t>00011696</t>
  </si>
  <si>
    <t>LAVATORIO (OU CUBA) DE SOBREPOR</t>
  </si>
  <si>
    <t>29,16</t>
  </si>
  <si>
    <t>00010426</t>
  </si>
  <si>
    <t>LAVATORIO LOUCA BRANCA C/ COLUNA MEDINDO 45 X 55CM OU EQUIV - PADRAO MEDIO</t>
  </si>
  <si>
    <t>00010425</t>
  </si>
  <si>
    <t>LAVATORIO LOUCA BRANCA SUSPENSO 29,5 X 39,0CM OU EQUIV-PADRAO POPULAR</t>
  </si>
  <si>
    <t>00010431</t>
  </si>
  <si>
    <t>LAVATORIO LOUCA COR C/ COLUNA MEDINDO 45 X 55CM OU EQUIV - PADRAO MEDIO</t>
  </si>
  <si>
    <t>45,67</t>
  </si>
  <si>
    <t>00010429</t>
  </si>
  <si>
    <t>LAVATORIO LOUCA COR SUSPENSO 29,5 X 39CM OU EQUIV - PADRAO POPULAR</t>
  </si>
  <si>
    <t>00020269</t>
  </si>
  <si>
    <t>LAVATORIO/CUBA DE EMBUTIR OVAL LOUCA BRANCA 35 X 50CM OU EQUIV SEM LADRAO - PADRAO MEDIO</t>
  </si>
  <si>
    <t>26,48</t>
  </si>
  <si>
    <t>00020270</t>
  </si>
  <si>
    <t>LAVATORIO/CUBA DE EMBUTIR OVAL LOUCA COR 35 X 50CM OU EQUIV SEM LADRAO - PADRAO MEDIO</t>
  </si>
  <si>
    <t>00010427</t>
  </si>
  <si>
    <t>LAVATORIO/CUBA DE SOBREPOR OVAL LOUCA BRANCA 50 X 55CM OU EQUIV - C/ LADRAO - PADRAO ALTO</t>
  </si>
  <si>
    <t>25,96</t>
  </si>
  <si>
    <t>00010428</t>
  </si>
  <si>
    <t>LAVATORIO/CUBA DE SOBREPOR OVAL LOUCA COR 50 X 55CM OU EQUIV - C/ LADRAO - PADRAO ALTO</t>
  </si>
  <si>
    <t>26,82</t>
  </si>
  <si>
    <t>00010853</t>
  </si>
  <si>
    <t>LETRA ACO INOX H = 20 CM CHAPA 22</t>
  </si>
  <si>
    <t>00005093</t>
  </si>
  <si>
    <t>LEVANTADOR LATAO FUNDIDO CROMADO PESO MINIMO 35G P/ JAN GUILHOTINA</t>
  </si>
  <si>
    <t>8,42</t>
  </si>
  <si>
    <t>00013323</t>
  </si>
  <si>
    <t>LIMPADORA A JATO/VACUO PRESSAO P/LIMPEZA ESG PUBL./INDUSTRIAL CONSMAQ SF OU EQUIV. , MONTADA</t>
  </si>
  <si>
    <t>211.735,24</t>
  </si>
  <si>
    <t>SOBRE CAMINHAO EQUI. C/EXAUSTOR-COMPRESSOR,TANQUE CILINDRICO DE ABERTURA,SISTEMA SEPARACAO</t>
  </si>
  <si>
    <t>LIQUIDOS</t>
  </si>
  <si>
    <t>00006071</t>
  </si>
  <si>
    <t>LIMPADORA A VACUO CONSMAQ MOD. SF P/ LIMPEZA SANITARIA/INDUSTRIAL C/ EXAUSTOR-COMPRESSOR,</t>
  </si>
  <si>
    <t>TANQUE C/LINDRICO C/PORTA DE ABERTURA TOTAL, C/SISTEMA DE SEPARACAO LIQUIDOS,    MONTADA SOBRE</t>
  </si>
  <si>
    <t>00010653</t>
  </si>
  <si>
    <t>LIMPADORA DE SUCCAO C/ ASPIRADORA MECANICA USIMECA MOD US-8600, CAP 8,6 M3, P/ LIMPEZA</t>
  </si>
  <si>
    <t>GALERIAS/ESGS**CAIXA**</t>
  </si>
  <si>
    <t>00006091</t>
  </si>
  <si>
    <t>LIQUIDO P/ BRILHO BASE PVA (INTERIORES/EXTERIORES)</t>
  </si>
  <si>
    <t>6,57</t>
  </si>
  <si>
    <t>00003768</t>
  </si>
  <si>
    <t>LIXA P/ FERRO</t>
  </si>
  <si>
    <t>00003767</t>
  </si>
  <si>
    <t>LIXA P/ PAREDE OU MADEIRA</t>
  </si>
  <si>
    <t>00013192</t>
  </si>
  <si>
    <t>LIXADEIRA ANGULAR P/ CONCRETO BOSCH MOD. GBR 14C 1373.7, ELETRICA 1.400W</t>
  </si>
  <si>
    <t>2.341,62</t>
  </si>
  <si>
    <t>00003290</t>
  </si>
  <si>
    <t>LIXADEIRA ELETRICA INDUSTRIAL P/ CORTE OU DESGASTE DIAM 7" PORTATIL</t>
  </si>
  <si>
    <t>00003777</t>
  </si>
  <si>
    <t>LONA PLASTICA PRETA</t>
  </si>
  <si>
    <t>00003779</t>
  </si>
  <si>
    <t>LONA PLASTICA PRETA L = 8M</t>
  </si>
  <si>
    <t>00006124</t>
  </si>
  <si>
    <t>LUBRIFICADOR</t>
  </si>
  <si>
    <t>00012268</t>
  </si>
  <si>
    <t>FLANGE AVULSO FOFO S/ ROSCAS PN-16 DN150</t>
  </si>
  <si>
    <t>00003163</t>
  </si>
  <si>
    <t>FLANGE AVULSO FOFO S/ ROSCAS PN-16 DN200</t>
  </si>
  <si>
    <t>158,68</t>
  </si>
  <si>
    <t>00003243</t>
  </si>
  <si>
    <t>FLANGE AVULSO FOFO S/ ROSCAS PN-16 DN250</t>
  </si>
  <si>
    <t>230,09</t>
  </si>
  <si>
    <t>00003242</t>
  </si>
  <si>
    <t>FLANGE AVULSO FOFO S/ ROSCAS PN-16 DN300</t>
  </si>
  <si>
    <t>285,62</t>
  </si>
  <si>
    <t>00003164</t>
  </si>
  <si>
    <t>FLANGE AVULSO FOFO S/ ROSCAS PN-16 DN350</t>
  </si>
  <si>
    <t>423,15</t>
  </si>
  <si>
    <t>00003165</t>
  </si>
  <si>
    <t>LUMINARIA ABERTA P/ ILUMINACAO PUBLICA, CORPO REFLETOR EM ALUMINIO FUNDIDO, PORTA LAMPADA E27</t>
  </si>
  <si>
    <t>COM BRACO METALICO DE 1,50M</t>
  </si>
  <si>
    <t>00003798</t>
  </si>
  <si>
    <t>LUMINARIA ABERTA P/ ILUMINACAO PUBLICA, TIPO X-57 PETERCO OU EQUIV</t>
  </si>
  <si>
    <t>25,26</t>
  </si>
  <si>
    <t>00003805</t>
  </si>
  <si>
    <t>LUMINARIA ABERTA P/ ILUMINACAO PUBLICA, TIPO X-68 PETERCO OU EQUIV, C/ LAMPADA MISTA 160W</t>
  </si>
  <si>
    <t>00003806</t>
  </si>
  <si>
    <t>LUMINARIA AQUATIC PIAL REF. 60456 BRANCA</t>
  </si>
  <si>
    <t>00014646</t>
  </si>
  <si>
    <t>LUMINARIA CALHA EM CHAPA ACO SOBREPOR C/ 1 LAMPADA FLUORESCENTE 40W (COMPLETA, INCL. REATOR</t>
  </si>
  <si>
    <t>34,36</t>
  </si>
  <si>
    <t>AFP PARTIDA RAPIDA 127V E LAMPADA)</t>
  </si>
  <si>
    <t>00012243</t>
  </si>
  <si>
    <t>LUMINARIA CALHA SOBREPOR CHAPA DE ACO P/ 4 LAMPADAS FLUORESCENTES 4OW (NAO INCLUI REATOR E</t>
  </si>
  <si>
    <t>17,70</t>
  </si>
  <si>
    <t>LAMP)</t>
  </si>
  <si>
    <t>00003788</t>
  </si>
  <si>
    <t>LUMINARIA CALHA SOBREPOR EM CHAPA ACO C/ 1 LAMPADA FLUORESCENTE 20W (COMPLETA, INCL. REATOR</t>
  </si>
  <si>
    <t>PART RAPIDA E LAMPADA)</t>
  </si>
  <si>
    <t>00003780</t>
  </si>
  <si>
    <t>LUMINARIA CALHA SOBREPOR EM CHAPA ACO C/ 1 LAMPADA FLUORESCENTE 40W - (COMPLETA, INCL. REATOR</t>
  </si>
  <si>
    <t>00003811</t>
  </si>
  <si>
    <t>LUMINARIA CALHA SOBREPOR EM CHAPA ACO C/ 2 LAMPADAS FLUORESCENTES 20W TIPO TMS 500 PHILIPS OU</t>
  </si>
  <si>
    <t>43,85</t>
  </si>
  <si>
    <t>EQUIV (COMPLETA, INCL. REAT PART RAP+LAMP+SUP)</t>
  </si>
  <si>
    <t>00003799</t>
  </si>
  <si>
    <t>LUMINARIA CALHA SOBREPOR EM CHAPA ACO C/ 2 LAMPADAS FLUORESCENTES 40W (COMPLETA, INCL REATOR</t>
  </si>
  <si>
    <t>46,13</t>
  </si>
  <si>
    <t>PART RAPIDA E LAMPADAS)</t>
  </si>
  <si>
    <t>00003812</t>
  </si>
  <si>
    <t>LUMINARIA CALHA SOBREPOR EM CHAPA ACO C/ 3 LAMPADAS FLUORESCENTES 2OW (COMPLETA, INCL. REATOR</t>
  </si>
  <si>
    <t>70,00</t>
  </si>
  <si>
    <t>PART RAPIDA LAMPADAS)</t>
  </si>
  <si>
    <t>00003786</t>
  </si>
  <si>
    <t>LUMINARIA CALHA SOBREPOR EM CHAPA ACO C/ 3 LAMPADAS FLUORESCENTES 4OW (COMPLETA, INCL. REATOR</t>
  </si>
  <si>
    <t>66,46</t>
  </si>
  <si>
    <t>00003785</t>
  </si>
  <si>
    <t>LUMINARIA CALHA SOBREPOR EM CHAPA ACO C/ 4 LAMPADAS FLUORESCENTES 20W (COMPLETA, INCL. REATOR</t>
  </si>
  <si>
    <t>73,17</t>
  </si>
  <si>
    <t>00003784</t>
  </si>
  <si>
    <t>LUMINARIA CALHA SOBREPOR EM CHAPA ACO C/ 4 LAMPADAS FLUORESCENTES 40W (COMPLETA, INCL. REATOR</t>
  </si>
  <si>
    <t>85,19</t>
  </si>
  <si>
    <t>00012230</t>
  </si>
  <si>
    <t>LUMINARIA CALHA SOBREPOR EM CHAPA ACO P/ 1 LAMPADA FLUORESCENTE 20W (NAO INCLUI REATOR E</t>
  </si>
  <si>
    <t>LAMPADA)</t>
  </si>
  <si>
    <t>00012231</t>
  </si>
  <si>
    <t>LUMINARIA CALHA SOBREPOR EM CHAPA ACO P/ 1 LAMPADA FLUORESCENTE 40W (NAO INCLUI REATOR E LAMP)</t>
  </si>
  <si>
    <t>8,29</t>
  </si>
  <si>
    <t>00012232</t>
  </si>
  <si>
    <t>LUMINARIA CALHA SOBREPOR EM CHAPA ACO P/ 2 LAMPADAS FLUORESCENTES 2OW (NAO INCLUI REATOR E</t>
  </si>
  <si>
    <t>LAMPADAS)</t>
  </si>
  <si>
    <t>00012239</t>
  </si>
  <si>
    <t>LUMINARIA CALHA SOBREPOR EM CHAPA ACO P/ 2 LAMPADAS FLUORESCENTES 40W (NAO INCLUI REATOR E</t>
  </si>
  <si>
    <t>00012240</t>
  </si>
  <si>
    <t>LUMINARIA CALHA SOBREPOR EM CHAPA ACO P/ 3 LAMPADAS FLUORESCENTES 20W (NAO INCLUI REATOR E</t>
  </si>
  <si>
    <t>9,97</t>
  </si>
  <si>
    <t>00012241</t>
  </si>
  <si>
    <t>LUMINARIA CALHA SOBREPOR EM CHAPA ACO P/ 3 LAMPADAS FLUORESCENTES 40W (NAO INCLUI REATOR E</t>
  </si>
  <si>
    <t>14,80</t>
  </si>
  <si>
    <t>00012242</t>
  </si>
  <si>
    <t>LUMINARIA CALHA SOBREPOR EM CHAPA ACO P/ 4 LAMPADAS FLUORESCENTES 20W (NAO INCLUI REATOR E</t>
  </si>
  <si>
    <t>00012271</t>
  </si>
  <si>
    <t>LUMINARIA DUPLA P/SINALIZACAO, TIPO WETZEL AS-2/110 OU EQUIV</t>
  </si>
  <si>
    <t>110,62</t>
  </si>
  <si>
    <t>00012244</t>
  </si>
  <si>
    <t>LUMINARIA EMBUTIDA WETZEL REF. IPT 31/1</t>
  </si>
  <si>
    <t>68,91</t>
  </si>
  <si>
    <t>00012245</t>
  </si>
  <si>
    <t>LUMINARIA ESMALTADA COR ALUMINIO PETERCO Y.25/1</t>
  </si>
  <si>
    <t>47,98</t>
  </si>
  <si>
    <t>00013382</t>
  </si>
  <si>
    <t>LUMINARIA FECHADA P/ ILUMINACAO PUBLICA, TIPO ABL 50/F OU EQUIV, P/ LAMPADA A VAPOR DE MERCURIO</t>
  </si>
  <si>
    <t>117,87</t>
  </si>
  <si>
    <t>400W</t>
  </si>
  <si>
    <t>00003787</t>
  </si>
  <si>
    <t>LUMINARIA FECHADA P/ ILUMINACAO PUBLICA, TIPO X-35 PETERCO OU EQUIV,   (COMPLETA, INCL. LAMPADA</t>
  </si>
  <si>
    <t>200,38</t>
  </si>
  <si>
    <t>VAPOR MERCURIO 400W)</t>
  </si>
  <si>
    <t>00012265</t>
  </si>
  <si>
    <t>LUMINARIA PHILLIPS PARA LAMPADA DE 400 W MODELO HDK 47240064 OU EQUIVALENTE</t>
  </si>
  <si>
    <t>220,93</t>
  </si>
  <si>
    <t>00012266</t>
  </si>
  <si>
    <t>LUMINARIA PHILLIPS TIPO SPOT</t>
  </si>
  <si>
    <t>00003803</t>
  </si>
  <si>
    <t>LUMINARIA PLAFONIER SOBREPOR ARO/BASE METALICA C/ GLOBO ESFERICO VIDRO LEITOSO BOCA 10CM DIAM</t>
  </si>
  <si>
    <t>16,32</t>
  </si>
  <si>
    <t>20CM P/ 1 LAMP INCAND, INCL SOQUETE PORCELANA</t>
  </si>
  <si>
    <t>00013841</t>
  </si>
  <si>
    <t>LUMINARIA PLAFONIER SOBREPOR C/ GLOBO CHATO VIDRO BOCA 10CM INCL BASE/ARO METALICA OU PLASTICO</t>
  </si>
  <si>
    <t>24,30</t>
  </si>
  <si>
    <t>C/ SOQUETE P/ 1 LAMP INCAND 60W - LINHA POPULAR</t>
  </si>
  <si>
    <t>00003807</t>
  </si>
  <si>
    <t>LUMINARIA PROVA DE TEMPO E GASES, TIPO YLC-16/1 CASTIMETAL OU EQUIV, C/ LAMPADA INCANDESCENTE DE</t>
  </si>
  <si>
    <t>66,99</t>
  </si>
  <si>
    <t>100W</t>
  </si>
  <si>
    <t>00003793</t>
  </si>
  <si>
    <t>LUMINARIA PROVA DE TEMPO E GASES, TIPO YLC-16/2 CASTIMETAL OU EQUIV (COMPLETA, INCL. LAMPADA</t>
  </si>
  <si>
    <t>86,25</t>
  </si>
  <si>
    <t>INCANDESCENTE DE 200W)</t>
  </si>
  <si>
    <t>00003794</t>
  </si>
  <si>
    <t>LUMINARIA PROVA DE TEMPO E GASES, TIPO YLC-16/3 CASTIMETAL OU EQUIV (COMPLETA, INCL. LAMPADA</t>
  </si>
  <si>
    <t>111,52</t>
  </si>
  <si>
    <t>INCANDESCENTE DE 300W)</t>
  </si>
  <si>
    <t>00012267</t>
  </si>
  <si>
    <t>LUMINARIA PROVA DE TEMPO PETERCO Y.31/1</t>
  </si>
  <si>
    <t>00003941</t>
  </si>
  <si>
    <t>LUVA C/BOLSAS FOFO JGS DN 80 INCLUSIVE ANEL BORRACHA</t>
  </si>
  <si>
    <t>94,40</t>
  </si>
  <si>
    <t>00003942</t>
  </si>
  <si>
    <t>LUVA C/BOLSAS FOFO JGS DN 100 INCLUSIVE ANEL BORRACHA</t>
  </si>
  <si>
    <t>00003943</t>
  </si>
  <si>
    <t>LUVA C/BOLSAS FOFO JGS DN 150 INCLUSIVE ANEL BORRACHA</t>
  </si>
  <si>
    <t>132,95</t>
  </si>
  <si>
    <t>00003944</t>
  </si>
  <si>
    <t>LUVA C/BOLSAS FOFO JGS DN 200 INCLUSIVE ANEL BORRACHA</t>
  </si>
  <si>
    <t>191,30</t>
  </si>
  <si>
    <t>00003945</t>
  </si>
  <si>
    <t>LUVA C/BOLSAS FOFO JGS DN 250 INCLUSIVE ANEL BORRACHA</t>
  </si>
  <si>
    <t>272,32</t>
  </si>
  <si>
    <t>00003946</t>
  </si>
  <si>
    <t>LUVA C/BOLSAS FOFO JGS DN 300 INCLUSIVE ANEL BORRACHA</t>
  </si>
  <si>
    <t>352,19</t>
  </si>
  <si>
    <t>00003947</t>
  </si>
  <si>
    <t>LUVA C/BOLSAS FOFO JGS DN 350 INCLUSIVE ANEL BORRACHA</t>
  </si>
  <si>
    <t>481,94</t>
  </si>
  <si>
    <t>00003948</t>
  </si>
  <si>
    <t>LUVA C/BOLSAS FOFO JGS DN 400 INCLUSIVE ANEL BORRACHA</t>
  </si>
  <si>
    <t>570,05</t>
  </si>
  <si>
    <t>00003949</t>
  </si>
  <si>
    <t>LUVA C/BOLSAS FOFO JGS DN 500 INCLUSIVE ANEL BORRACHA</t>
  </si>
  <si>
    <t>892,29</t>
  </si>
  <si>
    <t>00003982</t>
  </si>
  <si>
    <t>LUVA C/BOLSAS FOFO JGS DN 600 INCLUSIVE ANEL BORRACHA</t>
  </si>
  <si>
    <t>1.609,91</t>
  </si>
  <si>
    <t>00003819</t>
  </si>
  <si>
    <t>LUVA CERAMICA P/ REDE ESG BB DN 100MM</t>
  </si>
  <si>
    <t>00003820</t>
  </si>
  <si>
    <t>LUVA CERAMICA P/ REDE ESG BB DN 150MM</t>
  </si>
  <si>
    <t>00003821</t>
  </si>
  <si>
    <t>LUVA CERAMICA P/ REDE ESG BB DN 200MM</t>
  </si>
  <si>
    <t>10,67</t>
  </si>
  <si>
    <t>00003814</t>
  </si>
  <si>
    <t>LUVA CERAMICA P/ REDE ESG BB DN 250MM</t>
  </si>
  <si>
    <t>16,81</t>
  </si>
  <si>
    <t>00003822</t>
  </si>
  <si>
    <t>LUVA CERAMICA P/ REDE ESG BB DN 300MM</t>
  </si>
  <si>
    <t>00003823</t>
  </si>
  <si>
    <t>LUVA CERAMICA P/ REDE ESG BB DN 350MM</t>
  </si>
  <si>
    <t>00003815</t>
  </si>
  <si>
    <t>LUVA CERAMICA P/ REDE ESG BB DN 400MM</t>
  </si>
  <si>
    <t>47,12</t>
  </si>
  <si>
    <t>00003816</t>
  </si>
  <si>
    <t>LUVA CERAMICA P/ REDE ESG BB DN 450MM</t>
  </si>
  <si>
    <t>63,85</t>
  </si>
  <si>
    <t>00003813</t>
  </si>
  <si>
    <t>LUVA CERAMICA P/ REDE ESG BB DN 75MM</t>
  </si>
  <si>
    <t>6,08</t>
  </si>
  <si>
    <t>00012731</t>
  </si>
  <si>
    <t>LUVA COBRE SEM ANEL DE SOLDA REF. 600 D = 104 MM</t>
  </si>
  <si>
    <t>105,52</t>
  </si>
  <si>
    <t>00012723</t>
  </si>
  <si>
    <t>LUVA COBRE SEM ANEL DE SOLDA REF. 600 D = 15 MM</t>
  </si>
  <si>
    <t>00012724</t>
  </si>
  <si>
    <t>LUVA COBRE SEM ANEL DE SOLDA REF. 600 D = 22 MM</t>
  </si>
  <si>
    <t>00012725</t>
  </si>
  <si>
    <t>LUVA COBRE SEM ANEL DE SOLDA REF. 600 D = 28 MM</t>
  </si>
  <si>
    <t>00012726</t>
  </si>
  <si>
    <t>LUVA COBRE SEM ANEL DE SOLDA REF. 600 D = 35 MM</t>
  </si>
  <si>
    <t>00012727</t>
  </si>
  <si>
    <t>LUVA COBRE SEM ANEL DE SOLDA REF. 600 D = 42 MM</t>
  </si>
  <si>
    <t>00012728</t>
  </si>
  <si>
    <t>LUVA COBRE SEM ANEL DE SOLDA REF. 600 D = 54 MM</t>
  </si>
  <si>
    <t>00012729</t>
  </si>
  <si>
    <t>LUVA COBRE SEM ANEL DE SOLDA REF. 600 D = 66 MM</t>
  </si>
  <si>
    <t>56,55</t>
  </si>
  <si>
    <t>00012730</t>
  </si>
  <si>
    <t>LUVA COBRE SEM ANEL DE SOLDA REF. 600 D = 79 MM</t>
  </si>
  <si>
    <t>77,80</t>
  </si>
  <si>
    <t>00003953</t>
  </si>
  <si>
    <t>LUVA CORRER FOFO JM DN 80</t>
  </si>
  <si>
    <t>141,60</t>
  </si>
  <si>
    <t>00003978</t>
  </si>
  <si>
    <t>LUVA CORRER FOFO JM DN 100</t>
  </si>
  <si>
    <t>177,92</t>
  </si>
  <si>
    <t>00003977</t>
  </si>
  <si>
    <t>LUVA CORRER FOFO JM DN 150</t>
  </si>
  <si>
    <t>257,80</t>
  </si>
  <si>
    <t>00003954</t>
  </si>
  <si>
    <t>LUVA CORRER FOFO JM DN 200</t>
  </si>
  <si>
    <t>377,61</t>
  </si>
  <si>
    <t>00003976</t>
  </si>
  <si>
    <t>LUVA CORRER FOFO JM DN 250</t>
  </si>
  <si>
    <t>580,94</t>
  </si>
  <si>
    <t>00012517</t>
  </si>
  <si>
    <t>LUVA CORRER FOFO JM DN 300</t>
  </si>
  <si>
    <t>729,80</t>
  </si>
  <si>
    <t>00003956</t>
  </si>
  <si>
    <t>LUVA CORRER FOFO JM DN 350</t>
  </si>
  <si>
    <t>965,81</t>
  </si>
  <si>
    <t>00003975</t>
  </si>
  <si>
    <t>LUVA CORRER FOFO JM DN 400</t>
  </si>
  <si>
    <t>1.103,78</t>
  </si>
  <si>
    <t>00003957</t>
  </si>
  <si>
    <t>LUVA CORRER FOFO JM DN 500</t>
  </si>
  <si>
    <t>1.826,33</t>
  </si>
  <si>
    <t>00012518</t>
  </si>
  <si>
    <t>LUVA CORRER FOFO JM DN 600</t>
  </si>
  <si>
    <t>2.196,68</t>
  </si>
  <si>
    <t>00003959</t>
  </si>
  <si>
    <t>LUVA CORRER FOFO JM DN 700</t>
  </si>
  <si>
    <t>3.661,30</t>
  </si>
  <si>
    <t>00003960</t>
  </si>
  <si>
    <t>LUVA CORRER FOFO JM DN 800</t>
  </si>
  <si>
    <t>4.725,39</t>
  </si>
  <si>
    <t>00003961</t>
  </si>
  <si>
    <t>LUVA CORRER FOFO JM DN 900</t>
  </si>
  <si>
    <t>5.961,26</t>
  </si>
  <si>
    <t>00012516</t>
  </si>
  <si>
    <t>LUVA CORRER FOFO JM DN 1000</t>
  </si>
  <si>
    <t>7.946,99</t>
  </si>
  <si>
    <t>00003963</t>
  </si>
  <si>
    <t>LUVA CORRER FOFO JM DN 1200</t>
  </si>
  <si>
    <t>9.987,82</t>
  </si>
  <si>
    <t>00003840</t>
  </si>
  <si>
    <t>LUVA CORRER PVC DEFOFO JE DN 100</t>
  </si>
  <si>
    <t>69,08</t>
  </si>
  <si>
    <t>00003838</t>
  </si>
  <si>
    <t>LUVA CORRER PVC DEFOFO JE DN 150</t>
  </si>
  <si>
    <t>90,56</t>
  </si>
  <si>
    <t>00003844</t>
  </si>
  <si>
    <t>LUVA CORRER PVC DEFOFO JE DN 200</t>
  </si>
  <si>
    <t>129,21</t>
  </si>
  <si>
    <t>00003839</t>
  </si>
  <si>
    <t>LUVA CORRER PVC DEFOFO JE DN 250</t>
  </si>
  <si>
    <t>236,45</t>
  </si>
  <si>
    <t>00003843</t>
  </si>
  <si>
    <t>LUVA CORRER PVC DEFOFO JE DN 300</t>
  </si>
  <si>
    <t>342,41</t>
  </si>
  <si>
    <t>00003833</t>
  </si>
  <si>
    <t>LUVA CORRER PVC JE NBR 10569 P/ REDE COLET ESG DN 100MM</t>
  </si>
  <si>
    <t>00003834</t>
  </si>
  <si>
    <t>LUVA CORRER PVC JE NBR 10569 P/ REDE COLET ESG DN 125MM</t>
  </si>
  <si>
    <t>22,01</t>
  </si>
  <si>
    <t>00003835</t>
  </si>
  <si>
    <t>LUVA CORRER PVC JE NBR 10569 P/ REDE COLET ESG DN 150MM</t>
  </si>
  <si>
    <t>28,66</t>
  </si>
  <si>
    <t>00003836</t>
  </si>
  <si>
    <t>LUVA CORRER PVC JE NBR 10569 P/ REDE COLET ESG DN 200MM</t>
  </si>
  <si>
    <t>44,30</t>
  </si>
  <si>
    <t>00003830</t>
  </si>
  <si>
    <t>LUVA CORRER PVC JE NBR 10569 P/ REDE COLET ESG DN 250MM</t>
  </si>
  <si>
    <t>119,47</t>
  </si>
  <si>
    <t>00003831</t>
  </si>
  <si>
    <t>LUVA CORRER PVC JE NBR 10569 P/ REDE COLET ESG DN 300MM</t>
  </si>
  <si>
    <t>207,07</t>
  </si>
  <si>
    <t>00003841</t>
  </si>
  <si>
    <t>LUVA CORRER PVC JE NBR 10569 P/ REDE COLET ESG DN 350MM</t>
  </si>
  <si>
    <t>275,98</t>
  </si>
  <si>
    <t>00003842</t>
  </si>
  <si>
    <t>LUVA CORRER PVC JE NBR 10569 P/ REDE COLET ESG DN 400MM</t>
  </si>
  <si>
    <t>354,43</t>
  </si>
  <si>
    <t>00020160</t>
  </si>
  <si>
    <t>LUVA CORRER PVC LEVE DN 150MM</t>
  </si>
  <si>
    <t>25,10</t>
  </si>
  <si>
    <t>00003848</t>
  </si>
  <si>
    <t>LUVA CORRER PVC P/ ESG PREDIAL DN 50MM</t>
  </si>
  <si>
    <t>00003895</t>
  </si>
  <si>
    <t>LUVA CORRER PVC P/ ESG PREDIAL DN 75MM</t>
  </si>
  <si>
    <t>00003893</t>
  </si>
  <si>
    <t>LUVA CORRER PVC P/ESG PREDIAL DN 100MM</t>
  </si>
  <si>
    <t>00003900</t>
  </si>
  <si>
    <t>LUVA CORRER PVC P/TUBO ROSCAVEL P/AGUA FRIA PREDIAL 1.1/2"</t>
  </si>
  <si>
    <t>12,72</t>
  </si>
  <si>
    <t>00003846</t>
  </si>
  <si>
    <t>LUVA CORRER PVC P/TUBO ROSCAVEL P/AGUA FRIA PREDIAL 1/2"</t>
  </si>
  <si>
    <t>4,50</t>
  </si>
  <si>
    <t>00003886</t>
  </si>
  <si>
    <t>LUVA CORRER PVC P/TUBO ROSCAVEL P/AGUA FRIA PREDIAL 3/4''</t>
  </si>
  <si>
    <t>6,32</t>
  </si>
  <si>
    <t>00003826</t>
  </si>
  <si>
    <t>LUVA CORRER PVC PBA NBR 10351 P/REDE AGUA DN 100 - 110MM</t>
  </si>
  <si>
    <t>23,48</t>
  </si>
  <si>
    <t>00003825</t>
  </si>
  <si>
    <t>LUVA CORRER PVC PBA NBR 10351 P/REDE AGUA DN 50 - 60MM</t>
  </si>
  <si>
    <t>00003829</t>
  </si>
  <si>
    <t>LUVA CORRER PVC PBA NBR 10351 P/REDE AGUA DN 65 - 75MM</t>
  </si>
  <si>
    <t>11,17</t>
  </si>
  <si>
    <t>00003827</t>
  </si>
  <si>
    <t>LUVA CORRER PVC PBA NBR 10351 P/REDE AGUA DN 75 - 85MM</t>
  </si>
  <si>
    <t>15,47</t>
  </si>
  <si>
    <t>00020165</t>
  </si>
  <si>
    <t>LUVA CORRER PVC SERIE R P/ ESG PREDIAL 100MM</t>
  </si>
  <si>
    <t>00020166</t>
  </si>
  <si>
    <t>LUVA CORRER PVC SERIE R P/ ESG PREDIAL 150MM</t>
  </si>
  <si>
    <t>49,02</t>
  </si>
  <si>
    <t>00020164</t>
  </si>
  <si>
    <t>LUVA CORRER PVC SERIE R P/ ESG PREDIAL 75MM</t>
  </si>
  <si>
    <t>5,88</t>
  </si>
  <si>
    <t>00003854</t>
  </si>
  <si>
    <t>LUVA CORRER PVC SOLD P/AGUA FRIA PREDIAL 20 MM</t>
  </si>
  <si>
    <t>4,24</t>
  </si>
  <si>
    <t>00003873</t>
  </si>
  <si>
    <t>LUVA CORRER PVC SOLD P/AGUA FRIA PREDIAL 25 MM</t>
  </si>
  <si>
    <t>5,76</t>
  </si>
  <si>
    <t>00003847</t>
  </si>
  <si>
    <t>LUVA CORRER PVC SOLD P/AGUA FRIA PREDIAL 50 MM</t>
  </si>
  <si>
    <t>15,69</t>
  </si>
  <si>
    <t>00012892</t>
  </si>
  <si>
    <t>LUVA COURO C/ SOLADO RASPA CANO CURTO</t>
  </si>
  <si>
    <t>3,50</t>
  </si>
  <si>
    <t>00021119</t>
  </si>
  <si>
    <t>LUVA CPVC (AQUATHERM) SOLDAVEL 15MM</t>
  </si>
  <si>
    <t>00021120</t>
  </si>
  <si>
    <t>LUVA DE TRANSICAO CPVC (AQUATHERM) SOLDAVEL 15MM X 1/2"</t>
  </si>
  <si>
    <t>7,59</t>
  </si>
  <si>
    <t>00020161</t>
  </si>
  <si>
    <t>LUVA DUPLA PVC LEVE DN 125MM</t>
  </si>
  <si>
    <t>16,88</t>
  </si>
  <si>
    <t>00020162</t>
  </si>
  <si>
    <t>LUVA DUPLA PVC LEVE DN 150MM</t>
  </si>
  <si>
    <t>21,98</t>
  </si>
  <si>
    <t>00020163</t>
  </si>
  <si>
    <t>LUVA DUPLA PVC LEVE DN 200MM</t>
  </si>
  <si>
    <t>38,86</t>
  </si>
  <si>
    <t>00002644</t>
  </si>
  <si>
    <t>LUVA FERRO GALV ELETROLITICO 1.1/2" P/ ELETRODUTO</t>
  </si>
  <si>
    <t>00002639</t>
  </si>
  <si>
    <t>LUVA FERRO GALV ELETROLITICO 1.1/4" P/ ELETRODUTO</t>
  </si>
  <si>
    <t>00002636</t>
  </si>
  <si>
    <t>LUVA FERRO GALV ELETROLITICO 1/2" P/ ELETRODUTO</t>
  </si>
  <si>
    <t>00002638</t>
  </si>
  <si>
    <t>LUVA FERRO GALV ELETROLITICO 1" P/ ELETRODUTO</t>
  </si>
  <si>
    <t>00002640</t>
  </si>
  <si>
    <t>LUVA FERRO GALV ELETROLITICO 2.1/2" P/ ELETRODUTO</t>
  </si>
  <si>
    <t>00002637</t>
  </si>
  <si>
    <t>LUVA FERRO GALV ELETROLITICO 3/4" P/ ELETRODUTO</t>
  </si>
  <si>
    <t>00002642</t>
  </si>
  <si>
    <t>LUVA FERRO GALV ELETROLITICO 3" P/ ELETRODUTO</t>
  </si>
  <si>
    <t>00002641</t>
  </si>
  <si>
    <t>LUVA FERRO GALV ELETROLITICO 4" P/ ELETRODUTO</t>
  </si>
  <si>
    <t>9,84</t>
  </si>
  <si>
    <t>00002643</t>
  </si>
  <si>
    <t>LUVA FERRO GALV ELETROTILICO 2" P/ ELETRODUTO</t>
  </si>
  <si>
    <t>1,57</t>
  </si>
  <si>
    <t>00012404</t>
  </si>
  <si>
    <t>LUVA FERRO GALV ROSCA MACHO/FEMEA 3/4"</t>
  </si>
  <si>
    <t>00003939</t>
  </si>
  <si>
    <t>LUVA FERRO GALV ROSCA 1.1/2"</t>
  </si>
  <si>
    <t>00003911</t>
  </si>
  <si>
    <t>LUVA FERRO GALV ROSCA 1.1/4"</t>
  </si>
  <si>
    <t>00003908</t>
  </si>
  <si>
    <t>LUVA FERRO GALV ROSCA 1/2"</t>
  </si>
  <si>
    <t>00003910</t>
  </si>
  <si>
    <t>LUVA FERRO GALV ROSCA 1"</t>
  </si>
  <si>
    <t>3,40</t>
  </si>
  <si>
    <t>00003913</t>
  </si>
  <si>
    <t>LUVA FERRO GALV ROSCA 2.1/2'</t>
  </si>
  <si>
    <t>18,67</t>
  </si>
  <si>
    <t>00003912</t>
  </si>
  <si>
    <t>LUVA FERRO GALV ROSCA 2"</t>
  </si>
  <si>
    <t>9,75</t>
  </si>
  <si>
    <t>00003909</t>
  </si>
  <si>
    <t>LUVA FERRO GALV ROSCA 3/4"</t>
  </si>
  <si>
    <t>2,31</t>
  </si>
  <si>
    <t>00003914</t>
  </si>
  <si>
    <t>LUVA FERRO GALV ROSCA 3"</t>
  </si>
  <si>
    <t>27,55</t>
  </si>
  <si>
    <t>00003915</t>
  </si>
  <si>
    <t>LUVA FERRO GALV ROSCA 4'</t>
  </si>
  <si>
    <t>40,79</t>
  </si>
  <si>
    <t>00003916</t>
  </si>
  <si>
    <t>LUVA FERRO GALV ROSCA 5"</t>
  </si>
  <si>
    <t>80,07</t>
  </si>
  <si>
    <t>00003917</t>
  </si>
  <si>
    <t>LUVA FERRO GALV ROSCA 6"</t>
  </si>
  <si>
    <t>114,29</t>
  </si>
  <si>
    <t>00015044</t>
  </si>
  <si>
    <t>LUVA FOFO C/BOLSAS DN 100 INCL. ANEL BORRACHA LH PREDIAL TRADICIONAL   P/INSTALACAO ESGOTO PREDIAL</t>
  </si>
  <si>
    <t>00015045</t>
  </si>
  <si>
    <t>LUVA FOFO C/BOLSAS DN 150 INCL. ANEL BORRACHA LH PREDIAL TRADICIONAL   P/INSTALACAO ESGOTO PREDIAL</t>
  </si>
  <si>
    <t>45,73</t>
  </si>
  <si>
    <t>00015042</t>
  </si>
  <si>
    <t>LUVA FOFO C/BOLSAS DN 50 INCL. ANEL BORRACHA LH PREDIAL TRADICIONAL P/INSTALACAO ESGOTO PREDIAL</t>
  </si>
  <si>
    <t>18,95</t>
  </si>
  <si>
    <t>00015043</t>
  </si>
  <si>
    <t>LUVA FOFO C/BOLSAS DN 75 INCL. ANEL BORRACHA LH PREDIAL TRADICIONAL P/INSTALACAO ESGOTO PREDIAL</t>
  </si>
  <si>
    <t>00003984</t>
  </si>
  <si>
    <t>LUVA FOFO MOD 01 P/HASTE PROLONGAMENTO D = 1 1/8</t>
  </si>
  <si>
    <t>795,77</t>
  </si>
  <si>
    <t>00003985</t>
  </si>
  <si>
    <t>LUVA FOFO MOD 02 P/HASTE PROLONGAMENTO D = 1 3/4</t>
  </si>
  <si>
    <t>886,73</t>
  </si>
  <si>
    <t>00003986</t>
  </si>
  <si>
    <t>LUVA FOFO MOD 03 P/HASTE PROLONGAMENTO D = 2</t>
  </si>
  <si>
    <t>1.557,49</t>
  </si>
  <si>
    <t>00003987</t>
  </si>
  <si>
    <t>LUVA FOFO MOD 04 P/HASTE PROLONGAMENTO D = 2 1/2</t>
  </si>
  <si>
    <t>2.205,46</t>
  </si>
  <si>
    <t>00002475</t>
  </si>
  <si>
    <t>LUVA P/ ELETRODUTO ESMALTADO PESADO 1.1/4"</t>
  </si>
  <si>
    <t>00002473</t>
  </si>
  <si>
    <t>LUVA P/ ELETRODUTO ESMALTADO PESADO 1/2"</t>
  </si>
  <si>
    <t>00002474</t>
  </si>
  <si>
    <t>LUVA P/ ELETRODUTO ESMALTADO PESADO 1"</t>
  </si>
  <si>
    <t>0,94</t>
  </si>
  <si>
    <t>00002478</t>
  </si>
  <si>
    <t>LUVA P/ ELETRODUTO ESMALTADO PESADO 2.1/2"</t>
  </si>
  <si>
    <t>00002477</t>
  </si>
  <si>
    <t>LUVA P/ ELETRODUTO ESMALTADO PESADO 2"</t>
  </si>
  <si>
    <t>00002481</t>
  </si>
  <si>
    <t>LUVA P/ ELETRODUTO ESMALTADO PESADO 3/4"</t>
  </si>
  <si>
    <t>0,62</t>
  </si>
  <si>
    <t>00002480</t>
  </si>
  <si>
    <t>124,44</t>
  </si>
  <si>
    <t>00011596</t>
  </si>
  <si>
    <t>GABIAO CAIXA MALHA HEXAG 8 X 10CM FIO GALV/ZINC 2,7MM - 2,0 X 1,0 X 0,5M</t>
  </si>
  <si>
    <t>00011597</t>
  </si>
  <si>
    <t>GABIAO CAIXA MALHA HEXAG 8 X 10CM FIO GALV/ZINC 2,7MM - 2,0 X 1,0 X 1,0M</t>
  </si>
  <si>
    <t>178,86</t>
  </si>
  <si>
    <t>00011592</t>
  </si>
  <si>
    <t>GABIAO CAIXA MALHA HEXAG 8 X 10CM FIO 2,7MM REVESTIDO C/ PVC - 2,0 X 1,0 X 0,5M</t>
  </si>
  <si>
    <t>148,56</t>
  </si>
  <si>
    <t>00011593</t>
  </si>
  <si>
    <t>GABIAO CAIXA MALHA HEXAG 8 X 10CM FIO 2,7MM REVESTIDO C/ PVC - 2,0 X 1,0 X 1,0M</t>
  </si>
  <si>
    <t>209,94</t>
  </si>
  <si>
    <t>00003314</t>
  </si>
  <si>
    <t>GABIAO CAIXA MALHA HEXAG 8 X 10CM FIO 2,7MM REVESTIDO C/ PVC H=0,50M</t>
  </si>
  <si>
    <t>103,01</t>
  </si>
  <si>
    <t>00003310</t>
  </si>
  <si>
    <t>GABIAO MANTA (COLCHAO) MALHA HEXAG 8 X 10CM FIO GALV/ZINC 2,2 A 2,4MM - 4,0 X 2,0 X 0,3M</t>
  </si>
  <si>
    <t>150,44</t>
  </si>
  <si>
    <t>00011590</t>
  </si>
  <si>
    <t>393,87</t>
  </si>
  <si>
    <t>00011591</t>
  </si>
  <si>
    <t>GABIAO MANTA/COLCHAO 6 X 8CM FIO GALV/ZINCADO 2,2MM 4 X 2 X 0,23M</t>
  </si>
  <si>
    <t>528,69</t>
  </si>
  <si>
    <t>00011588</t>
  </si>
  <si>
    <t>GABIAO MANTA/COLCHAO 6 X 8CM FIO 2MM REVESTIDO C/ PVC 4 X 2 X 0,23M</t>
  </si>
  <si>
    <t>374,91</t>
  </si>
  <si>
    <t>00011599</t>
  </si>
  <si>
    <t>GABIAO SACO MALHA 8 X 10CM FIO GALV/ZINCADO 2,7MM 4 X 0,65M</t>
  </si>
  <si>
    <t>142,87</t>
  </si>
  <si>
    <t>00003311</t>
  </si>
  <si>
    <t>GABIAO SACO MALHA 8 X 10CM FIO TELA 2,7MM</t>
  </si>
  <si>
    <t>102,06</t>
  </si>
  <si>
    <t>00011594</t>
  </si>
  <si>
    <t>GABIAO SACO MALHA 8 X 10CM FIO 2,4MM REVESTIDO PVC 3 X 0,65M</t>
  </si>
  <si>
    <t>112,53</t>
  </si>
  <si>
    <t>00004315</t>
  </si>
  <si>
    <t>GANCHO CHATO EM FG L=110MM P/ RECOBRIMENTO=100MM SECAO 1/8X1/2" (3MMX12MM) P/ FIXAR TELHA</t>
  </si>
  <si>
    <t>FIBROCIMENTO ONDULADA</t>
  </si>
  <si>
    <t>00000402</t>
  </si>
  <si>
    <t>GANCHO SUSPENSAO OLHAL EM ACO GALV, ESPESSURA 16MM, ABERTURA 21MM</t>
  </si>
  <si>
    <t>00012362</t>
  </si>
  <si>
    <t>GANCHO SUSPENSAO PORCA-OLHAL EM ACO GALV ESPESSURA 16MM, ABERTURA 21MM</t>
  </si>
  <si>
    <t>00002715</t>
  </si>
  <si>
    <t>GARFO OU CADINHO CURVO, FORCADO, SEM CABO</t>
  </si>
  <si>
    <t>7,87</t>
  </si>
  <si>
    <t>00004226</t>
  </si>
  <si>
    <t>GAS DE COZINHA - GLP</t>
  </si>
  <si>
    <t>3,20</t>
  </si>
  <si>
    <t>00004222</t>
  </si>
  <si>
    <t>GASOLINA COMUM</t>
  </si>
  <si>
    <t>00004013</t>
  </si>
  <si>
    <t>GEOTEXTIL NAO TECIDO AGULHADO DE FILAMENTOS CONTINUOS 100% POLIESTER   RT 09 P/ DRENAGEM TIPO</t>
  </si>
  <si>
    <t>BIDIM OU EQUIV</t>
  </si>
  <si>
    <t>00004011</t>
  </si>
  <si>
    <t>GEOTEXTIL NAO TECIDO AGULHADO DE FILAMENTOS CONTINUOS 100% POLIESTER   RT 10 TIPO BIDIM OU EQUIV</t>
  </si>
  <si>
    <t>00004021</t>
  </si>
  <si>
    <t>GEOTEXTIL NAO TECIDO AGULHADO DE FILAMENTOS CONTINUOS 100% POLIESTER   RT 14 P/ DRENAGEM TIPO</t>
  </si>
  <si>
    <t>4,79</t>
  </si>
  <si>
    <t>00004019</t>
  </si>
  <si>
    <t>GEOTEXTIL NAO TECIDO AGULHADO DE FILAMENTOS CONTINUOS 100% POLIESTER   RT 16 TIPO BIDIM OU EQUIV</t>
  </si>
  <si>
    <t>00004012</t>
  </si>
  <si>
    <t>GEOTEXTIL NAO TECIDO AGULHADO DE FILAMENTOS CONTINUOS 100% POLIESTER   RT 21 TIPO BIDIM OU EQUIV</t>
  </si>
  <si>
    <t>8,24</t>
  </si>
  <si>
    <t>00004020</t>
  </si>
  <si>
    <t>GEOTEXTIL NAO TECIDO AGULHADO DE FILAMENTOS CONTINUOS 100% POLIESTER   RT 26 TIPO BIDIM OU EQUIV</t>
  </si>
  <si>
    <t>10,48</t>
  </si>
  <si>
    <t>00004018</t>
  </si>
  <si>
    <t>GEOTEXTIL NAO TECIDO AGULHADO DE FILAMENTOS CONTINUOS 100% POLIESTER   RT 31 TIPO BIDIM OU EQUIV</t>
  </si>
  <si>
    <t>12,80</t>
  </si>
  <si>
    <t>00011360</t>
  </si>
  <si>
    <t>GERADOR MARCA TRAMONTINI OU SIMILAR , 4KVA A GASOLINA 8HP PORTATIL</t>
  </si>
  <si>
    <t>4.161,69</t>
  </si>
  <si>
    <t>00012872</t>
  </si>
  <si>
    <t>GESSEIRO</t>
  </si>
  <si>
    <t>00003315</t>
  </si>
  <si>
    <t>GESSO</t>
  </si>
  <si>
    <t>00012297</t>
  </si>
  <si>
    <t>GLOBO ESFERICO DE PLASTICO TAMANHO MEDIO</t>
  </si>
  <si>
    <t>7,11</t>
  </si>
  <si>
    <t>00012299</t>
  </si>
  <si>
    <t>GLOBO ESFERICO DE VIDRO LISO TAMANHO GRANDE</t>
  </si>
  <si>
    <t>19,73</t>
  </si>
  <si>
    <t>00012298</t>
  </si>
  <si>
    <t>GLOBO ESFERICO DE VIDRO LISO TAMANHO MEDIO</t>
  </si>
  <si>
    <t>00010474</t>
  </si>
  <si>
    <t>GOMALACA</t>
  </si>
  <si>
    <t>12,93</t>
  </si>
  <si>
    <t>00005092</t>
  </si>
  <si>
    <t>GONZO FERRO CROMADO EMBUTIR 1/2" P/ JANELA PIVOTANTE (CAPELINHA)</t>
  </si>
  <si>
    <t>20,62</t>
  </si>
  <si>
    <t>00011462</t>
  </si>
  <si>
    <t>GONZO SOBREPOR LATAO P/ JANELA PIVOTANTE (CAPELINHA)</t>
  </si>
  <si>
    <t>11,98</t>
  </si>
  <si>
    <t>00010701</t>
  </si>
  <si>
    <t>GRADE DE DISCO   MARCA MARCHESAN (TATU) MOD. GA - 20X24" C/ 20 DISCOS, DIAM. 24"</t>
  </si>
  <si>
    <t>21.297,29</t>
  </si>
  <si>
    <t>00003318</t>
  </si>
  <si>
    <t>GRADE DE DISCO MECANICA MARCA MARCHESAN (TATU), MOD. 0102020128, GAM   20X24" C/ 20 DISCOS DE DIAM.</t>
  </si>
  <si>
    <t>19.144,49</t>
  </si>
  <si>
    <t>24", REBOCAVEL, A OLEO, C/PNEUS PARA TRANSPORTE.</t>
  </si>
  <si>
    <t>00010702</t>
  </si>
  <si>
    <t>GRADE DE DISCO MECANICA MARCA MARCHESAN (TATU), MOD.GAM 24X24", REBOCAVELL, C/ 24 DISCOS DIAM 24",</t>
  </si>
  <si>
    <t>20.927,03</t>
  </si>
  <si>
    <t>A OLEO C/ PNEUS P/TRANSPORTE.</t>
  </si>
  <si>
    <t>00010798</t>
  </si>
  <si>
    <t>GRADE DE DISCO 20 X 24"</t>
  </si>
  <si>
    <t>11,50</t>
  </si>
  <si>
    <t>00000614</t>
  </si>
  <si>
    <t>GRADE DE PROTECAO FERRO CHATO (20 KG/M2)</t>
  </si>
  <si>
    <t>00000613</t>
  </si>
  <si>
    <t>GRADE DE PROTECAO FERRO REDONDO (22 KG/M2)</t>
  </si>
  <si>
    <t>79,33</t>
  </si>
  <si>
    <t>00000612</t>
  </si>
  <si>
    <t>GRADE FERRO CHATO 1/4" X 1" L=25 CM (21 KG/M)</t>
  </si>
  <si>
    <t>119,34</t>
  </si>
  <si>
    <t>00000611</t>
  </si>
  <si>
    <t>GRADE FERRO CHATO 1/4" X 5/8" L=25 CM (15 KG/M)</t>
  </si>
  <si>
    <t>96,33</t>
  </si>
  <si>
    <t>00003324</t>
  </si>
  <si>
    <t>GRAMA BATATAIS EM PLACAS (NAO INCLUI PLANTIO)</t>
  </si>
  <si>
    <t>00003322</t>
  </si>
  <si>
    <t>GRAMA EM MUDAS OU LEIVAS (REGIONAL) EXCLUSIVE PLANTIO</t>
  </si>
  <si>
    <t>00003329</t>
  </si>
  <si>
    <t>GRAMA ESMERALDA EM ROLO</t>
  </si>
  <si>
    <t>00003325</t>
  </si>
  <si>
    <t>GRAMA FINA, JAPONESA, COREANA, ZOYSIA OU LOYSIA</t>
  </si>
  <si>
    <t>20,28</t>
  </si>
  <si>
    <t>00003319</t>
  </si>
  <si>
    <t>GRAMA INGLESA OU SANTO AGOSTINHO</t>
  </si>
  <si>
    <t>10,14</t>
  </si>
  <si>
    <t>00003323</t>
  </si>
  <si>
    <t>GRAMA SAO CARLOS OU CURITIBANA</t>
  </si>
  <si>
    <t>00005076</t>
  </si>
  <si>
    <t>GRAMPO DE ACO P/ FIXACAO CERCA DE ARAME FARPADO</t>
  </si>
  <si>
    <t>00005077</t>
  </si>
  <si>
    <t>GRAMPO DE ACO P/ FIXACAO CERCA DE ARAME GALVANIZADO</t>
  </si>
  <si>
    <t>7,23</t>
  </si>
  <si>
    <t>00000422</t>
  </si>
  <si>
    <t>GRAMPO DE 15MM P/ CINTA DE FIXACAO DE CAIXA DE MEDICAO</t>
  </si>
  <si>
    <t>5,57</t>
  </si>
  <si>
    <t>00011837</t>
  </si>
  <si>
    <t>GRAMPO LINHA VIVA, DE ALUMINIO CABO PRINCIPAL ( 10 - 120MM2) DERIVACAO (10 - 70MM2)</t>
  </si>
  <si>
    <t>00000426</t>
  </si>
  <si>
    <t>GRAMPO P/ HASTE DE ATERRAMENTO ATE 19MM CABO DE 10 A 25MM2</t>
  </si>
  <si>
    <t>1,31</t>
  </si>
  <si>
    <t>00000415</t>
  </si>
  <si>
    <t>GRAMPO P/ HASTE DE ATERRAMENTO DE 1'', CABO 6 A 50MM2</t>
  </si>
  <si>
    <t>00000416</t>
  </si>
  <si>
    <t>GRAMPO P/ HASTE DE ATERRAMENTO DE 3/4", CABO 6 A 50MM2</t>
  </si>
  <si>
    <t>00000425</t>
  </si>
  <si>
    <t>GRAMPO P/ HASTE DE ATERRAMENTO DE 5/8", CABO 6 A 50MM2</t>
  </si>
  <si>
    <t>1,97</t>
  </si>
  <si>
    <t>00001568</t>
  </si>
  <si>
    <t>GRAMPO PARALELO BIMETALICO P/ CABO 10MM2 C/ 1 PARAF</t>
  </si>
  <si>
    <t>00001564</t>
  </si>
  <si>
    <t>GRAMPO PARALELO BIMETALICO P/ CABO 6 A 50MM2 C/ 2 PARAF</t>
  </si>
  <si>
    <t>00001567</t>
  </si>
  <si>
    <t>GRAMPO PARALELO BIMETALICO P/ CABO 6MM2 C/ 1 PARAF</t>
  </si>
  <si>
    <t>00011840</t>
  </si>
  <si>
    <t>GRAMPO PARALELO DE BRONZE PARA CABO 25MM2</t>
  </si>
  <si>
    <t>7,66</t>
  </si>
  <si>
    <t>00011032</t>
  </si>
  <si>
    <t>GRAMPO U DE 5/8" N8 EM FG"</t>
  </si>
  <si>
    <t>9,45</t>
  </si>
  <si>
    <t>00004824</t>
  </si>
  <si>
    <t>GRANA DE MARMORE</t>
  </si>
  <si>
    <t>00025930</t>
  </si>
  <si>
    <t>GRANALHA DE AÇO SELECIONADA, ANGULAR OU ESF?RICA, PARA JATEAMENTO - ESP=1MM</t>
  </si>
  <si>
    <t>SC25KG</t>
  </si>
  <si>
    <t>76,00</t>
  </si>
  <si>
    <t>00004787</t>
  </si>
  <si>
    <t>GRANILHA DE MARMORE BRANCO</t>
  </si>
  <si>
    <t>0,42</t>
  </si>
  <si>
    <t>00011794</t>
  </si>
  <si>
    <t>GRANITO AMENDOA POLIDO PARA BANCADA ESP = 2 CM</t>
  </si>
  <si>
    <t>203,33</t>
  </si>
  <si>
    <t>00010840</t>
  </si>
  <si>
    <t>GRANITO AMENDOA POLIDO PARA PISO E = 2 CM</t>
  </si>
  <si>
    <t>125,00</t>
  </si>
  <si>
    <t>00011795</t>
  </si>
  <si>
    <t>GRANITO CINZA POLIDO P/BANCADA E=2,5 CM</t>
  </si>
  <si>
    <t>00010841</t>
  </si>
  <si>
    <t>GRANITO CINZA POLIDO PARA PISO E = 2 CM</t>
  </si>
  <si>
    <t>101,67</t>
  </si>
  <si>
    <t>00010842</t>
  </si>
  <si>
    <t>GRANITO PRETO TIJUCA E = 2 CM PARA PISO</t>
  </si>
  <si>
    <t>158,33</t>
  </si>
  <si>
    <t>00011796</t>
  </si>
  <si>
    <t>GRANITO PRETO TIJUCA POLIDO PARA BANCADA ESP = 2 CM</t>
  </si>
  <si>
    <t>250,00</t>
  </si>
  <si>
    <t>00004229</t>
  </si>
  <si>
    <t>GRAXA</t>
  </si>
  <si>
    <t>00013818</t>
  </si>
  <si>
    <t>GRAXA DMA - 2EP</t>
  </si>
  <si>
    <t>00011284</t>
  </si>
  <si>
    <t>GRELHA BOCA DE LOBO FOFO 95KG C/REQUADRO ARTICULADA 290 X 870MM P/CAIXA RALO CARGA MAXIMA</t>
  </si>
  <si>
    <t>7.200KG P/CAPTACAO AGUA PLUVIAL</t>
  </si>
  <si>
    <t>00011244</t>
  </si>
  <si>
    <t>GRELHA FOFO ARTICULADA C/ REQUADRO P/ CAIXA RALO 290 X 870MM 135KG CARGA MAX 1.000KG P/ CAPTACAO</t>
  </si>
  <si>
    <t>251,85</t>
  </si>
  <si>
    <t>AGUA PLUVIAL</t>
  </si>
  <si>
    <t>00011245</t>
  </si>
  <si>
    <t>GRELHA FOFO C/ REQUADRO P/ CAIXA RALO 290 X 870MM 135KG CARGA MAX 10.000KG P/ CAPTACAO AGUA</t>
  </si>
  <si>
    <t>232,59</t>
  </si>
  <si>
    <t>PLUVIAL</t>
  </si>
  <si>
    <t>00021048</t>
  </si>
  <si>
    <t>GRELHA FOFO P/ CANALETA 10 X 100 X 1000MM P/ GARAGEM E ESTACIONAMENTO</t>
  </si>
  <si>
    <t>24,00</t>
  </si>
  <si>
    <t>00011235</t>
  </si>
  <si>
    <t>GRELHA FOFO P/ CANALETA 15 X 150 X 1000MM P/ GARAGEM E ESTACIONAMENTO</t>
  </si>
  <si>
    <t>00011236</t>
  </si>
  <si>
    <t>GRELHA FOFO P/ CANALETA 15 X 200 X 1000MM P/ GARAGEM E ESTACIONAMENTO</t>
  </si>
  <si>
    <t>44,44</t>
  </si>
  <si>
    <t>00021049</t>
  </si>
  <si>
    <t>GRELHA FOFO P/ CANALETA 15 X 250 X 1000MM P/ GARAGEM E ESTACIONAMENTO</t>
  </si>
  <si>
    <t>66,67</t>
  </si>
  <si>
    <t>00021050</t>
  </si>
  <si>
    <t>GRELHA FOFO P/ CANALETA 18 X 100 X 1000MM P/ GARAGEM E ESTACIONAMENTO</t>
  </si>
  <si>
    <t>102,22</t>
  </si>
  <si>
    <t>00021051</t>
  </si>
  <si>
    <t>GRELHA FOFO P/ CANALETA 18 X 300 X 1000MM P/ GARAGEM E ESTACIONAMENTO</t>
  </si>
  <si>
    <t>88,89</t>
  </si>
  <si>
    <t>00021052</t>
  </si>
  <si>
    <t>GRELHA FOFO P/ CANALETA 25 X 300 X 1000MM P/ GARAGEM E ESTACIONAMENTO</t>
  </si>
  <si>
    <t>112,59</t>
  </si>
  <si>
    <t>00021053</t>
  </si>
  <si>
    <t>GRELHA FOFO P/ CANALETA 25 X 400 X 1000MM P/ GARAGEM E ESTACIONAMENTO</t>
  </si>
  <si>
    <t>113,78</t>
  </si>
  <si>
    <t>00021054</t>
  </si>
  <si>
    <t>GRELHA FOFO P/ CANALETA 40 X 300 X 1000MM P/ GARAGEM E ESTACIONAMENTO</t>
  </si>
  <si>
    <t>104,30</t>
  </si>
  <si>
    <t>00021055</t>
  </si>
  <si>
    <t>GRELHA FOFO P/ CANALETA 40 X 400 X 1000MM P/ GARAGEM E ESTACIONAMENTO</t>
  </si>
  <si>
    <t>121,19</t>
  </si>
  <si>
    <t>00021056</t>
  </si>
  <si>
    <t>GRELHA FOFO P/ CANALETA 40 X 500 X 1000MM P/ GARAGEM E ESTACIONAMENTO</t>
  </si>
  <si>
    <t>146,67</t>
  </si>
  <si>
    <t>00021057</t>
  </si>
  <si>
    <t>GRELHA FOFO P/ CANALETA 50 X 550 X 1000MM P/ GARAGEM E ESTACIONAMENTO</t>
  </si>
  <si>
    <t>00011731</t>
  </si>
  <si>
    <t>GRELHA PVC BRANCA QUADRADA 150X150MM</t>
  </si>
  <si>
    <t>2,89</t>
  </si>
  <si>
    <t>00011732</t>
  </si>
  <si>
    <t>GRELHA PVC CROMADA REDONDA 150MM</t>
  </si>
  <si>
    <t>00013533</t>
  </si>
  <si>
    <t>GRUPO DE SOLDAGEM C/ GERADOR A DIESEL 18 HP, P/ SOLDA ELETRICA, SOBRE DUAS RODAS, BAMBOZZI</t>
  </si>
  <si>
    <t>36.744,69</t>
  </si>
  <si>
    <t>MOD.TN5, C/MOTOR 375A,   **CAIXA**</t>
  </si>
  <si>
    <t>00013333</t>
  </si>
  <si>
    <t>GRUPO DE SOLDAGEM C/ GERADOR A DIESEL 33HP P/ SOLDA ELETRICA, SOBRE 04 RODAS, BAMBOZZI, MOD.TN8,</t>
  </si>
  <si>
    <t>41.760,80</t>
  </si>
  <si>
    <t>C/MOTOR 4 CILINDROS 600A,   **CAIXA**</t>
  </si>
  <si>
    <t>00003331</t>
  </si>
  <si>
    <t>GRUPO DE SOLDAGEN C/ GERADOR A DIESEL 33HP P/ SOLDA ELETRICA, SOBRE RODAS, TIPO BAMBOZZI MOD. 0-</t>
  </si>
  <si>
    <t>375 A</t>
  </si>
  <si>
    <t>00003348</t>
  </si>
  <si>
    <t>GRUPO GERADOR ACIMA DE * 125 ATE 180 KVA * DIESEL, REBOCAVEL, ACIONAMENTO MANUAL</t>
  </si>
  <si>
    <t>21,13</t>
  </si>
  <si>
    <t>00003345</t>
  </si>
  <si>
    <t>GRUPO GERADOR ACIMA DE * 20 ATE 80KVA * DIESEL, REBOCAVEL, ACIONAMENTO MANUAL</t>
  </si>
  <si>
    <t>15,10</t>
  </si>
  <si>
    <t>00003339</t>
  </si>
  <si>
    <t>GRUPO GERADOR ACIMA DE * 5 ATE 20KVA*, DIESEL, REBOCAVEL, ACIONAMENTO MANUAL</t>
  </si>
  <si>
    <t>8,05</t>
  </si>
  <si>
    <t>00003346</t>
  </si>
  <si>
    <t>GRUPO GERADOR ACIMA DE * 80 ATE 125KVA * DIESEL, REBOCAVEL, ACIONAMENTO MANUAL</t>
  </si>
  <si>
    <t>20,07</t>
  </si>
  <si>
    <t>RESERVATORIO 180L - MOD CSL 15/180 BRAVO</t>
  </si>
  <si>
    <t>00013758</t>
  </si>
  <si>
    <t>GRUPO GERADOR ACIMA DE 180 ATE 220 KVA, DIESEL REBOCAVEL, ACIONAMENTO MANUAL</t>
  </si>
  <si>
    <t>6.671,00</t>
  </si>
  <si>
    <t>00013757</t>
  </si>
  <si>
    <t>GRUPO GERADOR ACIMA DE 220 ATE 330 KVA, DIESEL REBOCAVEL, ACIONAMENTO MANUAL</t>
  </si>
  <si>
    <t>7.153,88</t>
  </si>
  <si>
    <t>00013910</t>
  </si>
  <si>
    <t>GRUPO GERADOR C/ MOTOR DIESEL * 85 CV *, REBOCAVEL * 60 A 66 KVA * LEON HEIMER**CAIXA**</t>
  </si>
  <si>
    <t>47.139,08</t>
  </si>
  <si>
    <t>00025986</t>
  </si>
  <si>
    <t>GRUPO GERADOR COM SILENCIADOR, MOTOR A DIESEL DE 180 KVA (144 KW), CONSUMO 31,68 L/H</t>
  </si>
  <si>
    <t>64.573,69</t>
  </si>
  <si>
    <t>00025987</t>
  </si>
  <si>
    <t>GRUPO GERADOR COM SILENCIADOR, MOTOR A DIESEL DE 40/44 KVA (32/35 KW), CONSUMO 7,04 L/H</t>
  </si>
  <si>
    <t>34.847,92</t>
  </si>
  <si>
    <t>00013911</t>
  </si>
  <si>
    <t>GRUPO GERADOR ESTAC 125/145 KVA 165CV 1800RPM DIESEL</t>
  </si>
  <si>
    <t>54.762,78</t>
  </si>
  <si>
    <t>00025019</t>
  </si>
  <si>
    <t>GRUPO GERADOR ESTAC 150/170 KVA 210CV MOTOR DIESEL</t>
  </si>
  <si>
    <t>67.712,11</t>
  </si>
  <si>
    <t>00003352</t>
  </si>
  <si>
    <t>GRUPO GERADOR PORTATIL ATE * 5 KVA * C/ MOTOR A DIESEL OU GASOLINA</t>
  </si>
  <si>
    <t>4,38</t>
  </si>
  <si>
    <t>00013909</t>
  </si>
  <si>
    <t>GRUPO GERADOR 1450W 110V CAP = 12V 3.44HP GASOL.</t>
  </si>
  <si>
    <t>3.415,12</t>
  </si>
  <si>
    <t>00014254</t>
  </si>
  <si>
    <t>GRUPO GERADOR 76/84 KVA DIESEL 85 HP ACIONAMENTO MANUAL, ESTACIONARIO</t>
  </si>
  <si>
    <t>43.140,00</t>
  </si>
  <si>
    <t>00011559</t>
  </si>
  <si>
    <t>GUIA LATAO CROMADO 3/4'' P/ PORTA/JAN CORRER</t>
  </si>
  <si>
    <t>00010741</t>
  </si>
  <si>
    <t>GUINCHO DE ARRASTE MANUAL TIRFOR TUL-30, CAP. 3T, C/ 20M DE CABO DE ACO**CAIXA**</t>
  </si>
  <si>
    <t>8.071,91</t>
  </si>
  <si>
    <t>00010705</t>
  </si>
  <si>
    <t>GUINCHO ELETRICO DE COLUNA * 2,5 HP * C/ EMBREAGEM, TRIFASICO * CAP . 300KG *, MARCA VELOX**CAIXA**</t>
  </si>
  <si>
    <t>4.434,69</t>
  </si>
  <si>
    <t>00007370</t>
  </si>
  <si>
    <t>GUINCHO MANUAL DE ARRASTE CAP. * 2T * C/ 20M DE CABO DE ACO, TIPO TIRFOR TU-20 OU EQUIV</t>
  </si>
  <si>
    <t>00007373</t>
  </si>
  <si>
    <t>GUINCHO MANUAL DE ARRASTE CAP. * 3T * C/ 20M DE CABO DE ACO, TIPO TIRFOR OU EQUIV</t>
  </si>
  <si>
    <t>00003366</t>
  </si>
  <si>
    <t>GUINCHO TIPO MUNCK CAP * 5T * MONTADO EM CAMINHAO CARROCERIA ,OU EQUIV</t>
  </si>
  <si>
    <t>63,00</t>
  </si>
  <si>
    <t>00003356</t>
  </si>
  <si>
    <t>MANTA IMPERMEABILIZANTE A BASE DE ASFALTO MODIFICADO C/ POLIMEROS DE APP TIPO TORODIM 4MM</t>
  </si>
  <si>
    <t>nov/08</t>
  </si>
  <si>
    <t>00004017</t>
  </si>
  <si>
    <t>MANTA IMPERMEABILIZANTE A BASE DE ASFALTO MODIFICADO C/ POLIMEROS DE APP TIPO TORODIM 5MM</t>
  </si>
  <si>
    <t>25,42</t>
  </si>
  <si>
    <t>00004023</t>
  </si>
  <si>
    <t>MANTA P/ IMPERMEABILIZACAO TIPO SIKADUR COMBIFLEX-SIKA</t>
  </si>
  <si>
    <t>00025860</t>
  </si>
  <si>
    <t>MANTA TERMOPLÁSTICA, PEAD, GEOMEMBRANA LISA, E = 0,50 MM, NBR 15352</t>
  </si>
  <si>
    <t>3,53</t>
  </si>
  <si>
    <t>00025861</t>
  </si>
  <si>
    <t>MANTA TERMOPLÁSTICA, PEAD, GEOMEMBRANA LISA, E = 0,75 MM, NBR 15352</t>
  </si>
  <si>
    <t>00025862</t>
  </si>
  <si>
    <t>MANTA TERMOPLÁSTICA, PEAD, GEOMEMBRANA LISA, E = 0,80 MM, NBR 15352</t>
  </si>
  <si>
    <t>00025863</t>
  </si>
  <si>
    <t>MANTA TERMOPLÁSTICA, PEAD, GEOMEMBRANA LISA, E = 1,00 MM, NBR 15352</t>
  </si>
  <si>
    <t>00025864</t>
  </si>
  <si>
    <t>MANTA TERMOPLÁSTICA, PEAD, GEOMEMBRANA LISA, E = 1,50 MM, NBR 15352</t>
  </si>
  <si>
    <t>00025865</t>
  </si>
  <si>
    <t>MANTA TERMOPLÁSTICA, PEAD, GEOMEMBRANA LISA, E = 2,00 MM, NBR 15352</t>
  </si>
  <si>
    <t>14,13</t>
  </si>
  <si>
    <t>00025866</t>
  </si>
  <si>
    <t>MANTA TERMOPLÁSTICA, PEAD, GEOMEMBRANA LISA, E = 2,50 MM, NBR 15352</t>
  </si>
  <si>
    <t>17,66</t>
  </si>
  <si>
    <t>00025868</t>
  </si>
  <si>
    <t>MANTA TERMOPLÁSTICA, PEAD, GEOMEMBRANA TEXTURIZADA, E = 0,50 MM, NBR 15352</t>
  </si>
  <si>
    <t>00025869</t>
  </si>
  <si>
    <t>MANTA TERMOPLÁSTICA, PEAD, GEOMEMBRANA TEXTURIZADA, E = 0,75 MM, NBR 15352</t>
  </si>
  <si>
    <t>00025870</t>
  </si>
  <si>
    <t>MANTA TERMOPLÁSTICA, PEAD, GEOMEMBRANA TEXTURIZADA, E = 0,80 MM, NBR 15352</t>
  </si>
  <si>
    <t>00025871</t>
  </si>
  <si>
    <t>MANTA TERMOPLÁSTICA, PEAD, GEOMEMBRANA TEXTURIZADA, E = 1,00 MM, NBR 15352</t>
  </si>
  <si>
    <t>00025867</t>
  </si>
  <si>
    <t>MANTA TERMOPLÁSTICA, PEAD, GEOMEMBRANA TEXTURIZADA, E = 1,50 MM, NBR 15352</t>
  </si>
  <si>
    <t>11,52</t>
  </si>
  <si>
    <t>00025872</t>
  </si>
  <si>
    <t>MANTA TERMOPLÁSTICA, PEAD, GEOMEMBRANA TEXTURIZADA, E = 2,00 MM, NBR 15352</t>
  </si>
  <si>
    <t>15,36</t>
  </si>
  <si>
    <t>00025873</t>
  </si>
  <si>
    <t>MANTA TERMOPLÁSTICA, PEAD, GEOMEMBRANA TEXTURIZADA, E = 2,50 MM, NBR 15352</t>
  </si>
  <si>
    <t>00014535</t>
  </si>
  <si>
    <t>MAQUINA (PRENSA HIDRAULICA) PMT-1000 P/ FABRICACAO DE TUBOS DE CONCRETO SIMPLES    DN200 A DN600 X</t>
  </si>
  <si>
    <t>29.242,62</t>
  </si>
  <si>
    <t>1000 A 1500MM DE COMPR - MENEGOTTI</t>
  </si>
  <si>
    <t>00014534</t>
  </si>
  <si>
    <t>MAQUINA (PRENSA) VIBRATORIA TIPO MBM-3 C/ MOTOR ELETRICO 2CV P/ FAB DE PISOS INTERTRAVADOS PAV'S E</t>
  </si>
  <si>
    <t>8.041,25</t>
  </si>
  <si>
    <t>BLOCOS DE CONCRETO - MENEGOTTI</t>
  </si>
  <si>
    <t>00004037</t>
  </si>
  <si>
    <t>MAQUINA DE CORTAR ACO TIPO SOGEMAT OU EQUIV (MANUAL)</t>
  </si>
  <si>
    <t>00004035</t>
  </si>
  <si>
    <t>MAQUINA DE CORTAR ASFALTO/CONCRETO A GASOLINA POT * 10HP * C/ DISCO * ATE 20" * TIPO CLIPPER OU</t>
  </si>
  <si>
    <t>00011280</t>
  </si>
  <si>
    <t>MAQUINA DE CORTAR ASFALTO/CONCRETO TIPO CLIPPER C 84 C/ MOTOR MONTGOMERY A GASOLINA 8,25 HP C/</t>
  </si>
  <si>
    <t>11.200,00</t>
  </si>
  <si>
    <t>DISCO ATE 20"**CAIXA**"</t>
  </si>
  <si>
    <t>00014619</t>
  </si>
  <si>
    <t>MAQUINA DE CORTAR FERRO POLIKORTE MIP-18S COM MOTOR 10CV **CAIXA**</t>
  </si>
  <si>
    <t>00004036</t>
  </si>
  <si>
    <t>MAQUINA DE DOBRAR ACO DIAM ATE 1 1/2" TIPO NEOCONDE OU EQUIV (MANUAL)</t>
  </si>
  <si>
    <t>00014647</t>
  </si>
  <si>
    <t>MAQUINA DEMARCADORA DE FAIXA DE TRAFEGO FX24B CONSMAQ,AUTOPROPELIDA,   MOTOR DIESEL 24 HP</t>
  </si>
  <si>
    <t>92.000,00</t>
  </si>
  <si>
    <t>00013890</t>
  </si>
  <si>
    <t>MAQUINA DEMARCADORA DE FAIXA DE TRAFEGO FX44 CONSMAQ, AUTOPROPELIDA,   MOTOR DIESEL 30 HP</t>
  </si>
  <si>
    <t>146.441,92</t>
  </si>
  <si>
    <t>00010764</t>
  </si>
  <si>
    <t>MAQUINA ELETRICA P/ POLIMENTO DE PISO</t>
  </si>
  <si>
    <t>2,22</t>
  </si>
  <si>
    <t>00014574</t>
  </si>
  <si>
    <t>MAQUINA FRESADORA DE PAVIMENTACAO ASFALTICA WIRTGEN 1000C, 140HP</t>
  </si>
  <si>
    <t>1.725.478,17</t>
  </si>
  <si>
    <t>00010754</t>
  </si>
  <si>
    <t>MAQUINA JATO AREIA PNEUMATICA, 270 KG</t>
  </si>
  <si>
    <t>00020189</t>
  </si>
  <si>
    <t>MAQUINA JATO DE AREIA PNEUMATICA CAMARA DUPLA 1 SAIDA</t>
  </si>
  <si>
    <t>00020190</t>
  </si>
  <si>
    <t>MAQUINA JATO DE AREIA PNEUMATICA CAMARA DUPLA 2 SAIDA</t>
  </si>
  <si>
    <t>00020216</t>
  </si>
  <si>
    <t>MAQUINA P/ DESBOBINAR, ENDIREITAR E CORTAR ACO C/ MOTOR ELETRICO 2HP, MENEGOTTI MOD MCF**CAIXA**</t>
  </si>
  <si>
    <t>3.315,40</t>
  </si>
  <si>
    <t>00003335</t>
  </si>
  <si>
    <t>MAQUINA P/ SOLDA ELETRICA TIPO BAMBINA TIG 30 AC/DC DA BAMBOZZI OU EQUIV</t>
  </si>
  <si>
    <t>00012868</t>
  </si>
  <si>
    <t>00000191</t>
  </si>
  <si>
    <t>MARCO/ARO/BATENTE SIMPLES / GRADE CANTO 7 X 3,5CM P/ PORTA 0,60 A 1,20 X 2,10M    MADEIRA REGIONAL 1A</t>
  </si>
  <si>
    <t>33,96</t>
  </si>
  <si>
    <t>00000195</t>
  </si>
  <si>
    <t>MARCO/ARO/BATENTE SIMPLES / GRADE CANTO 7 X 3,5CM P/ PORTA 0,60 A 1,20 X 2,10M MADEIRA REGIONAL 2A</t>
  </si>
  <si>
    <t>29,02</t>
  </si>
  <si>
    <t>00000194</t>
  </si>
  <si>
    <t>MARCO/ARO/BATENTE SIMPLES / GRADE CANTO 7 X 3CM P/ PORTA 0,60 A 1,20 X 2,10M MADEIRA REGIONAL 2A</t>
  </si>
  <si>
    <t>28,27</t>
  </si>
  <si>
    <t>00000190</t>
  </si>
  <si>
    <t>MARCO/ARO/BATENTE SIMPLES/ GRADE CANTO 7 X 3CM P/ PORTA 0,60 A 1,20 X 2,10M MADEIRA REGIONAL 1A</t>
  </si>
  <si>
    <t>31,03</t>
  </si>
  <si>
    <t>00011691</t>
  </si>
  <si>
    <t>MARMORE ACINZENTADO POLIDO P/ BANCADA E = 2,5CM</t>
  </si>
  <si>
    <t>135,10</t>
  </si>
  <si>
    <t>00010628</t>
  </si>
  <si>
    <t>MARMORE ACINZENTADO POLIDO P/ DIVISORIA E = 3CM</t>
  </si>
  <si>
    <t>189,14</t>
  </si>
  <si>
    <t>00010722</t>
  </si>
  <si>
    <t>MARMORE ACINZENTADO POLIDO P/ PISO 20 X 30CM E = 2CM</t>
  </si>
  <si>
    <t>00011692</t>
  </si>
  <si>
    <t>MARMORE BRANCO POLIDO P/ BANCADA E = 3CM</t>
  </si>
  <si>
    <t>159,59</t>
  </si>
  <si>
    <t>00010629</t>
  </si>
  <si>
    <t>MARMORE BRANCO POLIDO P/ DIVISORIAS E = 3CM</t>
  </si>
  <si>
    <t>184,08</t>
  </si>
  <si>
    <t>00010723</t>
  </si>
  <si>
    <t>MARMORE BRANCO POLIDO P/ PISO 20 X 30CM E = 2CM</t>
  </si>
  <si>
    <t>74,31</t>
  </si>
  <si>
    <t>00004755</t>
  </si>
  <si>
    <t>00014531</t>
  </si>
  <si>
    <t>MARTELETE OU ROMPEDOR A AR COMPRIMIDO ATLAS COPCO TEX-22PS OU EQUIV</t>
  </si>
  <si>
    <t>3.657,55</t>
  </si>
  <si>
    <t>00004046</t>
  </si>
  <si>
    <t>MARTELETE OU ROMPEDOR PNEUMATICO ATLAS COPCO TEX-27PS, 27 A 29KG, 1000 IMPACTOS/MIN</t>
  </si>
  <si>
    <t>5.316,21</t>
  </si>
  <si>
    <t>00011616</t>
  </si>
  <si>
    <t>MARTELETE OU ROMPEDOR PNEUMATICO ATLAS COPCO TEX-32, 32,6KG, 1110 IMPACTOS/MIN</t>
  </si>
  <si>
    <t>5.604,08</t>
  </si>
  <si>
    <t>00004040</t>
  </si>
  <si>
    <t>MARTELETE OU ROMPEDOR PNEUMATICO TIPO ATLAS COPCO TEX-31 , 27 KG OU EQUIV</t>
  </si>
  <si>
    <t>00004044</t>
  </si>
  <si>
    <t>MARTELETE OU ROMPEDOR PNEUMATICO TIPO ATLAS COPCO TEX-32 32,6 KG OU EQUIV</t>
  </si>
  <si>
    <t>00004043</t>
  </si>
  <si>
    <t>MARTELETE OU ROMPEDOR PNEUMATICO TIPO ATLAS COPCO TEX-43,36 A 44 KG OU EQUIV</t>
  </si>
  <si>
    <t>00004045</t>
  </si>
  <si>
    <t>MARTELETE OU ROMPEDOR PNEUMATICO TIPO ATLAS COPCO 27 A 44KG INCLUSIVE CONJUNTO DE MANGUEIRAS</t>
  </si>
  <si>
    <t>( 2 X 15M)</t>
  </si>
  <si>
    <t>00025956</t>
  </si>
  <si>
    <t>MARTELO DEMOLIDOR PNEUMÁTICO MANUAL, MARCA   ATLAS COPCO, MODELO TEX-33KG,   CONSUMO DE AR</t>
  </si>
  <si>
    <t>6.203,73</t>
  </si>
  <si>
    <t>90PCM</t>
  </si>
  <si>
    <t>00004054</t>
  </si>
  <si>
    <t>MASSA A OLEO P/ MADEIRAS - LATA DE 18 L</t>
  </si>
  <si>
    <t>18L</t>
  </si>
  <si>
    <t>92,95</t>
  </si>
  <si>
    <t>00004052</t>
  </si>
  <si>
    <t>MASSA ACRILICA</t>
  </si>
  <si>
    <t>73,08</t>
  </si>
  <si>
    <t>00004056</t>
  </si>
  <si>
    <t>MASSA ACRILICA P/ PAREDES INTERIOR/EXTERIOR</t>
  </si>
  <si>
    <t>13,97</t>
  </si>
  <si>
    <t>00004053</t>
  </si>
  <si>
    <t>MASSA BASE A OLEO</t>
  </si>
  <si>
    <t>00007326</t>
  </si>
  <si>
    <t>MASSA BETUMINOSA P/ CONSERTO DE TRINCAS E CALHAS METALICAS TP CARBOPLASTICO 2 OTTO BAUMGART</t>
  </si>
  <si>
    <t>OU EQUIV</t>
  </si>
  <si>
    <t>00007328</t>
  </si>
  <si>
    <t>MASSA BETUMINOSA P/ IMPERMEABILIZACAO TP CARBOLASTICO NUM 1- OTTO BAUMGART OU EQUIV</t>
  </si>
  <si>
    <t>18,91</t>
  </si>
  <si>
    <t>00007323</t>
  </si>
  <si>
    <t>MASSA BETUMINOSA P/ ISOLAMENTOS, TIPO ISOLIT OTTO BAUMGART OU EQUIV</t>
  </si>
  <si>
    <t>00004051</t>
  </si>
  <si>
    <t>MASSA CORRIDA A BASE LATEX PVA</t>
  </si>
  <si>
    <t>00004048</t>
  </si>
  <si>
    <t>00004047</t>
  </si>
  <si>
    <t>10,00</t>
  </si>
  <si>
    <t>00004049</t>
  </si>
  <si>
    <t>MASSA EPOXI</t>
  </si>
  <si>
    <t>14,06</t>
  </si>
  <si>
    <t>00011604</t>
  </si>
  <si>
    <t>MASSA EPOXI P/ REPAROS, TIPO DUREPOXI OU EQUIV, EMBALAGEM 250G</t>
  </si>
  <si>
    <t>7,39</t>
  </si>
  <si>
    <t>00001611</t>
  </si>
  <si>
    <t>MASSA P/ VEDACAO MONTACOL</t>
  </si>
  <si>
    <t>39,33</t>
  </si>
  <si>
    <t>00010498</t>
  </si>
  <si>
    <t>MASSA PARA VIDRO</t>
  </si>
  <si>
    <t>00001610</t>
  </si>
  <si>
    <t>MASSA PRONTA P/ VEDACAO TP CARBOLASTICO CINZA DA OTTO BAUMGART</t>
  </si>
  <si>
    <t>00007317</t>
  </si>
  <si>
    <t>MASTIQUE BETUMINOSO P/ VEDACAO TP CARBOPLASTICO 3 OTTO BAUMGART OU EQUIV</t>
  </si>
  <si>
    <t>10,15</t>
  </si>
  <si>
    <t>00011622</t>
  </si>
  <si>
    <t>MASTIQUE ELASTICO BASE ALCATRAO/POLIURETANO TP SIKAFLEX T-68 OU EQUIV</t>
  </si>
  <si>
    <t>00007321</t>
  </si>
  <si>
    <t>MASTIQUE ELASTICO BASE SILICONE TP SILIFLEX OTTO BAUMGART OU EQUIV</t>
  </si>
  <si>
    <t>310ML</t>
  </si>
  <si>
    <t>00000628</t>
  </si>
  <si>
    <t>MASTIQUE ELASTICO DE POLIURETANO DENVERJUNTA - DENVER</t>
  </si>
  <si>
    <t>00000142</t>
  </si>
  <si>
    <t>MASTIQUE ELASTICO 1 COMPONENTE BASE POLIURETANO TP SIKAFLEX 1A OU EQUIV</t>
  </si>
  <si>
    <t>41,77</t>
  </si>
  <si>
    <t>00012357</t>
  </si>
  <si>
    <t>MASTRO SIMPLES GALV, C/ LUVA DE REDUCAO, DN 1 1/2" X 3,00M</t>
  </si>
  <si>
    <t>78,94</t>
  </si>
  <si>
    <t>00012358</t>
  </si>
  <si>
    <t>MASTRO SIMPLES GALV, C/ LUVA DE REDUCAO, DN 2'' X 3,00M</t>
  </si>
  <si>
    <t>84,77</t>
  </si>
  <si>
    <t>00011080</t>
  </si>
  <si>
    <t>MATERIAL FILTRANTE (PEDREGULHO) 15,4 A 9,6 MM</t>
  </si>
  <si>
    <t>649,76</t>
  </si>
  <si>
    <t>00011079</t>
  </si>
  <si>
    <t>MATERIAL FILTRANTE (PEDREGULHO) 2,4 A 0,6 MM</t>
  </si>
  <si>
    <t>00011081</t>
  </si>
  <si>
    <t>MATERIAL FILTRANTE (PEDREGULHO) 25,4 A 15,4 MM</t>
  </si>
  <si>
    <t>00011082</t>
  </si>
  <si>
    <t>MATERIAL FILTRANTE (PEDREGULHO) 38,0 A 25,4 MM</t>
  </si>
  <si>
    <t>00011083</t>
  </si>
  <si>
    <t>MATERIAL FILTRANTE (PEDREGULHO) 4,8 A 2,4 MM</t>
  </si>
  <si>
    <t>00011084</t>
  </si>
  <si>
    <t>MATERIAL FILTRANTE (PEDREGULHO) 9,6 A 4,8 MM</t>
  </si>
  <si>
    <t>00004058</t>
  </si>
  <si>
    <t>MECANICO (PESADO)</t>
  </si>
  <si>
    <t>00012768</t>
  </si>
  <si>
    <t>MEDIDOR D = 2"</t>
  </si>
  <si>
    <t>1.394,96</t>
  </si>
  <si>
    <t>00012779</t>
  </si>
  <si>
    <t>MEDIDOR D = 3"</t>
  </si>
  <si>
    <t>1.883,35</t>
  </si>
  <si>
    <t>00012780</t>
  </si>
  <si>
    <t>MEDIDOR D = 4"</t>
  </si>
  <si>
    <t>2.420,58</t>
  </si>
  <si>
    <t>00013741</t>
  </si>
  <si>
    <t>IMUNIZANTE P/ MADEIRAS BRUTAS TP CARBOLINEUM OU EQUIV</t>
  </si>
  <si>
    <t>9,69</t>
  </si>
  <si>
    <t>00007340</t>
  </si>
  <si>
    <t>IMUNIZANTE P/MADEIRA TP PENTOX SUPER INCOLOR DA "MONTANA"</t>
  </si>
  <si>
    <t>14,95</t>
  </si>
  <si>
    <t>00000133</t>
  </si>
  <si>
    <t>INCORPORADOR DE AR P/ CONCRETO E ARGAMASSA TIPO SIKA AER OU EQUIV</t>
  </si>
  <si>
    <t>3,21</t>
  </si>
  <si>
    <t>00010817</t>
  </si>
  <si>
    <t>INSETICIDA RESIDUAL DIMECRON 500 DA CIBA</t>
  </si>
  <si>
    <t>00012122</t>
  </si>
  <si>
    <t>INTERRUPTOR BIPOLAR (TECLA DUPLA) EMBUTIR 20A/250V C/ PLACA, TIPO SILENTOQUE PIAL OU EQUIV</t>
  </si>
  <si>
    <t>13,11</t>
  </si>
  <si>
    <t>00007546</t>
  </si>
  <si>
    <t>INTERRUPTOR EMBUTIR 4 POLOS USO INDUSTRIAL</t>
  </si>
  <si>
    <t>321,29</t>
  </si>
  <si>
    <t>00012127</t>
  </si>
  <si>
    <t>INTERRUPTOR INTERMEDIARIO (TECLA DUPLA) EMBUTIR 10A/250V C/ PLACA, TIPO SILENTOQUE PIAL OU EQUIV</t>
  </si>
  <si>
    <t>12,19</t>
  </si>
  <si>
    <t>NQUE DE ACO P/ TRANSP    DE AGUA - CAPACIDADE 10,0M3</t>
  </si>
  <si>
    <t>00007557</t>
  </si>
  <si>
    <t>INTERRUPTOR PARALELO EMBUTIR 10A/250V C/ PLACA, TIPO SILENTOQUE PIAL OU EQUIV</t>
  </si>
  <si>
    <t>00007563</t>
  </si>
  <si>
    <t>INTERRUPTOR PARALELO EMBUTIR 10A/250V S/ PLACA, TIPO SILENTOQUE PIAL OU EQUIV</t>
  </si>
  <si>
    <t>3,72</t>
  </si>
  <si>
    <t>00012113</t>
  </si>
  <si>
    <t>INTERRUPTOR PULSADOR P/ CAMPAINHA EMBUTIR 2A/250V C/ PLACA, TIPO SILENTOQUE PIAL OU EQUIV</t>
  </si>
  <si>
    <t>00007555</t>
  </si>
  <si>
    <t>INTERRUPTOR SIMPLES EMBUTIR 10A/250V C/PLACA, TIPO SILENTOQUE PIAL OU EQUIV</t>
  </si>
  <si>
    <t>00007564</t>
  </si>
  <si>
    <t>INTERRUPTOR SIMPLES EMBUTIR 10A/250V S/PLACA, TIPO SILENTOQUE PIAL OU EQUIV</t>
  </si>
  <si>
    <t>00012128</t>
  </si>
  <si>
    <t>INTERRUPTOR SOBREPOR 1 TECLA SIMPLES, TIPO SILENTOQUE PIAL OU EQUIV</t>
  </si>
  <si>
    <t>00012129</t>
  </si>
  <si>
    <t>INTERRUPTOR SOBREPOR 2 TECLAS SIMPLES, TIPO SILENTOQUE PIAL OU EQUIV</t>
  </si>
  <si>
    <t>00003406</t>
  </si>
  <si>
    <t>ISOLADOR DE PINO DE PORCELANA VIDRADA 15 KV</t>
  </si>
  <si>
    <t>13,00</t>
  </si>
  <si>
    <t>00003395</t>
  </si>
  <si>
    <t>ISOLADOR DE PINO DE PORCELANA VIDRADA 34,5KV</t>
  </si>
  <si>
    <t>82,41</t>
  </si>
  <si>
    <t>00003394</t>
  </si>
  <si>
    <t>ISOLADOR DE PORCELANA P/ SISTEMA 13,8KV</t>
  </si>
  <si>
    <t>21,75</t>
  </si>
  <si>
    <t>00003393</t>
  </si>
  <si>
    <t>ISOLADOR DE PORCELANA P/ SISTEMA 34,5KV</t>
  </si>
  <si>
    <t>112,02</t>
  </si>
  <si>
    <t>00003398</t>
  </si>
  <si>
    <t>ISOLADOR ROLDANA DE PORCELANA VIDRADA PIBT72X72</t>
  </si>
  <si>
    <t>4,01</t>
  </si>
  <si>
    <t>00003405</t>
  </si>
  <si>
    <t>ISOLADOR SUSPENSO TIPO DISCO (GARFO OLHAL) PORCELANA VIDRADA 152MM</t>
  </si>
  <si>
    <t>84,26</t>
  </si>
  <si>
    <t>00012364</t>
  </si>
  <si>
    <t>ISOLADOR TENSAO P/ 15KV - 6" DISCO CAVILHA</t>
  </si>
  <si>
    <t>52,16</t>
  </si>
  <si>
    <t>00012365</t>
  </si>
  <si>
    <t>ISOLADOR TIPO CARRETILHA - MARROM 72 X 72 MM</t>
  </si>
  <si>
    <t>00013346</t>
  </si>
  <si>
    <t>ISOLADOR 76MM X 79MM ROLDANA-PORCELANA VITRIFICADA</t>
  </si>
  <si>
    <t>00011615</t>
  </si>
  <si>
    <t>ISOPOR E = 1CM - PLACA 100X50CM P/ JUNTA DILATACAO</t>
  </si>
  <si>
    <t>00003408</t>
  </si>
  <si>
    <t>ISOPOR E = 2CM - PLACA 120X60CM</t>
  </si>
  <si>
    <t>00003409</t>
  </si>
  <si>
    <t>ISOPOR E = 5CM</t>
  </si>
  <si>
    <t>00000594</t>
  </si>
  <si>
    <t>JANELA ALUMINIO CORRER SERIE 25 FLS P/ VIDRO C/ BANDEIRA VENEZIANA 160 X 110CM</t>
  </si>
  <si>
    <t>243,54</t>
  </si>
  <si>
    <t>00000598</t>
  </si>
  <si>
    <t>JANELA ALUMINIO CORRER SERIE 25 FLS P/ VIDRO C/ BANDEIRA VIDRO 160 X 110CM</t>
  </si>
  <si>
    <t>00000597</t>
  </si>
  <si>
    <t>JANELA ALUMINIO CORRER SERIE 25 FLS P/ VIDRO S/ BANDEIRA 160CM X 110CM</t>
  </si>
  <si>
    <t>201,54</t>
  </si>
  <si>
    <t>00000596</t>
  </si>
  <si>
    <t>JANELA ALUMINIO CORRER SERIE 25 VENEZIANA C/ BANDEIRA 160 X 110CM</t>
  </si>
  <si>
    <t>278,40</t>
  </si>
  <si>
    <t>00000595</t>
  </si>
  <si>
    <t>JANELA ALUMINIO CORRER SERIE 25 VENEZIANA S/ BANDEIRA 160 X 110CM</t>
  </si>
  <si>
    <t>212,43</t>
  </si>
  <si>
    <t>00000601</t>
  </si>
  <si>
    <t>ESCAVADEIRA HIDRAULICA SOBRE PNEUS 105HP CAP. 0,7M3 TIPO KOMATSU PC-150 OU EQUIV (INCL</t>
  </si>
  <si>
    <t>00002724</t>
  </si>
  <si>
    <t>ESCAVADEIRA HIDRAULICA SOBRE RODAS 98HP TIPO FIAT S- 90 OU EQUIV (INCL MANUTENCAO/OPERACAO)</t>
  </si>
  <si>
    <t>96,25</t>
  </si>
  <si>
    <t>00010749</t>
  </si>
  <si>
    <t>ESCORA METALICA C/ ALTURA REGULAVEL=1,80 a 2,80M CAP CARGA = 1300KGF INCL TRIPE E FORCADO</t>
  </si>
  <si>
    <t>00010748</t>
  </si>
  <si>
    <t>00004111</t>
  </si>
  <si>
    <t>ESCORA OU MOURAO DE CONCRETO 10X10CM H = 2,30M</t>
  </si>
  <si>
    <t>JANELA CANTONEIRA DE FERRO 5/8" X 1/8" CORRER 2 FLS P/ VIDR O 120 X 120CM</t>
  </si>
  <si>
    <t>106,50</t>
  </si>
  <si>
    <t>00000605</t>
  </si>
  <si>
    <t>JANELA CANTONEIRA DE FERRO 5/8" X 1/8" CORRER 2 FLS TP GRADE 100 X 120CM</t>
  </si>
  <si>
    <t>136,00</t>
  </si>
  <si>
    <t>00011194</t>
  </si>
  <si>
    <t>JANELA CHAPA DOBRADA ACO C/ ADICAO DE COBRE PRE-ZINCADO CORRER FOLHAS 1/2 VIDRO/VENEZIANA 150 X</t>
  </si>
  <si>
    <t>149,28</t>
  </si>
  <si>
    <t>120CM</t>
  </si>
  <si>
    <t>00011193</t>
  </si>
  <si>
    <t>JANELA CHAPA DOBRADA ACO C/ ADICAO DE COBRE PRE-ZINCADO CORRER VENEZIANA 150 X 120CM</t>
  </si>
  <si>
    <t>174,00</t>
  </si>
  <si>
    <t>00000622</t>
  </si>
  <si>
    <t>JANELA CHAPA DOBRADA ACO C/ ADICAO DE COBRE PRE-ZINCADO CORRER 100 X 120CM</t>
  </si>
  <si>
    <t>191,82</t>
  </si>
  <si>
    <t>00000606</t>
  </si>
  <si>
    <t>JANELA CHAPA DOBRADA ACO C/ ADICAO DE COBRE PRE-ZINCADO CORRER 2 FLS P/ VIDRO 150 X 120CM</t>
  </si>
  <si>
    <t>160,60</t>
  </si>
  <si>
    <t>00011197</t>
  </si>
  <si>
    <t>00011199</t>
  </si>
  <si>
    <t>JANELA CHAPA DOBRADA ACO C/ ADICAO DE COBRE PRE-ZINCADO CORRER 4 FLS COM DIVISAO HORIZONTAL P/</t>
  </si>
  <si>
    <t>395,89</t>
  </si>
  <si>
    <t>VIDRO 150 X 120CM</t>
  </si>
  <si>
    <t>00011226</t>
  </si>
  <si>
    <t>JANELA CHAPA DOBRADA ACO C/ ADICAO DE COBRE PRE-ZINCADO CORRER 4 FLS SEM DIVISAO HORIZONTAL P/</t>
  </si>
  <si>
    <t>378,24</t>
  </si>
  <si>
    <t>00011227</t>
  </si>
  <si>
    <t>485,50</t>
  </si>
  <si>
    <t>VIDRO 200 X 120CM</t>
  </si>
  <si>
    <t>00000608</t>
  </si>
  <si>
    <t>JANELA FERRO CORRER 2 FLS TP VENEZIANA LINHA POPULAR 120 X 120CM</t>
  </si>
  <si>
    <t>137,57</t>
  </si>
  <si>
    <t>00000623</t>
  </si>
  <si>
    <t>JANELA FERRO TP MAXIM AIR</t>
  </si>
  <si>
    <t>122,97</t>
  </si>
  <si>
    <t>00003430</t>
  </si>
  <si>
    <t>JANELA MADEIRA REGIONAL 1A ABRIR TP ALMOFADA C/ GUARNICAO</t>
  </si>
  <si>
    <t>159,04</t>
  </si>
  <si>
    <t>00003431</t>
  </si>
  <si>
    <t>JANELA MADEIRA REGIONAL 1A ABRIR TP ALMOFADA C/ GUARNICAO 150 X 150CM</t>
  </si>
  <si>
    <t>322,62</t>
  </si>
  <si>
    <t>00003436</t>
  </si>
  <si>
    <t>JANELA MADEIRA REGIONAL 1A ABRIR TP ALMOFADA C/ GUARNICAO 200 X 150CM</t>
  </si>
  <si>
    <t>430,54</t>
  </si>
  <si>
    <t>00003432</t>
  </si>
  <si>
    <t>JANELA MADEIRA REGIONAL 1A ABRIR TP ALMOFADA C/ GUARNICAO 240 X 150CM</t>
  </si>
  <si>
    <t>516,88</t>
  </si>
  <si>
    <t>00003428</t>
  </si>
  <si>
    <t>JANELA MADEIRA REGIONAL 1A ABRIR TP VENEZIANA</t>
  </si>
  <si>
    <t>142,00</t>
  </si>
  <si>
    <t>00003434</t>
  </si>
  <si>
    <t>JANELA MADEIRA REGIONAL 1A ABRIR TP VENEZIANA / VIDRO</t>
  </si>
  <si>
    <t>204,48</t>
  </si>
  <si>
    <t>00003419</t>
  </si>
  <si>
    <t>JANELA MADEIRA REGIONAL 1A CORRER / FOLHA P/ VIDRO C/ GUANICAO BANDEIRA P/ VIDRO</t>
  </si>
  <si>
    <t>124,39</t>
  </si>
  <si>
    <t>00003418</t>
  </si>
  <si>
    <t>JANELA MADEIRA REGIONAL 1A CORRER / FOLHA P/ VIDRO C/ GUARNICAO / BANDEIRA VENEZIANA</t>
  </si>
  <si>
    <t>170,40</t>
  </si>
  <si>
    <t>00003438</t>
  </si>
  <si>
    <t>JANELA MADEIRA REGIONAL 1A CORRER / FOLHA P/ VIDRO C/ GUARNICAO S/ BANDEIRA</t>
  </si>
  <si>
    <t>124,96</t>
  </si>
  <si>
    <t>00003424</t>
  </si>
  <si>
    <t>JANELA MADEIRA REGIONAL 1A TP PIVOTANTE S/ VENEZIANA C/ GUARNICAO</t>
  </si>
  <si>
    <t>90,08</t>
  </si>
  <si>
    <t>00003433</t>
  </si>
  <si>
    <t>JANELA MADEIRA REGIONAL 2A ABRIR TP VENEZIANA / VIDRO</t>
  </si>
  <si>
    <t>147,68</t>
  </si>
  <si>
    <t>00003421</t>
  </si>
  <si>
    <t>JANELA MADEIRA REGIONAL 2A DUPLA C/ GUILHOTINA E ABRIR VENEZIANA 1,20 X 1,20M / GUARNICAO</t>
  </si>
  <si>
    <t>108,86</t>
  </si>
  <si>
    <t>00003422</t>
  </si>
  <si>
    <t>JANELA MADEIRA REGIONAL 2A TP GUILHOTINA C/ GUARNICAO</t>
  </si>
  <si>
    <t>169,26</t>
  </si>
  <si>
    <t>00003429</t>
  </si>
  <si>
    <t>JANELA MADEIRA REGIONAL 3A ABRIR TP VENEZIANA</t>
  </si>
  <si>
    <t>89,88</t>
  </si>
  <si>
    <t>00003435</t>
  </si>
  <si>
    <t>JANELA MADEIRA REGIONAL 3A ABRIR TP VENEZIANA / VIDRO</t>
  </si>
  <si>
    <t>194,26</t>
  </si>
  <si>
    <t>00003420</t>
  </si>
  <si>
    <t>JANELA MADEIRA REGIONAL 3A CORRER / FOLHA P/ VIDRO C/ VENEZIANA ABRIR/ GUARNICAO S/ BANDEIRA</t>
  </si>
  <si>
    <t>00003417</t>
  </si>
  <si>
    <t>JANELA MADEIRA REGIONAL1A CORRER P/ VIDRO C/ GUARNICAO 120 X 150CM S/ BANDEIRA</t>
  </si>
  <si>
    <t>181,76</t>
  </si>
  <si>
    <t>00003423</t>
  </si>
  <si>
    <t>JANELA MADEIRA TP MAXIM AIR C/ GUARNICAO</t>
  </si>
  <si>
    <t>102,24</t>
  </si>
  <si>
    <t>00000624</t>
  </si>
  <si>
    <t>JANELA MAXIM AIR/ CHAPA DOBRADA ACO C/ ADICAO DE COBRE PRE-ZINCADO 60 X 80CM</t>
  </si>
  <si>
    <t>277,99</t>
  </si>
  <si>
    <t>00025964</t>
  </si>
  <si>
    <t>JARDINEIRO</t>
  </si>
  <si>
    <t>5,26</t>
  </si>
  <si>
    <t>00025955</t>
  </si>
  <si>
    <t>JATEADORA DE AREIA PNEUMATICO, PRESSAO MAX 100 LB/POL2, SOBRE CHASSIS COM RODAS</t>
  </si>
  <si>
    <t>7.940,55</t>
  </si>
  <si>
    <t>00021118</t>
  </si>
  <si>
    <t>JOELHO CPVC (AQUATHERM) 90 SOLDAVEL 15 MM</t>
  </si>
  <si>
    <t>0,87</t>
  </si>
  <si>
    <t>00003446</t>
  </si>
  <si>
    <t>JOELHO FERRO GALV 45G ROSCA 1 1/2'</t>
  </si>
  <si>
    <t>00003445</t>
  </si>
  <si>
    <t>JOELHO FERRO GALV 45G ROSCA 1 1/4'</t>
  </si>
  <si>
    <t>00003441</t>
  </si>
  <si>
    <t>JOELHO FERRO GALV 45G ROSCA 1/2"</t>
  </si>
  <si>
    <t>00003444</t>
  </si>
  <si>
    <t>JOELHO FERRO GALV 45G ROSCA 1"</t>
  </si>
  <si>
    <t>00012402</t>
  </si>
  <si>
    <t>JOELHO FERRO GALV 45G ROSCA 2.1/2"</t>
  </si>
  <si>
    <t>23,96</t>
  </si>
  <si>
    <t>00003447</t>
  </si>
  <si>
    <t>JOELHO FERRO GALV 45G ROSCA 2"</t>
  </si>
  <si>
    <t>00003442</t>
  </si>
  <si>
    <t>JOELHO FERRO GALV 45G ROSCA 3/4"</t>
  </si>
  <si>
    <t>3,64</t>
  </si>
  <si>
    <t>00003448</t>
  </si>
  <si>
    <t>JOELHO FERRO GALV 45G ROSCA 3"</t>
  </si>
  <si>
    <t>31,10</t>
  </si>
  <si>
    <t>00003449</t>
  </si>
  <si>
    <t>JOELHO FERRO GALV 45G ROSCA 4"</t>
  </si>
  <si>
    <t>60,49</t>
  </si>
  <si>
    <t>00012403</t>
  </si>
  <si>
    <t>JOELHO FERRO GALV 90G C/ REDUCAO ROSCA   1 1/4"X1"</t>
  </si>
  <si>
    <t>6,05</t>
  </si>
  <si>
    <t>00003468</t>
  </si>
  <si>
    <t>JOELHO FERRO GALV 90G C/ REDUCAO ROSCA 1 1/2"X1"</t>
  </si>
  <si>
    <t>8,51</t>
  </si>
  <si>
    <t>00003465</t>
  </si>
  <si>
    <t>JOELHO FERRO GALV 90G C/ REDUCAO ROSCA 1 1/2"X3/4"</t>
  </si>
  <si>
    <t>00003463</t>
  </si>
  <si>
    <t>JOELHO FERRO GALV 90G C/ REDUCAO ROSCA 1"X1/2"</t>
  </si>
  <si>
    <t>3,85</t>
  </si>
  <si>
    <t>00003464</t>
  </si>
  <si>
    <t>JOELHO FERRO GALV 90G C/ REDUCAO ROSCA 1"X3/4"</t>
  </si>
  <si>
    <t>00003466</t>
  </si>
  <si>
    <t>JOELHO FERRO GALV 90G C/ REDUCAO ROSCA 2 1/2"X2"</t>
  </si>
  <si>
    <t>25,95</t>
  </si>
  <si>
    <t>00003467</t>
  </si>
  <si>
    <t>JOELHO FERRO GALV 90G C/ REDUCAO ROSCA 2"X1 1/2"</t>
  </si>
  <si>
    <t>13,80</t>
  </si>
  <si>
    <t>00003462</t>
  </si>
  <si>
    <t>JOELHO FERRO GALV 90G C/ REDUCAO ROSCA 3/4"X1/2"</t>
  </si>
  <si>
    <t>2,67</t>
  </si>
  <si>
    <t>00003443</t>
  </si>
  <si>
    <t>JOELHO FERRO GALV 90G ROSCA MACHO/FEMEA   1"</t>
  </si>
  <si>
    <t>00003473</t>
  </si>
  <si>
    <t>JOELHO FERRO GALV 90G ROSCA MACHO/FEMEA 1 1/2"</t>
  </si>
  <si>
    <t>10,35</t>
  </si>
  <si>
    <t>00003474</t>
  </si>
  <si>
    <t>JOELHO FERRO GALV 90G ROSCA MACHO/FEMEA 1 1/4"</t>
  </si>
  <si>
    <t>9,37</t>
  </si>
  <si>
    <t>00003450</t>
  </si>
  <si>
    <t>JOELHO FERRO GALV 90G ROSCA MACHO/FEMEA 1/2"</t>
  </si>
  <si>
    <t>00003453</t>
  </si>
  <si>
    <t>JOELHO FERRO GALV 90G ROSCA MACHO/FEMEA 2 1/2"</t>
  </si>
  <si>
    <t>25,99</t>
  </si>
  <si>
    <t>00003452</t>
  </si>
  <si>
    <t>JOELHO FERRO GALV 90G ROSCA MACHO/FEMEA 2"</t>
  </si>
  <si>
    <t>00003451</t>
  </si>
  <si>
    <t>JOELHO FERRO GALV 90G ROSCA MACHO/FEMEA 3/4"</t>
  </si>
  <si>
    <t>4,06</t>
  </si>
  <si>
    <t>00003454</t>
  </si>
  <si>
    <t>JOELHO FERRO GALV 90G ROSCA MACHO/FEMEA 3"</t>
  </si>
  <si>
    <t>33,37</t>
  </si>
  <si>
    <t>00003458</t>
  </si>
  <si>
    <t>JOELHO FERRO GALV 90G ROSCA 1 1/2"</t>
  </si>
  <si>
    <t>00003457</t>
  </si>
  <si>
    <t>JOELHO FERRO GALV 90G ROSCA 1 1/4"</t>
  </si>
  <si>
    <t>00003455</t>
  </si>
  <si>
    <t>JOELHO FERRO GALV 90G ROSCA 1/2"</t>
  </si>
  <si>
    <t>1,71</t>
  </si>
  <si>
    <t>00003472</t>
  </si>
  <si>
    <t>JOELHO FERRO GALV 90G ROSCA 1"</t>
  </si>
  <si>
    <t>4,13</t>
  </si>
  <si>
    <t>00003470</t>
  </si>
  <si>
    <t>JOELHO FERRO GALV 90G ROSCA 2 1/2"</t>
  </si>
  <si>
    <t>26,70</t>
  </si>
  <si>
    <t>00003471</t>
  </si>
  <si>
    <t>JOELHO FERRO GALV 90G ROSCA 2"</t>
  </si>
  <si>
    <t>13,86</t>
  </si>
  <si>
    <t>00003456</t>
  </si>
  <si>
    <t>JOELHO FERRO GALV 90G ROSCA 3/4"</t>
  </si>
  <si>
    <t>00003459</t>
  </si>
  <si>
    <t>JOELHO FERRO GALV 90G ROSCA 3"</t>
  </si>
  <si>
    <t>00003469</t>
  </si>
  <si>
    <t>JOELHO FERRO GALV 90G ROSCA 4"</t>
  </si>
  <si>
    <t>63,70</t>
  </si>
  <si>
    <t>00003460</t>
  </si>
  <si>
    <t>JOELHO FERRO GALV 90G ROSCA 5"</t>
  </si>
  <si>
    <t>160,63</t>
  </si>
  <si>
    <t>00003461</t>
  </si>
  <si>
    <t>JOELHO FERRO GALV 90G ROSCA 6"</t>
  </si>
  <si>
    <t>200,18</t>
  </si>
  <si>
    <t>00012475</t>
  </si>
  <si>
    <t>JOELHO FOFO 45 GR DN 100 INCL ANEL BORRACHA P/ESGOTO PREDIAL</t>
  </si>
  <si>
    <t>00012473</t>
  </si>
  <si>
    <t>JOELHO FOFO 45 GR DN 50 INCL ANEL BORRACHA P/ESGOTO PREDIAL</t>
  </si>
  <si>
    <t>21,45</t>
  </si>
  <si>
    <t>00012474</t>
  </si>
  <si>
    <t>JOELHO FOFO 45 GR DN 75 INCL ANEL BORRACHA P/ESGOTO PREDIAL</t>
  </si>
  <si>
    <t>28,15</t>
  </si>
  <si>
    <t>00015027</t>
  </si>
  <si>
    <t>JOELHO FOFO 45GR DN 150 INCL. ANEL BORRACHA LH PREDIAL TRADICIONAL P/INSTALACAO ESGOTO PREDIAL</t>
  </si>
  <si>
    <t>72,77</t>
  </si>
  <si>
    <t>00012476</t>
  </si>
  <si>
    <t>JOELHO FOFO 87 GR DN 50 INCL ANEL BORRACHA P/ESGOTO PREDIAL</t>
  </si>
  <si>
    <t>00015028</t>
  </si>
  <si>
    <t>JOELHO FOFO 87GR C/VISITA DN 100 INCL. ANEL BORRACHA LH PREDIAL TRADICIONAL P/INSTALACAO ESGOTO</t>
  </si>
  <si>
    <t>69,47</t>
  </si>
  <si>
    <t>PREDIAL</t>
  </si>
  <si>
    <t>00015030</t>
  </si>
  <si>
    <t>JOELHO FOFO 87GR DN 100 INCL. ANEL BORRACHA LH PREDIAL TRADICIONAL P/INSTALACAO ESGOTO PREDIAL</t>
  </si>
  <si>
    <t>61,49</t>
  </si>
  <si>
    <t>00015031</t>
  </si>
  <si>
    <t>JOELHO FOFO 87GR DN 150 INCL. ANEL BORRACHA LH PREDIAL TRADICIONAL P/INSTALACAO ESGOTO PREDIAL</t>
  </si>
  <si>
    <t>89,30</t>
  </si>
  <si>
    <t>00015029</t>
  </si>
  <si>
    <t>JOELHO FOFO 87GR DN 75 INCL. ANEL BORRACHA LH PREDIAL TRADICIONAL        P/INSTALACAO ESGOTO PREDIAL</t>
  </si>
  <si>
    <t>42,51</t>
  </si>
  <si>
    <t>00012628</t>
  </si>
  <si>
    <t>JOELHO PVC AQUAPLUV 60G D = 88 MM</t>
  </si>
  <si>
    <t>00012629</t>
  </si>
  <si>
    <t>JOELHO PVC AQUAPLUV 90G D = 88 MM</t>
  </si>
  <si>
    <t>10,86</t>
  </si>
  <si>
    <t>00010835</t>
  </si>
  <si>
    <t>JOELHO PVC C/ BOLSA E ANEL P/ ESG PREDIAL 90G DN 40MM X 1.1/2"</t>
  </si>
  <si>
    <t>00010836</t>
  </si>
  <si>
    <t>JOELHO PVC C/ VISITA P/ ESG PREDIAL 90G DN 100 X 50MM</t>
  </si>
  <si>
    <t>6,03</t>
  </si>
  <si>
    <t>00003475</t>
  </si>
  <si>
    <t>JOELHO PVC C/ROSCA 45G   P/ AGUA FRIA PREDIAL 1/2"</t>
  </si>
  <si>
    <t>00003492</t>
  </si>
  <si>
    <t>JOELHO PVC C/ROSCA 45G P/ AGUA FRIA PREDIAL 1 1/2"</t>
  </si>
  <si>
    <t>00003491</t>
  </si>
  <si>
    <t>JOELHO PVC C/ROSCA 45G P/ AGUA FRIA PREDIAL 1 1/4"</t>
  </si>
  <si>
    <t>00003485</t>
  </si>
  <si>
    <t>JOELHO PVC C/ROSCA 45G P/ AGUA FRIA PREDIAL 1"</t>
  </si>
  <si>
    <t>00003493</t>
  </si>
  <si>
    <t>JOELHO PVC C/ROSCA 45G P/ AGUA FRIA PREDIAL 2"</t>
  </si>
  <si>
    <t>9,49</t>
  </si>
  <si>
    <t>00003534</t>
  </si>
  <si>
    <t>JOELHO PVC C/ROSCA 45G P/AGUA FRIA PREDIAL 3/4"</t>
  </si>
  <si>
    <t>00003481</t>
  </si>
  <si>
    <t>JOELHO PVC C/ROSCA 90G P/ AGUA FRIA PREDIAL 1 1/2"</t>
  </si>
  <si>
    <t>00003510</t>
  </si>
  <si>
    <t>JOELHO PVC C/ROSCA 90G P/ AGUA FRIA PREDIAL 1 1/4"</t>
  </si>
  <si>
    <t>00003482</t>
  </si>
  <si>
    <t>JOELHO PVC C/ROSCA 90G P/ AGUA FRIA PREDIAL 1"</t>
  </si>
  <si>
    <t>00003508</t>
  </si>
  <si>
    <t>JOELHO PVC C/ROSCA 90G P/ AGUA FRIA PREDIAL 2"</t>
  </si>
  <si>
    <t>00003505</t>
  </si>
  <si>
    <t>JOELHO PVC C/ROSCA 90G P/ AGUA FRIA PREDIAL 3/4"</t>
  </si>
  <si>
    <t>0,84</t>
  </si>
  <si>
    <t>00003543</t>
  </si>
  <si>
    <t>JOELHO PVC C/ROSCA 90G P/AGUA FRIA PREDIAL 1/2"</t>
  </si>
  <si>
    <t>0,61</t>
  </si>
  <si>
    <t>00020127</t>
  </si>
  <si>
    <t>JOELHO PVC LEVE 45G DN 125MM</t>
  </si>
  <si>
    <t>23,55</t>
  </si>
  <si>
    <t>00020128</t>
  </si>
  <si>
    <t>JOELHO PVC LEVE 45G DN 150MM</t>
  </si>
  <si>
    <t>27,92</t>
  </si>
  <si>
    <t>00020129</t>
  </si>
  <si>
    <t>JOELHO PVC LEVE 45G DN 200MM</t>
  </si>
  <si>
    <t>51,03</t>
  </si>
  <si>
    <t>00020130</t>
  </si>
  <si>
    <t>JOELHO PVC LEVE 90G DN 125MM</t>
  </si>
  <si>
    <t>25,89</t>
  </si>
  <si>
    <t>00020131</t>
  </si>
  <si>
    <t>JOELHO PVC LEVE 90G DN 150MM</t>
  </si>
  <si>
    <t>29,29</t>
  </si>
  <si>
    <t>00020132</t>
  </si>
  <si>
    <t>JOELHO PVC LEVE 90G DN 200MM</t>
  </si>
  <si>
    <t>82,45</t>
  </si>
  <si>
    <t>00020151</t>
  </si>
  <si>
    <t>JOELHO PVC SERIE R P/ ESG PREDIAL 45G DN 100MM</t>
  </si>
  <si>
    <t>9,18</t>
  </si>
  <si>
    <t>00020152</t>
  </si>
  <si>
    <t>JOELHO PVC SERIE R P/ ESG PREDIAL 45G DN 150MM</t>
  </si>
  <si>
    <t>28,50</t>
  </si>
  <si>
    <t>00020148</t>
  </si>
  <si>
    <t>JOELHO PVC SERIE R P/ ESG PREDIAL 45G DN 40MM</t>
  </si>
  <si>
    <t>00020149</t>
  </si>
  <si>
    <t>JOELHO PVC SERIE R P/ ESG PREDIAL 45G DN 50MM</t>
  </si>
  <si>
    <t>00020150</t>
  </si>
  <si>
    <t>JOELHO PVC SERIE R P/ ESG PREDIAL 45G DN 75MM</t>
  </si>
  <si>
    <t>00020159</t>
  </si>
  <si>
    <t>JOELHO PVC SERIE R P/ ESG PREDIAL 90G C/ VISITA 100 X 75M           M</t>
  </si>
  <si>
    <t>16,58</t>
  </si>
  <si>
    <t>00020157</t>
  </si>
  <si>
    <t>JOELHO PVC SERIE R P/ ESG PREDIAL 90G DN 100 MM</t>
  </si>
  <si>
    <t>11,21</t>
  </si>
  <si>
    <t>00020158</t>
  </si>
  <si>
    <t>JOELHO PVC SERIE R P/ ESG PREDIAL 90G DN 150 MM</t>
  </si>
  <si>
    <t>41,76</t>
  </si>
  <si>
    <t>00020154</t>
  </si>
  <si>
    <t>JOELHO PVC SERIE R P/ ESG PREDIAL 90G DN 40MM</t>
  </si>
  <si>
    <t>00020155</t>
  </si>
  <si>
    <t>JOELHO PVC SERIE R P/ ESG PREDIAL 90G DN 50MM</t>
  </si>
  <si>
    <t>00020156</t>
  </si>
  <si>
    <t>JOELHO PVC SERIE R P/ ESG PREDIAL 90G DN 75MM</t>
  </si>
  <si>
    <t>00003516</t>
  </si>
  <si>
    <t>JOELHO PVC SOLD 45G BB P/ ESG PREDIAL DN 40MM</t>
  </si>
  <si>
    <t>00003512</t>
  </si>
  <si>
    <t>JOELHO PVC SOLD 45G P/ AGUA FRIA PRED 110 MM</t>
  </si>
  <si>
    <t>69,39</t>
  </si>
  <si>
    <t>00003499</t>
  </si>
  <si>
    <t>JOELHO PVC SOLD 45G P/ AGUA FRIA PRED 20 MM</t>
  </si>
  <si>
    <t>00003500</t>
  </si>
  <si>
    <t>JOELHO PVC SOLD 45G P/ AGUA FRIA PRED 25 MM</t>
  </si>
  <si>
    <t>00003501</t>
  </si>
  <si>
    <t>JOELHO PVC SOLD 45G P/ AGUA FRIA PRED 32 MM</t>
  </si>
  <si>
    <t>00003502</t>
  </si>
  <si>
    <t>JOELHO PVC SOLD 45G P/ AGUA FRIA PRED 40 MM</t>
  </si>
  <si>
    <t>00003503</t>
  </si>
  <si>
    <t>JOELHO PVC SOLD 45G P/ AGUA FRIA PRED 50 MM</t>
  </si>
  <si>
    <t>2,50</t>
  </si>
  <si>
    <t>00003477</t>
  </si>
  <si>
    <t>JOELHO PVC SOLD 45G P/ AGUA FRIA PRED 60 MM</t>
  </si>
  <si>
    <t>00003478</t>
  </si>
  <si>
    <t>JOELHO PVC SOLD 45G P/ AGUA FRIA PRED 75 MM</t>
  </si>
  <si>
    <t>21,34</t>
  </si>
  <si>
    <t>00003525</t>
  </si>
  <si>
    <t>JOELHO PVC SOLD 45G P/AGUA FRIA PRED 85 MM</t>
  </si>
  <si>
    <t>24,21</t>
  </si>
  <si>
    <t>00003528</t>
  </si>
  <si>
    <t>JOELHO PVC SOLD 45G PB P/ ESG PREDIAL DN 100MM</t>
  </si>
  <si>
    <t>00003518</t>
  </si>
  <si>
    <t>JOELHO PVC SOLD 45G PB P/ ESG PREDIAL DN 50MM</t>
  </si>
  <si>
    <t>00003519</t>
  </si>
  <si>
    <t>JOELHO PVC SOLD 45G PB P/ ESG PREDIAL DN 75MM</t>
  </si>
  <si>
    <t>2,58</t>
  </si>
  <si>
    <t>00003517</t>
  </si>
  <si>
    <t>JOELHO PVC SOLD 90G BB P/ ESG PREDIAL DN 40MM</t>
  </si>
  <si>
    <t>00003515</t>
  </si>
  <si>
    <t>JOELHO PVC SOLD 90G C/BUCHA DE LATAO 20MM X 1/2"</t>
  </si>
  <si>
    <t>2,08</t>
  </si>
  <si>
    <t>00003524</t>
  </si>
  <si>
    <t>JOELHO PVC SOLD 90G C/BUCHA DE LATAO 25MM X 3/4"</t>
  </si>
  <si>
    <t>00003530</t>
  </si>
  <si>
    <t>JOELHO PVC SOLD 90G P/ AGUA FRIA PREDIAL 110 MM</t>
  </si>
  <si>
    <t>75,92</t>
  </si>
  <si>
    <t>00003529</t>
  </si>
  <si>
    <t>JOELHO PVC SOLD 90G P/ AGUA FRIA PREDIAL 25 MM</t>
  </si>
  <si>
    <t>0,26</t>
  </si>
  <si>
    <t>00003511</t>
  </si>
  <si>
    <t>JOELHO PVC SOLD 90G P/ AGUA FRIA PREDIAL 75 MM</t>
  </si>
  <si>
    <t>28,95</t>
  </si>
  <si>
    <t>00003513</t>
  </si>
  <si>
    <t>JOELHO PVC SOLD 90G P/ AGUA FRIA PREDIAL 85 MM</t>
  </si>
  <si>
    <t>32,63</t>
  </si>
  <si>
    <t>00003542</t>
  </si>
  <si>
    <t>JOELHO PVC SOLD 90G P/AGUA FRIA PREDIAL 20 MM</t>
  </si>
  <si>
    <t>0,21</t>
  </si>
  <si>
    <t>00003536</t>
  </si>
  <si>
    <t>JOELHO PVC SOLD 90G P/AGUA FRIA PREDIAL 32 MM</t>
  </si>
  <si>
    <t>00003535</t>
  </si>
  <si>
    <t>JOELHO PVC SOLD 90G P/AGUA FRIA PREDIAL 40 MM</t>
  </si>
  <si>
    <t>00003540</t>
  </si>
  <si>
    <t>JOELHO PVC SOLD 90G P/AGUA FRIA PREDIAL 50 MM</t>
  </si>
  <si>
    <t>1,84</t>
  </si>
  <si>
    <t>00003539</t>
  </si>
  <si>
    <t>JOELHO PVC SOLD 90G P/AGUA FRIA PREDIAL 60 MM</t>
  </si>
  <si>
    <t>8,97</t>
  </si>
  <si>
    <t>00003520</t>
  </si>
  <si>
    <t>JOELHO PVC SOLD 90G PB P/ ESG PREDIAL DN 100MM</t>
  </si>
  <si>
    <t>00003526</t>
  </si>
  <si>
    <t>JOELHO PVC SOLD 90G PB P/ ESG PREDIAL DN 50MM</t>
  </si>
  <si>
    <t>00003509</t>
  </si>
  <si>
    <t>JOELHO PVC SOLD 90G PB P/ ESG PREDIAL DN 75MM</t>
  </si>
  <si>
    <t>00003521</t>
  </si>
  <si>
    <t>JOELHO PVC SOLD/ROSCA 90G P/AGUA FRIA PRED   20MM X 1/2"</t>
  </si>
  <si>
    <t>00003522</t>
  </si>
  <si>
    <t>JOELHO PVC SOLD/ROSCA 90G P/AGUA FRIA PRED   25MM X 3/4"</t>
  </si>
  <si>
    <t>00003497</t>
  </si>
  <si>
    <t>JOELHO REDUCAO 90 PVC ROSCA E BUCHA DE LATAO 3/4" X 1/2"</t>
  </si>
  <si>
    <t>00003498</t>
  </si>
  <si>
    <t>JOELHO REDUCAO 90G PVC C/ ROSCA P/AGUA FRIA PREDIAL 1"X3/4"</t>
  </si>
  <si>
    <t>00003496</t>
  </si>
  <si>
    <t>JOELHO REDUCAO 90G PVC C/ ROSCA P/AGUA FRIA PREDIAL 3/4"X1/2"</t>
  </si>
  <si>
    <t>00020147</t>
  </si>
  <si>
    <t>JOELHO REDUCAO 90G PVC SOLD C/ BUCHA DE LATAO 25MM X 1/2"</t>
  </si>
  <si>
    <t>00003532</t>
  </si>
  <si>
    <t>JOELHO REDUCAO 90G PVC SOLD C/ BUCHA DE LATAO 32MM X 3/4"</t>
  </si>
  <si>
    <t>00003533</t>
  </si>
  <si>
    <t>JOELHO REDUCAO 90G PVC SOLD P/AGUA FRIA PREDIAL 25 MM X 20 MM</t>
  </si>
  <si>
    <t>00003538</t>
  </si>
  <si>
    <t>JOELHO REDUCAO 90G PVC SOLD P/AGUA FRIA PREDIAL 32 MM X 25 MM</t>
  </si>
  <si>
    <t>00003531</t>
  </si>
  <si>
    <t>JOELHO REDUCAO 90G PVC SOLD/ROSCA P/AGUA FRIA PREDIAL 25MM X 1/2"</t>
  </si>
  <si>
    <t>00003527</t>
  </si>
  <si>
    <t>JOELHO REDUCAO 90G PVC SOLD/ROSCA P/AGUA FRIA PREDIAL 32MM X 3/4"</t>
  </si>
  <si>
    <t>00003489</t>
  </si>
  <si>
    <t>JOELHO90 PVC C/ROSCA E BUCHA LATAO   3/4"</t>
  </si>
  <si>
    <t>00020240</t>
  </si>
  <si>
    <t>JOGO DE FERRAGEM P/ BASCULANTE DE MADEIRA - GONZOS, TRANQ., CORRENTES</t>
  </si>
  <si>
    <t>00020242</t>
  </si>
  <si>
    <t>JOGO DE FERRAGEM P/ JANELA CORRER EM FERRO CROMADO - TRILHO, RODIZIO, TRINCOS</t>
  </si>
  <si>
    <t>00020243</t>
  </si>
  <si>
    <t>JOGO DE FERRAGEM P/ JANELA CORRER EM FERRO NIQUELADO - TRILHO, RODIZIO, TRINCOS</t>
  </si>
  <si>
    <t>19,38</t>
  </si>
  <si>
    <t>00020241</t>
  </si>
  <si>
    <t>JOGO DE FERRAGEM P/ JANELA CORRER EM LATAO CROMADO- TRILHO, RODIZIO, TRINCOS</t>
  </si>
  <si>
    <t>29,68</t>
  </si>
  <si>
    <t>00003104</t>
  </si>
  <si>
    <t>JOGO DE FERRAGENS CROMADAS P/ PORTA DE VIDRO TEMPERADO, UMA FOLHA COMPOSTA: DOBRADICA</t>
  </si>
  <si>
    <t>EXTREMIDADE FOFO FLANGE E PONTA C/ABA VEDACAO PN-10 DN 500</t>
  </si>
  <si>
    <t>2.808,89</t>
  </si>
  <si>
    <t>00002844</t>
  </si>
  <si>
    <t>EXTREMIDADE FOFO FLANGE E PONTA C/ABA VEDACAO PN-10 DN 600</t>
  </si>
  <si>
    <t>3.197,78</t>
  </si>
  <si>
    <t>00002963</t>
  </si>
  <si>
    <t>EXTREMIDADE FOFO FLANGE E PONTA C/ABA VEDACAO PN-10 DN 700</t>
  </si>
  <si>
    <t>4.859,37</t>
  </si>
  <si>
    <t>00002962</t>
  </si>
  <si>
    <t>EXTREMIDADE FOFO FLANGE E PONTA C/ABA VEDACAO PN-10 DN 800</t>
  </si>
  <si>
    <t>5.557,94</t>
  </si>
  <si>
    <t>00002845</t>
  </si>
  <si>
    <t>EXTREMIDADE FOFO FLANGE E PONTA C/ABA VEDACAO PN-10 DN 900</t>
  </si>
  <si>
    <t>6.779,93</t>
  </si>
  <si>
    <t>00002961</t>
  </si>
  <si>
    <t>EXTREMIDADE FOFO FLANGE E PONTA C/ABA VEDACAO PN-10 DN 1000</t>
  </si>
  <si>
    <t>7.248,60</t>
  </si>
  <si>
    <t>00002846</t>
  </si>
  <si>
    <t>EXTREMIDADE FOFO FLANGE E PONTA C/ABA VEDACAO PN-10 DN 1200</t>
  </si>
  <si>
    <t>12.524,34</t>
  </si>
  <si>
    <t>00002839</t>
  </si>
  <si>
    <t>EXTREMIDADE FOFO FLANGE E PONTA C/ABA VEDACAO PN-10/16 DN 150</t>
  </si>
  <si>
    <t>465,82</t>
  </si>
  <si>
    <t>00002840</t>
  </si>
  <si>
    <t>EXTREMIDADE FOFO FLANGE E PONTA C/ABA VEDACAO PN-10/16 DN 200</t>
  </si>
  <si>
    <t>00002965</t>
  </si>
  <si>
    <t>EXTREMIDADE FOFO FLANGE E PONTA C/ABA VEDACAO PN-10/16 DN 250</t>
  </si>
  <si>
    <t>00002841</t>
  </si>
  <si>
    <t>EXTREMIDADE FOFO FLANGE E PONTA C/ABA VEDACAO PN-10/16 DN 300</t>
  </si>
  <si>
    <t>1.119,53</t>
  </si>
  <si>
    <t>00002960</t>
  </si>
  <si>
    <t>EXTREMIDADE FOFO FLANGE E PONTA C/ABA VEDACAO PN-10/16/25 DN 80</t>
  </si>
  <si>
    <t>234,49</t>
  </si>
  <si>
    <t>00002838</t>
  </si>
  <si>
    <t>EXTREMIDADE FOFO FLANGE E PONTA C/ABA VEDACAO PN-10/16/25 DN 100</t>
  </si>
  <si>
    <t>321,78</t>
  </si>
  <si>
    <t>00002958</t>
  </si>
  <si>
    <t>EXTREMIDADE FOFO FLANGE E PONTA C/ABA VEDACAO PN-16 DN 350</t>
  </si>
  <si>
    <t>1.610,44</t>
  </si>
  <si>
    <t>00002852</t>
  </si>
  <si>
    <t>EXTREMIDADE FOFO FLANGE E PONTA C/ABA VEDACAO PN-16 DN 400</t>
  </si>
  <si>
    <t>00002853</t>
  </si>
  <si>
    <t>EXTREMIDADE FOFO FLANGE E PONTA C/ABA VEDACAO PN-16 DN 500</t>
  </si>
  <si>
    <t>3.260,59</t>
  </si>
  <si>
    <t>00002957</t>
  </si>
  <si>
    <t>EXTREMIDADE FOFO FLANGE E PONTA C/ABA VEDACAO PN-16 DN 600</t>
  </si>
  <si>
    <t>4.084,77</t>
  </si>
  <si>
    <t>00002854</t>
  </si>
  <si>
    <t>EXTREMIDADE FOFO FLANGE E PONTA C/ABA VEDACAO PN-16 DN 700</t>
  </si>
  <si>
    <t>6.077,74</t>
  </si>
  <si>
    <t>00002956</t>
  </si>
  <si>
    <t>EXTREMIDADE FOFO FLANGE E PONTA C/ABA VEDACAO PN-16 DN 800</t>
  </si>
  <si>
    <t>7.099,33</t>
  </si>
  <si>
    <t>00002855</t>
  </si>
  <si>
    <t>EXTREMIDADE FOFO FLANGE E PONTA C/ABA VEDACAO PN-16 DN 900</t>
  </si>
  <si>
    <t>8.018,00</t>
  </si>
  <si>
    <t>00002856</t>
  </si>
  <si>
    <t>EXTREMIDADE FOFO FLANGE E PONTA C/ABA VEDACAO PN-16 DN 1000</t>
  </si>
  <si>
    <t>10.665,88</t>
  </si>
  <si>
    <t>00002955</t>
  </si>
  <si>
    <t>EXTREMIDADE FOFO FLANGE E PONTA C/ABA VEDACAO PN-16 DN 1200</t>
  </si>
  <si>
    <t>13.664,71</t>
  </si>
  <si>
    <t>00002859</t>
  </si>
  <si>
    <t>EXTREMIDADE FOFO FLANGE E PONTA C/ABA VEDACAO PN-25 DN 150</t>
  </si>
  <si>
    <t>00002860</t>
  </si>
  <si>
    <t>EXTREMIDADE FOFO FLANGE E PONTA C/ABA VEDACAO PN-25 DN 200</t>
  </si>
  <si>
    <t>756,41</t>
  </si>
  <si>
    <t>00002953</t>
  </si>
  <si>
    <t>EXTREMIDADE FOFO FLANGE E PONTA C/ABA VEDACAO PN-25 DN 250</t>
  </si>
  <si>
    <t>00002952</t>
  </si>
  <si>
    <t>EXTREMIDADE FOFO FLANGE E PONTA C/ABA VEDACAO PN-25 DN 300</t>
  </si>
  <si>
    <t>1.225,44</t>
  </si>
  <si>
    <t>00002861</t>
  </si>
  <si>
    <t>EXTREMIDADE FOFO FLANGE E PONTA C/ABA VEDACAO PN-25 DN 350</t>
  </si>
  <si>
    <t>2.067,69</t>
  </si>
  <si>
    <t>00002862</t>
  </si>
  <si>
    <t>EXTREMIDADE FOFO FLANGE E PONTA C/ABA VEDACAO PN-25 DN 400</t>
  </si>
  <si>
    <t>2.047,65</t>
  </si>
  <si>
    <t>00002951</t>
  </si>
  <si>
    <t>EXTREMIDADE FOFO FLANGE E PONTA C/ABA VEDACAO PN-25 DN 500</t>
  </si>
  <si>
    <t>3.519,03</t>
  </si>
  <si>
    <t>00002863</t>
  </si>
  <si>
    <t>EXTREMIDADE FOFO FLANGE E PONTA C/ABA VEDACAO PN-25 DN 600</t>
  </si>
  <si>
    <t>4.791,46</t>
  </si>
  <si>
    <t>00002864</t>
  </si>
  <si>
    <t>EXTREMIDADE FOFO FLANGE E PONTA C/ABA VEDACAO PN-25 DN 700</t>
  </si>
  <si>
    <t>6.681,07</t>
  </si>
  <si>
    <t>00002865</t>
  </si>
  <si>
    <t>EXTREMIDADE FOFO FLANGE E PONTA C/ABA VEDACAO PN-25 DN 800</t>
  </si>
  <si>
    <t>8.243,71</t>
  </si>
  <si>
    <t>00002950</t>
  </si>
  <si>
    <t>EXTREMIDADE FOFO FLANGE E PONTA C/ABA VEDACAO PN-25 DN 900</t>
  </si>
  <si>
    <t>9.315,06</t>
  </si>
  <si>
    <t>00002949</t>
  </si>
  <si>
    <t>EXTREMIDADE FOFO FLANGE E PONTA C/ABA VEDACAO PN-25 DN 1000</t>
  </si>
  <si>
    <t>12.386,81</t>
  </si>
  <si>
    <t>00002866</t>
  </si>
  <si>
    <t>EXTREMIDADE FOFO FLANGE E PONTA C/ABA VEDACAO PN-25 DN 1200</t>
  </si>
  <si>
    <t>16.063,41</t>
  </si>
  <si>
    <t>00002899</t>
  </si>
  <si>
    <t>EXTREMIDADE FOFO FLANGE E PONTA P/ JE / JM PN-10 DN 250</t>
  </si>
  <si>
    <t>399,04</t>
  </si>
  <si>
    <t>00002933</t>
  </si>
  <si>
    <t>EXTREMIDADE FOFO FLANGE E PONTA P/ JE / JM PN-10 DN 300</t>
  </si>
  <si>
    <t>461,46</t>
  </si>
  <si>
    <t>00002900</t>
  </si>
  <si>
    <t>EXTREMIDADE FOFO FLANGE E PONTA P/ JE / JM PN-10 DN 350</t>
  </si>
  <si>
    <t>838,40</t>
  </si>
  <si>
    <t>00002901</t>
  </si>
  <si>
    <t>EXTREMIDADE FOFO FLANGE E PONTA P/ JE / JM PN-10 DN 400</t>
  </si>
  <si>
    <t>818,14</t>
  </si>
  <si>
    <t>00002902</t>
  </si>
  <si>
    <t>EXTREMIDADE FOFO FLANGE E PONTA P/ JE / JM PN-10 DN 450</t>
  </si>
  <si>
    <t>1.249,55</t>
  </si>
  <si>
    <t>00002903</t>
  </si>
  <si>
    <t>EXTREMIDADE FOFO FLANGE E PONTA P/ JE / JM PN-10 DN 500</t>
  </si>
  <si>
    <t>1.474,24</t>
  </si>
  <si>
    <t>00002932</t>
  </si>
  <si>
    <t>EXTREMIDADE FOFO FLANGE E PONTA P/ JE / JM PN-10 DN 600</t>
  </si>
  <si>
    <t>1.998,76</t>
  </si>
  <si>
    <t>00002931</t>
  </si>
  <si>
    <t>EXTREMIDADE FOFO FLANGE E PONTA P/ JE / JM PN-10 DN 700</t>
  </si>
  <si>
    <t>4.458,31</t>
  </si>
  <si>
    <t>00002904</t>
  </si>
  <si>
    <t>EXTREMIDADE FOFO FLANGE E PONTA P/ JE / JM PN-10 DN 800</t>
  </si>
  <si>
    <t>5.111,79</t>
  </si>
  <si>
    <t>00002905</t>
  </si>
  <si>
    <t>EXTREMIDADE FOFO FLANGE E PONTA P/ JE / JM PN-10 DN 900</t>
  </si>
  <si>
    <t>5.843,58</t>
  </si>
  <si>
    <t>00002930</t>
  </si>
  <si>
    <t>EXTREMIDADE FOFO FLANGE E PONTA P/ JE / JM PN-10 DN 1000</t>
  </si>
  <si>
    <t>6.491,82</t>
  </si>
  <si>
    <t>00002906</t>
  </si>
  <si>
    <t>EXTREMIDADE FOFO FLANGE E PONTA P/ JE / JM PN-10 DN 1200</t>
  </si>
  <si>
    <t>7.997,88</t>
  </si>
  <si>
    <t>00002896</t>
  </si>
  <si>
    <t>EXTREMIDADE FOFO FLANGE E PONTA P/ JE / JM PN-10/16 DN 100</t>
  </si>
  <si>
    <t>93,63</t>
  </si>
  <si>
    <t>00002897</t>
  </si>
  <si>
    <t>EXTREMIDADE FOFO FLANGE E PONTA P/ JE / JM PN-10/16 DN 150</t>
  </si>
  <si>
    <t>164,96</t>
  </si>
  <si>
    <t>00002898</t>
  </si>
  <si>
    <t>EXTREMIDADE FOFO FLANGE E PONTA P/ JE / JM PN-10/16 DN 200</t>
  </si>
  <si>
    <t>243,00</t>
  </si>
  <si>
    <t>00002908</t>
  </si>
  <si>
    <t>EXTREMIDADE FOFO FLANGE E PONTA P/ JE / JM PN-10/16/25 DN 80</t>
  </si>
  <si>
    <t>82,48</t>
  </si>
  <si>
    <t>00002911</t>
  </si>
  <si>
    <t>EXTREMIDADE FOFO FLANGE E PONTA P/ JE / JM PN-16 DN 250</t>
  </si>
  <si>
    <t>555,67</t>
  </si>
  <si>
    <t>00002928</t>
  </si>
  <si>
    <t>EXTREMIDADE FOFO FLANGE E PONTA P/ JE / JM PN-16 DN 300</t>
  </si>
  <si>
    <t>666,72</t>
  </si>
  <si>
    <t>00002927</t>
  </si>
  <si>
    <t>EXTREMIDADE FOFO FLANGE E PONTA P/ JE / JM PN-16 DN 350</t>
  </si>
  <si>
    <t>00002912</t>
  </si>
  <si>
    <t>EXTREMIDADE FOFO FLANGE E PONTA P/ JE / JM PN-16 DN 400</t>
  </si>
  <si>
    <t>1.185,06</t>
  </si>
  <si>
    <t>00002913</t>
  </si>
  <si>
    <t>EXTREMIDADE FOFO FLANGE E PONTA P/ JE / JM PN-16 DN 500</t>
  </si>
  <si>
    <t>1.757,44</t>
  </si>
  <si>
    <t>00002914</t>
  </si>
  <si>
    <t>EXTREMIDADE FOFO FLANGE E PONTA P/ JE / JM PN-16 DN 600</t>
  </si>
  <si>
    <t>2.751,71</t>
  </si>
  <si>
    <t>00002925</t>
  </si>
  <si>
    <t>EXTREMIDADE FOFO FLANGE E PONTA P/ JE / JM PN-16 DN 700</t>
  </si>
  <si>
    <t>4.458,33</t>
  </si>
  <si>
    <t>00002915</t>
  </si>
  <si>
    <t>EXTREMIDADE FOFO FLANGE E PONTA P/ JE / JM PN-16 DN 800</t>
  </si>
  <si>
    <t>5.111,81</t>
  </si>
  <si>
    <t>00002924</t>
  </si>
  <si>
    <t>EXTREMIDADE FOFO FLANGE E PONTA P/ JE / JM PN-16 DN 900</t>
  </si>
  <si>
    <t>5.843,60</t>
  </si>
  <si>
    <t>00002923</t>
  </si>
  <si>
    <t>EXTREMIDADE FOFO FLANGE E PONTA P/ JE / JM PN-16 DN 1000</t>
  </si>
  <si>
    <t>6.587,03</t>
  </si>
  <si>
    <t>00002916</t>
  </si>
  <si>
    <t>EXTREMIDADE FOFO FLANGE E PONTA P/ JE / JM PN-16 DN 1200</t>
  </si>
  <si>
    <t>9.120,38</t>
  </si>
  <si>
    <t>00002921</t>
  </si>
  <si>
    <t>EXTREMIDADE FOFO FLANGE E PONTA P/ JE / JM PN-25 DN 100</t>
  </si>
  <si>
    <t>130,11</t>
  </si>
  <si>
    <t>00002918</t>
  </si>
  <si>
    <t>EXTREMIDADE FOFO FLANGE E PONTA P/ JE / JM PN-25 DN 150</t>
  </si>
  <si>
    <t>239,03</t>
  </si>
  <si>
    <t>00002920</t>
  </si>
  <si>
    <t>EXTREMIDADE FOFO FLANGE E PONTA P/ JE / JM PN-25 DN 200</t>
  </si>
  <si>
    <t>351,00</t>
  </si>
  <si>
    <t>00002919</t>
  </si>
  <si>
    <t>EXTREMIDADE FOFO FLANGE E PONTA P/ JE / JM PN-25 DN 250</t>
  </si>
  <si>
    <t>00002816</t>
  </si>
  <si>
    <t>EXTREMIDADE FOFO FLANGE E PONTA P/ JE / JM PN-25 DN 300</t>
  </si>
  <si>
    <t>00002817</t>
  </si>
  <si>
    <t>EXTREMIDADE FOFO FLANGE E PONTA P/ JE / JM PN-25 DN 350</t>
  </si>
  <si>
    <t>1.031,89</t>
  </si>
  <si>
    <t>00002976</t>
  </si>
  <si>
    <t>EXTREMIDADE FOFO FLANGE E PONTA P/ JE / JM PN-25 DN 400</t>
  </si>
  <si>
    <t>00002975</t>
  </si>
  <si>
    <t>EXTREMIDADE FOFO FLANGE E PONTA P/ JE / JM PN-25 DN 500</t>
  </si>
  <si>
    <t>1.950,91</t>
  </si>
  <si>
    <t>00002819</t>
  </si>
  <si>
    <t>EXTREMIDADE FOFO FLANGE E PONTA P/ JE / JM PN-25 DN 600</t>
  </si>
  <si>
    <t>2.789,33</t>
  </si>
  <si>
    <t>00002820</t>
  </si>
  <si>
    <t>EXTREMIDADE FOFO FLANGE E PONTA P/ JE / JM PN-25 DN 700</t>
  </si>
  <si>
    <t>4.564,61</t>
  </si>
  <si>
    <t>00002974</t>
  </si>
  <si>
    <t>EXTREMIDADE FOFO FLANGE E PONTA P/ JE / JM PN-25 DN 800</t>
  </si>
  <si>
    <t>00002973</t>
  </si>
  <si>
    <t>EXTREMIDADE FOFO FLANGE E PONTA P/ JE / JM PN-25 DN 900</t>
  </si>
  <si>
    <t>6.223,42</t>
  </si>
  <si>
    <t>00002821</t>
  </si>
  <si>
    <t>EXTREMIDADE FOFO FLANGE E PONTA P/ JE / JM PN-25 DN 1000</t>
  </si>
  <si>
    <t>7.979,42</t>
  </si>
  <si>
    <t>00002822</t>
  </si>
  <si>
    <t>EXTREMIDADE FOFO FLANGE E PONTA P/ JE / JM PN-25 DN 1200</t>
  </si>
  <si>
    <t>10.874,31</t>
  </si>
  <si>
    <t>00002910</t>
  </si>
  <si>
    <t>EXTREMIDADE FOFO FLANGE E PONTA P/ JE/JM PN-16 DN 200</t>
  </si>
  <si>
    <t>00010780</t>
  </si>
  <si>
    <t>EXTREMIDADE P/ HIDROMETRO PVC C/ BUCHA LATAO CURTA 1/2"</t>
  </si>
  <si>
    <t>5,78</t>
  </si>
  <si>
    <t>00010781</t>
  </si>
  <si>
    <t>EXTREMIDADE P/ HIDROMETRO PVC C/ BUCHA LATAO CURTA 3/4"</t>
  </si>
  <si>
    <t>7,73</t>
  </si>
  <si>
    <t>00020108</t>
  </si>
  <si>
    <t>EXTREMIDADE P/ HIDROMETRO PVC LONGA 1/2" SEM BUCHA LATAO</t>
  </si>
  <si>
    <t>00020109</t>
  </si>
  <si>
    <t>EXTREMIDADE P/ HIDROMETRO PVC LONGA 3/4" SEM BUCHA LATAO</t>
  </si>
  <si>
    <t>4,63</t>
  </si>
  <si>
    <t>00020106</t>
  </si>
  <si>
    <t>EXTREMIDADE P/ HIDROMETRO PVC SEM BUCHA DE LATAO CURTA 1/2"</t>
  </si>
  <si>
    <t>00020107</t>
  </si>
  <si>
    <t>EXTREMIDADE P/ HIDROMETRO PVC SEM BUCHA DE LATAO CURTA 3/4"</t>
  </si>
  <si>
    <t>3,52</t>
  </si>
  <si>
    <t>00003073</t>
  </si>
  <si>
    <t>EXTREMIDADE PVC PBA NBR 10351 BF DN 100/ DE 110MM</t>
  </si>
  <si>
    <t>116,85</t>
  </si>
  <si>
    <t>00003068</t>
  </si>
  <si>
    <t>EXTREMIDADE PVC PBA NBR 10351 BF DN 50/ DE 60MM</t>
  </si>
  <si>
    <t>55,00</t>
  </si>
  <si>
    <t>00003074</t>
  </si>
  <si>
    <t>EXTREMIDADE PVC PBA NBR 10351 BF DN 75/ DE 85MM</t>
  </si>
  <si>
    <t>93,04</t>
  </si>
  <si>
    <t>00003076</t>
  </si>
  <si>
    <t>EXTREMIDADE PVC PBA NBR 10351 PF DN 100/ DE 110MM</t>
  </si>
  <si>
    <t>104,79</t>
  </si>
  <si>
    <t>00003072</t>
  </si>
  <si>
    <t>EXTREMIDADE PVC PBA NBR 10351 PF DN 50/ DE 60MM</t>
  </si>
  <si>
    <t>46,54</t>
  </si>
  <si>
    <t>00003075</t>
  </si>
  <si>
    <t>EXTREMIDADE PVC PBA NBR 10351 PF DN 75/ DE 85MM</t>
  </si>
  <si>
    <t>83,86</t>
  </si>
  <si>
    <t>00013836</t>
  </si>
  <si>
    <t>EXTRUSORA DE GUIAS E SARJETAS EM CONCRETO SIMPLES, PAVIMAK MOD. PK-620 (EQUIPAMENTO P/EXECUCAO</t>
  </si>
  <si>
    <t>35.185,41</t>
  </si>
  <si>
    <t>DE MEIO-FIO/SARJETAS POR EXTRUSAO DE CONCRETO)**CAIXA**</t>
  </si>
  <si>
    <t>00003084</t>
  </si>
  <si>
    <t>FECHADURA BICO PAPAGAIO C/ CILINDRO P/ PORTA CORRER EXTERNA INCL CONCHAS - ACAB PADRAO MEDIO</t>
  </si>
  <si>
    <t>25,44</t>
  </si>
  <si>
    <t>00011475</t>
  </si>
  <si>
    <t>FECHADURA BICO PAPAGAIO C/ CILINDRO P/ PORTA CORRER EXTERNA INCL CONCHAS - ACAB SUPERIOR (LINHA</t>
  </si>
  <si>
    <t>25,27</t>
  </si>
  <si>
    <t>LUXO)</t>
  </si>
  <si>
    <t>00011482</t>
  </si>
  <si>
    <t>FECHADURA BICO PAPAGAIO P/ PORTA CORRER INTERNA CHAVE BIPARTIDA - ACAB PADRAO MEDIO</t>
  </si>
  <si>
    <t>24,23</t>
  </si>
  <si>
    <t>00011469</t>
  </si>
  <si>
    <t>FECHADURA C/ CILINDRO ACABAMENTO POLIDO OU CROMADO P/ MOVEIS</t>
  </si>
  <si>
    <t>4,85</t>
  </si>
  <si>
    <t>00003103</t>
  </si>
  <si>
    <t>FECHADURA C/ CILINDRO LATAO CROMADO P/ PORTA VIDRO TP AROUCA 2171-L OU EQUIV</t>
  </si>
  <si>
    <t>21,92</t>
  </si>
  <si>
    <t>00003081</t>
  </si>
  <si>
    <t>FECHADURA EMBUTIR EXTERNA (C/ CILINDRO) COMPLETA - ACAB PADRAO MEDIO</t>
  </si>
  <si>
    <t>28,71</t>
  </si>
  <si>
    <t>00003089</t>
  </si>
  <si>
    <t>FECHADURA EMBUTIR EXTERNA (C/ CILINDRO) COMPLETA - ACAB SUPERIOR (LINHA LUXO)</t>
  </si>
  <si>
    <t>38,64</t>
  </si>
  <si>
    <t>00003080</t>
  </si>
  <si>
    <t>FECHADURA EMBUTIR EXTERNA (C/ CILINDRO) COMPLETA - LINHA POPULAR</t>
  </si>
  <si>
    <t>21,50</t>
  </si>
  <si>
    <t>00003083</t>
  </si>
  <si>
    <t>FECHADURA EMBUTIR EXTERNA C/ CILINDRO SEM ESPELHO E SEM MACANETA (SOMENTE A MAQUINA)</t>
  </si>
  <si>
    <t>31,55</t>
  </si>
  <si>
    <t>00003099</t>
  </si>
  <si>
    <t>FECHADURA EMBUTIR P/ PORTA DE BANHEIRO, COMPLETA - ACAB PADRAO MEDIO</t>
  </si>
  <si>
    <t>18,41</t>
  </si>
  <si>
    <t>00003098</t>
  </si>
  <si>
    <t>FECHADURA EMBUTIR P/ PORTA DE BANHEIRO, COMPLETA - ACAB SUPERIOR (LINHA LUXO)</t>
  </si>
  <si>
    <t>15,44</t>
  </si>
  <si>
    <t>00003097</t>
  </si>
  <si>
    <t>FECHADURA EMBUTIR P/ PORTA DE BANHEIRO, COMPLETA - LINHA POPULAR</t>
  </si>
  <si>
    <t>21,21</t>
  </si>
  <si>
    <t>00003100</t>
  </si>
  <si>
    <t>FECHADURA EMBUTIR P/ PORTA DE BANHEIRO, SEM MACANETA, SEM ESPELHO</t>
  </si>
  <si>
    <t>15,23</t>
  </si>
  <si>
    <t>00011480</t>
  </si>
  <si>
    <t>FECHADURA EMBUTIR REFORCADA (DE SEGURANCA) C/ CILINDRO P/ PORTA EXT, COMPLETA - ACAB PADRAO</t>
  </si>
  <si>
    <t>24,47</t>
  </si>
  <si>
    <t>MEDI   O</t>
  </si>
  <si>
    <t>00011483</t>
  </si>
  <si>
    <t>FECHADURA EMBUTIR REFORCADA (DE SEGURANCA) C/ CILINDRO P/ PORTA EXT, COMPLETA - ACAB SUPERIOR</t>
  </si>
  <si>
    <t>34,96</t>
  </si>
  <si>
    <t>(LINHA LUXO)</t>
  </si>
  <si>
    <t>00011474</t>
  </si>
  <si>
    <t>FECHADURA EMBUTIR TIPO GORGES LA FONTE 1010 OU EQUIV CROMADA P/ ARMARIO</t>
  </si>
  <si>
    <t>8,30</t>
  </si>
  <si>
    <t>00011470</t>
  </si>
  <si>
    <t>FECHADURA EMBUTIR TIPO LA FONTE 119 CILINDRO CROMADA C/ LINGUETA P/ ARMARIO</t>
  </si>
  <si>
    <t>00003093</t>
  </si>
  <si>
    <t>FECHADURA EMBUTIR TP GORGES (CHAVE GRANDE) P/PORTA INTERNA, COMPLETA - ACAB PADRAO MEDIO</t>
  </si>
  <si>
    <t>14,64</t>
  </si>
  <si>
    <t>00003092</t>
  </si>
  <si>
    <t>FECHADURA EMBUTIR TP GORGES (CHAVE GRANDE) P/PORTA INTERNA, COMPLETA - LINHA LUXO</t>
  </si>
  <si>
    <t>47,36</t>
  </si>
  <si>
    <t>00003090</t>
  </si>
  <si>
    <t>FECHADURA EMBUTIR TP GORGES (CHAVE GRANDE) P/PORTA INTERNA, COMPLETA - LINHA POPULAR</t>
  </si>
  <si>
    <t>00011476</t>
  </si>
  <si>
    <t>JUNCAO45G PVC C/ ROSCA 2"</t>
  </si>
  <si>
    <t>00003664</t>
  </si>
  <si>
    <t>JUNCAO45G PVC C/ ROSCA 3/4"</t>
  </si>
  <si>
    <t>3,66</t>
  </si>
  <si>
    <t>00013364</t>
  </si>
  <si>
    <t>JUNTA DE VIDRO H=20MM E=3MM</t>
  </si>
  <si>
    <t>00003677</t>
  </si>
  <si>
    <t>JUNTA DILATACAO ELASTICA (PVC) P/ CONCRETO (FUGENBAND) M-350/6 PRESSAO ATE 70 MCA</t>
  </si>
  <si>
    <t>134,37</t>
  </si>
  <si>
    <t>00003674</t>
  </si>
  <si>
    <t>JUNTA DILATACAO ELASTICA (PVC) P/ CONCRETO (FUGENBAND) O-120/3 PRESSAO ATE 2 MCA</t>
  </si>
  <si>
    <t>22,17</t>
  </si>
  <si>
    <t>00003681</t>
  </si>
  <si>
    <t>JUNTA DILATACAO ELASTICA (PVC) P/ CONCRETO (FUGENBAND) O-220/6 PRESSAO ATE 30 MCA</t>
  </si>
  <si>
    <t>54,96</t>
  </si>
  <si>
    <t>00003676</t>
  </si>
  <si>
    <t>JUNTA DILATACAO ELASTICA (PVC) P/ CONCRETO (FUGENBAND) O-350/10 PRESSAO ATE 100 MCA</t>
  </si>
  <si>
    <t>155,45</t>
  </si>
  <si>
    <t>00011618</t>
  </si>
  <si>
    <t>JUNTA DILATACAO ELASTICA (PVC) P/ CONCRETO (FUGENBAND) O-350/10-I PRESSAO ATE 100 MCA</t>
  </si>
  <si>
    <t>182,40</t>
  </si>
  <si>
    <t>00003679</t>
  </si>
  <si>
    <t>JUNTA DILATACAO ELASTICA (PVC) P/ CONCRETO (FUGENBAND) O-350/6 PRESSAO ATE 70 MCA</t>
  </si>
  <si>
    <t>146,13</t>
  </si>
  <si>
    <t>00003678</t>
  </si>
  <si>
    <t>JUNTA DILATACAO JEENE JJ0813M (-5/+10MM) - INCL EXEC/LABIOS POLIMERICOS</t>
  </si>
  <si>
    <t>00014804</t>
  </si>
  <si>
    <t>JUNTA DILATACAO JEENE JJ0820TB (-16/+25MM) - INCL EXEC/LABIOS POLIMERICOS</t>
  </si>
  <si>
    <t>61,41</t>
  </si>
  <si>
    <t>00014077</t>
  </si>
  <si>
    <t>JUNTA DILATACAO JEENE JJ1525QN (-10/+20MM) - INCL EXEC/LABIOS POLIMERICOS</t>
  </si>
  <si>
    <t>43,71</t>
  </si>
  <si>
    <t>NAL 3,9 T - IMPACTO DINAMICO 3,33T**CAIXA**</t>
  </si>
  <si>
    <t>00003672</t>
  </si>
  <si>
    <t>JUNTA DILATACAO PLASTICA P/ PISO H=10MM E=4,0MM</t>
  </si>
  <si>
    <t>00003671</t>
  </si>
  <si>
    <t>JUNTA DILATACAO PLASTICA P/ PISO H=20MM E=3,0MM</t>
  </si>
  <si>
    <t>00003673</t>
  </si>
  <si>
    <t>JUNTA DILATACAO PLASTICA P/ PISO H=25MM E=4,0MM</t>
  </si>
  <si>
    <t>0,56</t>
  </si>
  <si>
    <t>00003718</t>
  </si>
  <si>
    <t>JUNTA GIBAULT FOFO DN 50</t>
  </si>
  <si>
    <t>73,23</t>
  </si>
  <si>
    <t>00003719</t>
  </si>
  <si>
    <t>JUNTA GIBAULT FOFO DN 80</t>
  </si>
  <si>
    <t>75,72</t>
  </si>
  <si>
    <t>00003720</t>
  </si>
  <si>
    <t>JUNTA GIBAULT FOFO DN 100</t>
  </si>
  <si>
    <t>77,00</t>
  </si>
  <si>
    <t>00003721</t>
  </si>
  <si>
    <t>JUNTA GIBAULT FOFO DN 150</t>
  </si>
  <si>
    <t>132,61</t>
  </si>
  <si>
    <t>00003722</t>
  </si>
  <si>
    <t>JUNTA GIBAULT FOFO DN 200</t>
  </si>
  <si>
    <t>222,46</t>
  </si>
  <si>
    <t>00003723</t>
  </si>
  <si>
    <t>JUNTA GIBAULT FOFO DN 250</t>
  </si>
  <si>
    <t>235,30</t>
  </si>
  <si>
    <t>00003724</t>
  </si>
  <si>
    <t>JUNTA GIBAULT FOFO DN 300</t>
  </si>
  <si>
    <t>316,76</t>
  </si>
  <si>
    <t>00003725</t>
  </si>
  <si>
    <t>JUNTA GIBAULT FOFO DN 350</t>
  </si>
  <si>
    <t>462,02</t>
  </si>
  <si>
    <t>00003728</t>
  </si>
  <si>
    <t>JUNTA GIBAULT FOFO DN 400</t>
  </si>
  <si>
    <t>517,63</t>
  </si>
  <si>
    <t>00003726</t>
  </si>
  <si>
    <t>JUNTA GIBAULT FOFO DN 500</t>
  </si>
  <si>
    <t>782,87</t>
  </si>
  <si>
    <t>00003727</t>
  </si>
  <si>
    <t>JUNTA GIBAULT FOFO DN 600</t>
  </si>
  <si>
    <t>1.189,28</t>
  </si>
  <si>
    <t>00011617</t>
  </si>
  <si>
    <t>JUNTA LATAO P/ PISO H =15MM E=3MM</t>
  </si>
  <si>
    <t>20,40</t>
  </si>
  <si>
    <t>00006092</t>
  </si>
  <si>
    <t>JUNTA PLASTICA DE VEDACAO - BISNAGA 250G</t>
  </si>
  <si>
    <t>19,44</t>
  </si>
  <si>
    <t>00020266</t>
  </si>
  <si>
    <t>KIT ACESSORIOS PLASTICO P/ BANHEIRO - PAPELEIRA, SABONETEIRA E CABIDE</t>
  </si>
  <si>
    <t>17,78</t>
  </si>
  <si>
    <t>00003729</t>
  </si>
  <si>
    <t>KIT CAVALETE PVC C/ REGISTRO DE ESFERA 1/2"</t>
  </si>
  <si>
    <t>00000063</t>
  </si>
  <si>
    <t>KIT CAVALETE PVC C/ REGISTRO 3/4"</t>
  </si>
  <si>
    <t>27,54</t>
  </si>
  <si>
    <t>00002599</t>
  </si>
  <si>
    <t>KIT-EMENDA C1 1 1/4" P/ DUTOS TIPO KANAFLEX</t>
  </si>
  <si>
    <t>00002600</t>
  </si>
  <si>
    <t>KIT-EMENDA C1 2" P/ DUTOS TIPO KANAFLEX</t>
  </si>
  <si>
    <t>16,10</t>
  </si>
  <si>
    <t>00002607</t>
  </si>
  <si>
    <t>KIT-EMENDA C1 3" P/ DUTOS TIPO KANAFLEX</t>
  </si>
  <si>
    <t>19,67</t>
  </si>
  <si>
    <t>00002601</t>
  </si>
  <si>
    <t>KIT-EMENDA C1 4" P/ DUTOS TIPO KANAFLEX</t>
  </si>
  <si>
    <t>25,39</t>
  </si>
  <si>
    <t>00002606</t>
  </si>
  <si>
    <t>KIT-EMENDA C1 5" P/ DUTOS TP KANAFLEX</t>
  </si>
  <si>
    <t>31,21</t>
  </si>
  <si>
    <t>00002602</t>
  </si>
  <si>
    <t>KIT-EMENDA C1 6" P/ DUTOS TIPO KANAFLEX</t>
  </si>
  <si>
    <t>37,72</t>
  </si>
  <si>
    <t>00002603</t>
  </si>
  <si>
    <t>KIT-EMENDA C2 2" P/ DUTOS TIPO KANAFLEX</t>
  </si>
  <si>
    <t>16,65</t>
  </si>
  <si>
    <t>00002605</t>
  </si>
  <si>
    <t>KIT-EMENDA C2 3" P/ DUTOS TIPO KANAFLEX</t>
  </si>
  <si>
    <t>19,50</t>
  </si>
  <si>
    <t>00002604</t>
  </si>
  <si>
    <t>KIT-EMENDA C2 4" P/ DUTOS TIPO KANAFLEX</t>
  </si>
  <si>
    <t>27,74</t>
  </si>
  <si>
    <t>00002598</t>
  </si>
  <si>
    <t>KIT-EMENDA C2 5" P/ DUTOS TIPO KANAFLEX</t>
  </si>
  <si>
    <t>32,33</t>
  </si>
  <si>
    <t>00002608</t>
  </si>
  <si>
    <t>KIT-EMENDA C2 6" P/ DUTOS TIPO KANAFLEX</t>
  </si>
  <si>
    <t>35,15</t>
  </si>
  <si>
    <t>00003412</t>
  </si>
  <si>
    <t>LA DE VIDRO E = 2,5CM - PLACA 120 X 60CM</t>
  </si>
  <si>
    <t>12,21</t>
  </si>
  <si>
    <t>00003413</t>
  </si>
  <si>
    <t>LA DE VIDRO E = 5MM</t>
  </si>
  <si>
    <t>22,34</t>
  </si>
  <si>
    <t>00011168</t>
  </si>
  <si>
    <t>LACA INCOLOR CONCENTRADA PARA MADEIRA</t>
  </si>
  <si>
    <t>35,41</t>
  </si>
  <si>
    <t>00020188</t>
  </si>
  <si>
    <t>LADRILHO CERAMICO ANTI-DERRAPANTE 11 X 24CM</t>
  </si>
  <si>
    <t>14,01</t>
  </si>
  <si>
    <t>00003734</t>
  </si>
  <si>
    <t>LADRILHO HIDRAULICO LISO 20 X 20CM COR NATURAL</t>
  </si>
  <si>
    <t>16,76</t>
  </si>
  <si>
    <t>00003731</t>
  </si>
  <si>
    <t>LADRILHO HIDRAULICO 20 X 20CM - LISO COR NATURAL</t>
  </si>
  <si>
    <t>17,50</t>
  </si>
  <si>
    <t>00003733</t>
  </si>
  <si>
    <t>LADRILHO HIDRAULICO 20 X 20CM - LISO 2 CORES</t>
  </si>
  <si>
    <t>00003735</t>
  </si>
  <si>
    <t>LADRILHO HIDRAULICO 25 X 25CM - LISO COR NATURAL</t>
  </si>
  <si>
    <t>21,67</t>
  </si>
  <si>
    <t>00003732</t>
  </si>
  <si>
    <t>LADRILHO HIDRAULICO 30 X 30CM - LISO COR    NATURAL</t>
  </si>
  <si>
    <t>00011644</t>
  </si>
  <si>
    <t>LAJE CONCR ARMAD PREMOLD CIRCULAR P/ TRANSICAO POCO VISITA DN 1200MM,    C/ FURO DN 600 MM</t>
  </si>
  <si>
    <t>138,51</t>
  </si>
  <si>
    <t>00011645</t>
  </si>
  <si>
    <t>LAJE CONCR ARMAD PREMOLD CIRCULAR P/ TRANSICAO POCO VISITA DN 900 MM,    C/ FURO DN 600 MM</t>
  </si>
  <si>
    <t>91,43</t>
  </si>
  <si>
    <t>00011646</t>
  </si>
  <si>
    <t>LAJE CONCR ARMAD PREMOLD CIRCULAR P/TAMPA POCO VISITA DN 700 MM, ESP =10 CM</t>
  </si>
  <si>
    <t>39,06</t>
  </si>
  <si>
    <t>00011647</t>
  </si>
  <si>
    <t>LAJE EXCENTRICA CONC ARM PRE-MOLDADO DN 1,00M FURO=0,53M E=12CM</t>
  </si>
  <si>
    <t>126,86</t>
  </si>
  <si>
    <t>00011648</t>
  </si>
  <si>
    <t>LAJE EXCENTRICA CONC ARM PRE-MOLDADO DN 1,10M FURO=0,60M E=12CM</t>
  </si>
  <si>
    <t>128,00</t>
  </si>
  <si>
    <t>00011649</t>
  </si>
  <si>
    <t>LAJE EXCENTRICA CONC ARM PRE-MOLDADO DN 1,20M FURO=0,53M E=12CM</t>
  </si>
  <si>
    <t>134,40</t>
  </si>
  <si>
    <t>00011650</t>
  </si>
  <si>
    <t>LAJE EXCENTRICA CONC ARM PRE-MOLDADO DN 1,50M FURO=0,53M E=15CM</t>
  </si>
  <si>
    <t>153,14</t>
  </si>
  <si>
    <t>00003736</t>
  </si>
  <si>
    <t>LAJE PRE-MOLDADA DE FORRO CONVENCIONAL SOBRECARGA 100KG/M2 VAO ATE 3,50M</t>
  </si>
  <si>
    <t>16,00</t>
  </si>
  <si>
    <t>00003741</t>
  </si>
  <si>
    <t>LAJE PRE-MOLDADA DE FORRO CONVENCIONAL SOBRECARGA 100KG/M2 VAO ATE 4,50M</t>
  </si>
  <si>
    <t>18,29</t>
  </si>
  <si>
    <t>00003745</t>
  </si>
  <si>
    <t>LAJE PRE-MOLDADA DE FORRO CONVENCIONAL SOBRECARGA 100KG/M2 VAO ATE 5,00M</t>
  </si>
  <si>
    <t>19,43</t>
  </si>
  <si>
    <t>00003742</t>
  </si>
  <si>
    <t>LAJE PRE-MOLDADA DE FORRO TRELICADA SOBRECARGA 100KG/M2 VAO ATE 6,00M</t>
  </si>
  <si>
    <t>28,57</t>
  </si>
  <si>
    <t>00003743</t>
  </si>
  <si>
    <t>LAJE PRE-MOLDADA DE PISO CONVENCIONAL SOBRECARGA 200KG/M2 VAO ATE 3,50M</t>
  </si>
  <si>
    <t>17,14</t>
  </si>
  <si>
    <t>00003744</t>
  </si>
  <si>
    <t>LAJE PRE-MOLDADA DE PISO CONVENCIONAL SOBRECARGA 200KG/M2 VAO ATE 4,50M</t>
  </si>
  <si>
    <t>18,74</t>
  </si>
  <si>
    <t>00003739</t>
  </si>
  <si>
    <t>LAJE PRE-MOLDADA DE PISO CONVENCIONAL SOBRECARGA 200KG/M2 VAO ATE 5,00M</t>
  </si>
  <si>
    <t>20,57</t>
  </si>
  <si>
    <t>00003747</t>
  </si>
  <si>
    <t>LAJE PRE-MOLDADA DE PISO CONVENCIONAL SOBRECARGA 350KG/M2 VAO ATE 3,50M</t>
  </si>
  <si>
    <t>00003737</t>
  </si>
  <si>
    <t>LAJE PRE-MOLDADA DE PISO CONVENCIONAL SOBRECARGA 350KG/M2 VAO ATE 4,50M</t>
  </si>
  <si>
    <t>00003738</t>
  </si>
  <si>
    <t>LAJE PRE-MOLDADA DE PISO CONVENCIONAL SOBRECARGA 350KG/M2 VAO ATE 5,00M</t>
  </si>
  <si>
    <t>22,63</t>
  </si>
  <si>
    <t>00003748</t>
  </si>
  <si>
    <t>LAJE PRE-MOLDADA DE PISO TRELICADA SOBRECARGA 100KG/M2 VAO ATE 7,00M</t>
  </si>
  <si>
    <t>34,29</t>
  </si>
  <si>
    <t>00003746</t>
  </si>
  <si>
    <t>LAJE PRE-MOLDADA DE PISO TRELICADA SOBRECARGA 200KG/M2 VAO ATE 6,00M</t>
  </si>
  <si>
    <t>34,70</t>
  </si>
  <si>
    <t>00003740</t>
  </si>
  <si>
    <t>LAJE PRE-MOLDADA DE PISO TRELICADA SOBRECARGA 200KG/M2 VAO ATE 7,00M</t>
  </si>
  <si>
    <t>41,14</t>
  </si>
  <si>
    <t>00013650</t>
  </si>
  <si>
    <t>LAJE TRELICADA P/ FORRO ,H=10CM P/ APOIO SIMPLES , VAO LIVRE DE 4,00M</t>
  </si>
  <si>
    <t>18,06</t>
  </si>
  <si>
    <t>00013651</t>
  </si>
  <si>
    <t>LAJE TRELICADA P/ PISO , H=10CM , P/ APOIO SIMPLES , SOBRECARGA DE 200 KG/M2 , VAO LIVRE MAXIMO DE</t>
  </si>
  <si>
    <t>5,70M</t>
  </si>
  <si>
    <t>00013652</t>
  </si>
  <si>
    <t>LAJE TRELICADA P/ PISO , H=12CM , P/ APOIO SIMPLES , SOBRECARGA DE 200 KG/M2 , VAO LIVRE MAXIMO DE</t>
  </si>
  <si>
    <t>27,43</t>
  </si>
  <si>
    <t>00013423</t>
  </si>
  <si>
    <t>LAJE TRELICADA P/ PISO , H=16CM , P/ APOIO SIMPLES , SOBRECARGA DE 200 KG/M2 , VAO LIVRE MAXIMO DE</t>
  </si>
  <si>
    <t>32,87</t>
  </si>
  <si>
    <t>4,75M</t>
  </si>
  <si>
    <t>00013424</t>
  </si>
  <si>
    <t>LAJE TRELICADA P/ PISO , H=20CM , P/ APOIO SIMPLES , SOBRECARGA DE 200 KG/M2 , VAO LIVRE MAXIMO DE</t>
  </si>
  <si>
    <t>41,26</t>
  </si>
  <si>
    <t>9,50M</t>
  </si>
  <si>
    <t>00013425</t>
  </si>
  <si>
    <t>LAJE TRELICADA P/ PISO , H=25CM , P/ APOIO SIMPLES , SOBRECARGA DE 200 KG/M2 , VAO LIVRE MAXIMO DE</t>
  </si>
  <si>
    <t>44,80</t>
  </si>
  <si>
    <t>8,30M</t>
  </si>
  <si>
    <t>00013426</t>
  </si>
  <si>
    <t>LAJE TRELICADA P/ PISO , H=30CM , P/ APOIO SIMPLES , SOBRECARGA DE 200 KG/M2 , VAO LIVRE MAXIMO DE</t>
  </si>
  <si>
    <t>51,20</t>
  </si>
  <si>
    <t>12,65M</t>
  </si>
  <si>
    <t>00013250</t>
  </si>
  <si>
    <t>LAJOTA CERAMICA 20 X 30 CM PARA LALE PRE-MOLDADA (TIPO VOLTERRANA)</t>
  </si>
  <si>
    <t>00011641</t>
  </si>
  <si>
    <t>LAJOTA CERAMICA 20 X 30CM P/ LAJE PRE-MOLDADA (TIPO VOLTERRANA)</t>
  </si>
  <si>
    <t>6,80</t>
  </si>
  <si>
    <t>00021106</t>
  </si>
  <si>
    <t>LAMBRIS DE ALUMINIO</t>
  </si>
  <si>
    <t>00003753</t>
  </si>
  <si>
    <t>LAMPADA FLUORESCENTE 20W</t>
  </si>
  <si>
    <t>4,43</t>
  </si>
  <si>
    <t>00003754</t>
  </si>
  <si>
    <t>LAMPADA FLUORESCENTE 40W</t>
  </si>
  <si>
    <t>00012207</t>
  </si>
  <si>
    <t>LAMPADA FLUORESCENTE 85W</t>
  </si>
  <si>
    <t>9,68</t>
  </si>
  <si>
    <t>00003763</t>
  </si>
  <si>
    <t>LAMPADA INCANDESCENTE 100W</t>
  </si>
  <si>
    <t>00012203</t>
  </si>
  <si>
    <t>LAMPADA INCANDESCENTE 150W</t>
  </si>
  <si>
    <t>00012202</t>
  </si>
  <si>
    <t>LAMPADA INCANDESCENTE 200W</t>
  </si>
  <si>
    <t>00012200</t>
  </si>
  <si>
    <t>LAMPADA INCANDESCENTE 300W</t>
  </si>
  <si>
    <t>10,29</t>
  </si>
  <si>
    <t>00012201</t>
  </si>
  <si>
    <t>LAMPADA INCANDESCENTE 40W</t>
  </si>
  <si>
    <t>00003764</t>
  </si>
  <si>
    <t>LAMPADA INCANDESCENTE 60W</t>
  </si>
  <si>
    <t>00003755</t>
  </si>
  <si>
    <t>LAMPADA MISTA 160W BASE E - 27</t>
  </si>
  <si>
    <t>00003750</t>
  </si>
  <si>
    <t>LAMPADA MISTA 250W BASE E - 27</t>
  </si>
  <si>
    <t>00003756</t>
  </si>
  <si>
    <t>LAMPADA MISTA 500W BASE E - 40</t>
  </si>
  <si>
    <t>37,46</t>
  </si>
  <si>
    <t>00012214</t>
  </si>
  <si>
    <t>LAMPADA VAPOR MERCURIO 125W</t>
  </si>
  <si>
    <t>00003749</t>
  </si>
  <si>
    <t>00012815</t>
  </si>
  <si>
    <t>FITA CREPE EM ROLOS 25MMX50M</t>
  </si>
  <si>
    <t>4,87</t>
  </si>
  <si>
    <t>00000407</t>
  </si>
  <si>
    <t>FITA DE ALUMINIO P/ PROTECAO DO CONDUTOR LARG 10MM</t>
  </si>
  <si>
    <t>20,02</t>
  </si>
  <si>
    <t>00020110</t>
  </si>
  <si>
    <t>FITA ISOLANTE ADESIVA ANTI-CHAMA EM ROLOS 19MM X 10M</t>
  </si>
  <si>
    <t>00020111</t>
  </si>
  <si>
    <t>FITA ISOLANTE ADESIVA ANTI-CHAMA EM ROLOS 19MM X 20M</t>
  </si>
  <si>
    <t>00021127</t>
  </si>
  <si>
    <t>FITA ISOLANTE ADESIVA ANTI-CHAMA EM ROLOS 19MM X 5M</t>
  </si>
  <si>
    <t>00000404</t>
  </si>
  <si>
    <t>FITA ISOLANTE AUTO-FUSAO BT REF 3M OU SIMILAR</t>
  </si>
  <si>
    <t>00011619</t>
  </si>
  <si>
    <t>FITA OU CINTA DE CALDEACAO P/ MANTA BUTILICA</t>
  </si>
  <si>
    <t>00014152</t>
  </si>
  <si>
    <t>FITA PERFURADA 17MM EXTRA LEVE</t>
  </si>
  <si>
    <t>38,91</t>
  </si>
  <si>
    <t>00014153</t>
  </si>
  <si>
    <t>FITA PERFURADA 19MM LEVE</t>
  </si>
  <si>
    <t>47,52</t>
  </si>
  <si>
    <t>00014154</t>
  </si>
  <si>
    <t>FITA PERFURADA 25MM PESADA</t>
  </si>
  <si>
    <t>120,87</t>
  </si>
  <si>
    <t>00014151</t>
  </si>
  <si>
    <t>FITA RECARTILHADA EPAFLEX 17MM</t>
  </si>
  <si>
    <t>37,02</t>
  </si>
  <si>
    <t>00003146</t>
  </si>
  <si>
    <t>FITA VEDA ROSCA EM ROLOS 18MMX10M</t>
  </si>
  <si>
    <t>00003143</t>
  </si>
  <si>
    <t>FITA VEDA ROSCA EM ROLOS 18MMX25M</t>
  </si>
  <si>
    <t>00003148</t>
  </si>
  <si>
    <t>FITA VEDA ROSCA EM ROLOS 18MMX50M</t>
  </si>
  <si>
    <t>6,55</t>
  </si>
  <si>
    <t>00004310</t>
  </si>
  <si>
    <t>FIXADOR ABA AUTO TRAVANTE P/ TELHA CANALETE 90 OU KALHETAO</t>
  </si>
  <si>
    <t>1,78</t>
  </si>
  <si>
    <t>00004311</t>
  </si>
  <si>
    <t>FIXADOR ABA SIMPLES P/ TELHA CANALETA 49 OU KALHETA</t>
  </si>
  <si>
    <t>1,30</t>
  </si>
  <si>
    <t>00004312</t>
  </si>
  <si>
    <t>FIXADOR ABA SIMPLES P/ TELHA CANALETA 90 OU KALHETAO</t>
  </si>
  <si>
    <t>00011162</t>
  </si>
  <si>
    <t>FIXADOR DE CAL TIPO GLOBOFIX OU EQUIV</t>
  </si>
  <si>
    <t>00013261</t>
  </si>
  <si>
    <t>FLANELA</t>
  </si>
  <si>
    <t>00003149</t>
  </si>
  <si>
    <t>FLANGE AVULSO FOFO S/ ROSCAS PN-10 DN 80</t>
  </si>
  <si>
    <t>55,54</t>
  </si>
  <si>
    <t>00003150</t>
  </si>
  <si>
    <t>FLANGE AVULSO FOFO S/ ROSCAS PN-10 DN 100</t>
  </si>
  <si>
    <t>68,76</t>
  </si>
  <si>
    <t>00003159</t>
  </si>
  <si>
    <t>FLANGE AVULSO FOFO S/ ROSCAS PN-10 DN 1000</t>
  </si>
  <si>
    <t>2.374,90</t>
  </si>
  <si>
    <t>00003160</t>
  </si>
  <si>
    <t>FLANGE AVULSO FOFO S/ ROSCAS PN-10 DN 1200</t>
  </si>
  <si>
    <t>3.481,96</t>
  </si>
  <si>
    <t>00003151</t>
  </si>
  <si>
    <t>FLANGE AVULSO FOFO S/ ROSCAS PN-10 DN 150</t>
  </si>
  <si>
    <t>126,94</t>
  </si>
  <si>
    <t>00003152</t>
  </si>
  <si>
    <t>FLANGE AVULSO FOFO S/ ROSCAS PN-10 DN200</t>
  </si>
  <si>
    <t>158,94</t>
  </si>
  <si>
    <t>00003153</t>
  </si>
  <si>
    <t>FLANGE AVULSO FOFO S/ ROSCAS PN-10 DN250</t>
  </si>
  <si>
    <t>234,05</t>
  </si>
  <si>
    <t>00003249</t>
  </si>
  <si>
    <t>FLANGE AVULSO FOFO S/ ROSCAS PN-10 DN300</t>
  </si>
  <si>
    <t>00003154</t>
  </si>
  <si>
    <t>FLANGE AVULSO FOFO S/ ROSCAS PN-10 DN350</t>
  </si>
  <si>
    <t>366,55</t>
  </si>
  <si>
    <t>00003155</t>
  </si>
  <si>
    <t>FLANGE AVULSO FOFO S/ ROSCAS PN-10 DN400</t>
  </si>
  <si>
    <t>444,30</t>
  </si>
  <si>
    <t>00003248</t>
  </si>
  <si>
    <t>FLANGE AVULSO FOFO S/ ROSCAS PN-10 DN500</t>
  </si>
  <si>
    <t>602,98</t>
  </si>
  <si>
    <t>00003157</t>
  </si>
  <si>
    <t>FLANGE AVULSO FOFO S/ ROSCAS PN-10 DN600</t>
  </si>
  <si>
    <t>888,61</t>
  </si>
  <si>
    <t>00003247</t>
  </si>
  <si>
    <t>FLANGE AVULSO FOFO S/ ROSCAS PN-10 DN700</t>
  </si>
  <si>
    <t>1.203,32</t>
  </si>
  <si>
    <t>00003246</t>
  </si>
  <si>
    <t>FLANGE AVULSO FOFO S/ ROSCAS PN-10 DN800</t>
  </si>
  <si>
    <t>1.555,06</t>
  </si>
  <si>
    <t>00003158</t>
  </si>
  <si>
    <t>FLANGE AVULSO FOFO S/ ROSCAS PN-10 DN900</t>
  </si>
  <si>
    <t>2.089,54</t>
  </si>
  <si>
    <t>00003245</t>
  </si>
  <si>
    <t>FLANGE AVULSO FOFO S/ ROSCAS PN-16 DN 80</t>
  </si>
  <si>
    <t>00003162</t>
  </si>
  <si>
    <t>FLANGE AVULSO FOFO S/ ROSCAS PN-16 DN100</t>
  </si>
  <si>
    <t>71,41</t>
  </si>
  <si>
    <t>00003239</t>
  </si>
  <si>
    <t>FLANGE AVULSO FOFO S/ ROSCAS PN-16 DN1000</t>
  </si>
  <si>
    <t>2.856,23</t>
  </si>
  <si>
    <t>00003170</t>
  </si>
  <si>
    <t>FLANGE AVULSO FOFO S/ ROSCAS PN-16 DN1200</t>
  </si>
  <si>
    <t>4.807,99</t>
  </si>
  <si>
    <t>00003244</t>
  </si>
  <si>
    <t>CURVA PVC LEVE 90G C/ PONTA E BOLSA LISA DN 150MM</t>
  </si>
  <si>
    <t>49,08</t>
  </si>
  <si>
    <t>00020103</t>
  </si>
  <si>
    <t>CURVA PVC LEVE 90G C/ PONTA E BOLSA LISA DN 200MM</t>
  </si>
  <si>
    <t>121,30</t>
  </si>
  <si>
    <t>00020104</t>
  </si>
  <si>
    <t>CURVA PVC LEVE 90G C/ PONTA E BOLSA LISA DN 250MM</t>
  </si>
  <si>
    <t>386,13</t>
  </si>
  <si>
    <t>00020105</t>
  </si>
  <si>
    <t>CURVA PVC LEVE 90G C/ PONTA E BOLSA LISA DN 300MM</t>
  </si>
  <si>
    <t>569,79</t>
  </si>
  <si>
    <t>00001965</t>
  </si>
  <si>
    <t>CURVA PVC LONGA 45G P/ ESG PREDIAL DN 100MM</t>
  </si>
  <si>
    <t>16,86</t>
  </si>
  <si>
    <t>00010765</t>
  </si>
  <si>
    <t>CURVA PVC LONGA 45G P/ ESG PREDIAL DN 50MM</t>
  </si>
  <si>
    <t>00010767</t>
  </si>
  <si>
    <t>CURVA PVC LONGA 45G P/ ESG PREDIAL DN 75MM</t>
  </si>
  <si>
    <t>16,08</t>
  </si>
  <si>
    <t>00001970</t>
  </si>
  <si>
    <t>CURVA PVC LONGA 90G P/ ESG PREDIAL DN 100MM</t>
  </si>
  <si>
    <t>16,55</t>
  </si>
  <si>
    <t>FLANGE AVULSO FOFO S/ ROSCAS PN-16 DN400</t>
  </si>
  <si>
    <t>510,95</t>
  </si>
  <si>
    <t>00003241</t>
  </si>
  <si>
    <t>FLANGE AVULSO FOFO S/ ROSCAS PN-16 DN500</t>
  </si>
  <si>
    <t>681,26</t>
  </si>
  <si>
    <t>00003167</t>
  </si>
  <si>
    <t>FLANGE AVULSO FOFO S/ ROSCAS PN-16 DN600</t>
  </si>
  <si>
    <t>974,56</t>
  </si>
  <si>
    <t>00003240</t>
  </si>
  <si>
    <t>FLANGE AVULSO FOFO S/ ROSCAS PN-16 DN700</t>
  </si>
  <si>
    <t>1.344,01</t>
  </si>
  <si>
    <t>00003168</t>
  </si>
  <si>
    <t>FLANGE AVULSO FOFO S/ ROSCAS PN-16 DN800</t>
  </si>
  <si>
    <t>1.856,55</t>
  </si>
  <si>
    <t>00003169</t>
  </si>
  <si>
    <t>FLANGE AVULSO FOFO S/ ROSCAS PN-16 DN900</t>
  </si>
  <si>
    <t>2.179,73</t>
  </si>
  <si>
    <t>00003237</t>
  </si>
  <si>
    <t>FLANGE AVULSO FOFO S/ ROSCAS PN-25 DN 80</t>
  </si>
  <si>
    <t>75,90</t>
  </si>
  <si>
    <t>00003171</t>
  </si>
  <si>
    <t>FLANGE AVULSO FOFO S/ ROSCAS PN-25 DN100</t>
  </si>
  <si>
    <t>79,34</t>
  </si>
  <si>
    <t>00003232</t>
  </si>
  <si>
    <t>FLANGE AVULSO FOFO S/ ROSCAS PN-25 DN1000</t>
  </si>
  <si>
    <t>3.739,81</t>
  </si>
  <si>
    <t>00003180</t>
  </si>
  <si>
    <t>FLANGE AVULSO FOFO S/ ROSCAS PN-25 DN1200</t>
  </si>
  <si>
    <t>5.310,74</t>
  </si>
  <si>
    <t>00003172</t>
  </si>
  <si>
    <t>FLANGE AVULSO FOFO S/ ROSCAS PN-25 DN150</t>
  </si>
  <si>
    <t>152,33</t>
  </si>
  <si>
    <t>00003173</t>
  </si>
  <si>
    <t>FLANGE AVULSO FOFO S/ ROSCAS PN-25 DN200</t>
  </si>
  <si>
    <t>190,42</t>
  </si>
  <si>
    <t>00003236</t>
  </si>
  <si>
    <t>FLANGE AVULSO FOFO S/ ROSCAS PN-25 DN250</t>
  </si>
  <si>
    <t>277,69</t>
  </si>
  <si>
    <t>00003174</t>
  </si>
  <si>
    <t>FLANGE AVULSO FOFO S/ ROSCAS PN-25 DN300</t>
  </si>
  <si>
    <t>364,96</t>
  </si>
  <si>
    <t>00003235</t>
  </si>
  <si>
    <t>FLANGE AVULSO FOFO S/ ROSCAS PN-25 DN350</t>
  </si>
  <si>
    <t>485,03</t>
  </si>
  <si>
    <t>00003176</t>
  </si>
  <si>
    <t>FLANGE AVULSO FOFO S/ ROSCAS PN-25 DN450</t>
  </si>
  <si>
    <t>772,50</t>
  </si>
  <si>
    <t>00003177</t>
  </si>
  <si>
    <t>FLANGE AVULSO FOFO S/ ROSCAS PN-25 DN500</t>
  </si>
  <si>
    <t>807,15</t>
  </si>
  <si>
    <t>00003178</t>
  </si>
  <si>
    <t>FLANGE AVULSO FOFO S/ ROSCAS PN-25 DN600</t>
  </si>
  <si>
    <t>1.181,10</t>
  </si>
  <si>
    <t>00003234</t>
  </si>
  <si>
    <t>FLANGE AVULSO FOFO S/ ROSCAS PN-25 DN700</t>
  </si>
  <si>
    <t>1.584,68</t>
  </si>
  <si>
    <t>00003179</t>
  </si>
  <si>
    <t>FLANGE AVULSO FOFO S/ ROSCAS PN-25 DN800</t>
  </si>
  <si>
    <t>2.513,48</t>
  </si>
  <si>
    <t>00003233</t>
  </si>
  <si>
    <t>FLANGE AVULSO FOFO S/ ROSCAS PN-25 DN900</t>
  </si>
  <si>
    <t>2.948,53</t>
  </si>
  <si>
    <t>00003182</t>
  </si>
  <si>
    <t>FLANGE CEGO FOFO PN-10 DN 80</t>
  </si>
  <si>
    <t>56,46</t>
  </si>
  <si>
    <t>00003183</t>
  </si>
  <si>
    <t>FLANGE CEGO FOFO PN-10 DN 100</t>
  </si>
  <si>
    <t>66,09</t>
  </si>
  <si>
    <t>00003195</t>
  </si>
  <si>
    <t>FLANGE CEGO FOFO PN-10 DN 150</t>
  </si>
  <si>
    <t>87,96</t>
  </si>
  <si>
    <t>00003230</t>
  </si>
  <si>
    <t>FLANGE CEGO FOFO PN-10 DN 200</t>
  </si>
  <si>
    <t>121,23</t>
  </si>
  <si>
    <t>00003184</t>
  </si>
  <si>
    <t>FLANGE CEGO FOFO PN-10 DN 250</t>
  </si>
  <si>
    <t>205,44</t>
  </si>
  <si>
    <t>00003185</t>
  </si>
  <si>
    <t>FLANGE CEGO FOFO PN-10 DN 300</t>
  </si>
  <si>
    <t>292,58</t>
  </si>
  <si>
    <t>00003229</t>
  </si>
  <si>
    <t>FLANGE CEGO FOFO PN-10 DN 350</t>
  </si>
  <si>
    <t>376,44</t>
  </si>
  <si>
    <t>00003228</t>
  </si>
  <si>
    <t>FLANGE CEGO FOFO PN-10 DN 400</t>
  </si>
  <si>
    <t>453,82</t>
  </si>
  <si>
    <t>00003187</t>
  </si>
  <si>
    <t>FLANGE CEGO FOFO PN-10 DN 500</t>
  </si>
  <si>
    <t>1.221,62</t>
  </si>
  <si>
    <t>00003188</t>
  </si>
  <si>
    <t>FLANGE CEGO FOFO PN-10 DN 600</t>
  </si>
  <si>
    <t>1.823,44</t>
  </si>
  <si>
    <t>00003227</t>
  </si>
  <si>
    <t>FLANGE CEGO FOFO PN-10 DN 700</t>
  </si>
  <si>
    <t>2.209,69</t>
  </si>
  <si>
    <t>00003189</t>
  </si>
  <si>
    <t>FLANGE CEGO FOFO PN-10 DN 800</t>
  </si>
  <si>
    <t>3.841,50</t>
  </si>
  <si>
    <t>00003190</t>
  </si>
  <si>
    <t>FLANGE CEGO FOFO PN-10 DN 900</t>
  </si>
  <si>
    <t>4.024,14</t>
  </si>
  <si>
    <t>00003226</t>
  </si>
  <si>
    <t>FLANGE CEGO FOFO PN-10 DN 1000</t>
  </si>
  <si>
    <t>9.464,15</t>
  </si>
  <si>
    <t>00003191</t>
  </si>
  <si>
    <t>FLANGE CEGO FOFO PN-10 DN 1200</t>
  </si>
  <si>
    <t>11.686,77</t>
  </si>
  <si>
    <t>00003225</t>
  </si>
  <si>
    <t>FLANGE CEGO FOFO PN-16 DN 200</t>
  </si>
  <si>
    <t>161,56</t>
  </si>
  <si>
    <t>00003224</t>
  </si>
  <si>
    <t>FLANGE CEGO FOFO PN-16 DN 250</t>
  </si>
  <si>
    <t>298,03</t>
  </si>
  <si>
    <t>00003196</t>
  </si>
  <si>
    <t>FLANGE CEGO FOFO PN-16 DN 300</t>
  </si>
  <si>
    <t>329,39</t>
  </si>
  <si>
    <t>00003197</t>
  </si>
  <si>
    <t>FLANGE CEGO FOFO PN-16 DN 350</t>
  </si>
  <si>
    <t>517,61</t>
  </si>
  <si>
    <t>00003198</t>
  </si>
  <si>
    <t>FLANGE CEGO FOFO PN-16 DN 400</t>
  </si>
  <si>
    <t>520,73</t>
  </si>
  <si>
    <t>00003223</t>
  </si>
  <si>
    <t>FLANGE CEGO FOFO PN-16 DN 500</t>
  </si>
  <si>
    <t>1.383,29</t>
  </si>
  <si>
    <t>00003200</t>
  </si>
  <si>
    <t>FLANGE CEGO FOFO PN-16 DN 600</t>
  </si>
  <si>
    <t>2.021,02</t>
  </si>
  <si>
    <t>00003201</t>
  </si>
  <si>
    <t>FLANGE CEGO FOFO PN-16 DN 700</t>
  </si>
  <si>
    <t>2.802,54</t>
  </si>
  <si>
    <t>00003202</t>
  </si>
  <si>
    <t>FLANGE CEGO FOFO PN-16 DN 800</t>
  </si>
  <si>
    <t>4.215,77</t>
  </si>
  <si>
    <t>00003203</t>
  </si>
  <si>
    <t>FLANGE CEGO FOFO PN-16 DN 900</t>
  </si>
  <si>
    <t>5.137,96</t>
  </si>
  <si>
    <t>00003204</t>
  </si>
  <si>
    <t>FLANGE CEGO FOFO PN-16 DN 1000</t>
  </si>
  <si>
    <t>00003205</t>
  </si>
  <si>
    <t>FLANGE CEGO FOFO PN-16 DN 1200</t>
  </si>
  <si>
    <t>15.703,61</t>
  </si>
  <si>
    <t>00003207</t>
  </si>
  <si>
    <t>FLANGE CEGO FOFO PN-25 DN 100</t>
  </si>
  <si>
    <t>69,03</t>
  </si>
  <si>
    <t>00003208</t>
  </si>
  <si>
    <t>FLANGE CEGO FOFO PN-25 DN 150</t>
  </si>
  <si>
    <t>117,63</t>
  </si>
  <si>
    <t>00003209</t>
  </si>
  <si>
    <t>FLANGE CEGO FOFO PN-25 DN 200</t>
  </si>
  <si>
    <t>175,98</t>
  </si>
  <si>
    <t>00003221</t>
  </si>
  <si>
    <t>FLANGE CEGO FOFO PN-25 DN 250</t>
  </si>
  <si>
    <t>00003220</t>
  </si>
  <si>
    <t>FLANGE CEGO FOFO PN-25 DN 300</t>
  </si>
  <si>
    <t>423,49</t>
  </si>
  <si>
    <t>00003210</t>
  </si>
  <si>
    <t>FLANGE CEGO FOFO PN-25 DN 350</t>
  </si>
  <si>
    <t>674,47</t>
  </si>
  <si>
    <t>00003219</t>
  </si>
  <si>
    <t>FLANGE CEGO FOFO PN-25 DN 400</t>
  </si>
  <si>
    <t>729,05</t>
  </si>
  <si>
    <t>00003218</t>
  </si>
  <si>
    <t>FLANGE CEGO FOFO PN-25 DN 500</t>
  </si>
  <si>
    <t>1.880,93</t>
  </si>
  <si>
    <t>00003212</t>
  </si>
  <si>
    <t>FLANGE CEGO FOFO PN-25 DN 600</t>
  </si>
  <si>
    <t>2.586,95</t>
  </si>
  <si>
    <t>00003217</t>
  </si>
  <si>
    <t>FLANGE CEGO FOFO PN-25 DN 700</t>
  </si>
  <si>
    <t>3.862,47</t>
  </si>
  <si>
    <t>00003213</t>
  </si>
  <si>
    <t>FLANGE CEGO FOFO PN-25 DN 800</t>
  </si>
  <si>
    <t>5.461,35</t>
  </si>
  <si>
    <t>00003216</t>
  </si>
  <si>
    <t>FLANGE CEGO FOFO PN-25 DN 900</t>
  </si>
  <si>
    <t>7.132,09</t>
  </si>
  <si>
    <t>00003214</t>
  </si>
  <si>
    <t>FLANGE CEGO FOFO PN-25 DN 1000</t>
  </si>
  <si>
    <t>12.916,64</t>
  </si>
  <si>
    <t>00003215</t>
  </si>
  <si>
    <t>FLANGE CEGO FOFO PN-25 DN 1200</t>
  </si>
  <si>
    <t>19.997,21</t>
  </si>
  <si>
    <t>00020115</t>
  </si>
  <si>
    <t>FLANGE PVC AVULSO C/ FUROS P/ CONEXOES DE 110MM / DN 100MM</t>
  </si>
  <si>
    <t>184,80</t>
  </si>
  <si>
    <t>00020112</t>
  </si>
  <si>
    <t>FLANGE PVC AVULSO C/ FUROS P/ CONEXOES DE 60MM / DN 50MM</t>
  </si>
  <si>
    <t>103,39</t>
  </si>
  <si>
    <t>00020113</t>
  </si>
  <si>
    <t>FLANGE PVC AVULSO C/ FUROS P/ CONEXOES DE 75MM / DN 65MM</t>
  </si>
  <si>
    <t>122,48</t>
  </si>
  <si>
    <t>00020114</t>
  </si>
  <si>
    <t>FLANGE PVC AVULSO C/ FUROS P/ CONEXOES DE 85MM / DN 75MM</t>
  </si>
  <si>
    <t>163,41</t>
  </si>
  <si>
    <t>00020122</t>
  </si>
  <si>
    <t>FLANGE PVC AVULSO C/ FUROS P/ TUBOS DE 110MM / DN 100MM</t>
  </si>
  <si>
    <t>159,31</t>
  </si>
  <si>
    <t>00020119</t>
  </si>
  <si>
    <t>FLANGE PVC AVULSO C/ FUROS P/ TUBOS DE 60MM / DN 50MM</t>
  </si>
  <si>
    <t>89,13</t>
  </si>
  <si>
    <t>00020120</t>
  </si>
  <si>
    <t>FLANGE PVC AVULSO C/ FUROS P/ TUBOS DE 75MM / DN 65MM</t>
  </si>
  <si>
    <t>99,77</t>
  </si>
  <si>
    <t>00020121</t>
  </si>
  <si>
    <t>FLANGE PVC AVULSO C/ FUROS P/ TUBOS DE 85MM / DN 75MM</t>
  </si>
  <si>
    <t>131,67</t>
  </si>
  <si>
    <t>00020118</t>
  </si>
  <si>
    <t>FLANGE PVC AVULSO SEM FUROS P/ CONEXOES DE 110MM / DN 100MM</t>
  </si>
  <si>
    <t>182,21</t>
  </si>
  <si>
    <t>00020116</t>
  </si>
  <si>
    <t>FLANGE PVC AVULSO SEM FUROS P/ CONEXOES DE 75MM / DN 65MM</t>
  </si>
  <si>
    <t>119,90</t>
  </si>
  <si>
    <t>00020117</t>
  </si>
  <si>
    <t>FLANGE PVC AVULSO SEM FUROS P/ CONEXOES DE 85MM / DN 75MM</t>
  </si>
  <si>
    <t>160,38</t>
  </si>
  <si>
    <t>00020126</t>
  </si>
  <si>
    <t>FLANGE PVC AVULSO SEM FUROS P/ TUBOS DE 110MM / DN 100MM</t>
  </si>
  <si>
    <t>00020123</t>
  </si>
  <si>
    <t>FLANGE PVC AVULSO SEM FUROS P/ TUBOS DE 60MM / DN 50MM</t>
  </si>
  <si>
    <t>00020124</t>
  </si>
  <si>
    <t>FLANGE PVC AVULSO SEM FUROS P/ TUBOS DE 75MM / DN 65MM</t>
  </si>
  <si>
    <t>00020125</t>
  </si>
  <si>
    <t>FLANGE PVC AVULSO SEM FUROS P/ TUBOS DE 85MM / DN 75MM</t>
  </si>
  <si>
    <t>136,11</t>
  </si>
  <si>
    <t>00003259</t>
  </si>
  <si>
    <t>FLANGE PVC C/ ROSCA SEXTAVADO S/FUROS REF. 1 1/2"</t>
  </si>
  <si>
    <t>4,16</t>
  </si>
  <si>
    <t>00003258</t>
  </si>
  <si>
    <t>FLANGE PVC C/ ROSCA SEXTAVADO S/FUROS REF. 1 1/4"</t>
  </si>
  <si>
    <t>00003251</t>
  </si>
  <si>
    <t>FLANGE PVC C/ ROSCA SEXTAVADO S/FUROS REF. 1/2"</t>
  </si>
  <si>
    <t>00003256</t>
  </si>
  <si>
    <t>FLANGE PVC C/ ROSCA SEXTAVADO S/FUROS REF. 1"</t>
  </si>
  <si>
    <t>00003261</t>
  </si>
  <si>
    <t>FLANGE PVC C/ ROSCA SEXTAVADO S/FUROS REF. 2 1/2"</t>
  </si>
  <si>
    <t>29,01</t>
  </si>
  <si>
    <t>00003260</t>
  </si>
  <si>
    <t>FLANGE PVC C/ ROSCA SEXTAVADO S/FUROS REF. 2"</t>
  </si>
  <si>
    <t>5,96</t>
  </si>
  <si>
    <t>00003255</t>
  </si>
  <si>
    <t>FLANGE PVC C/ ROSCA SEXTAVADO S/FUROS REF. 3/4"</t>
  </si>
  <si>
    <t>00003254</t>
  </si>
  <si>
    <t>FLANGE PVC C/ ROSCA SEXTAVADO S/FUROS REF. 3"</t>
  </si>
  <si>
    <t>39,36</t>
  </si>
  <si>
    <t>00003253</t>
  </si>
  <si>
    <t>FLANGE PVC C/ ROSCA SEXTAVADO S/FUROS REF. 4"</t>
  </si>
  <si>
    <t>56,05</t>
  </si>
  <si>
    <t>00003272</t>
  </si>
  <si>
    <t>FLANGE SEXTAVADO FERRO GALV ROSCA REF. 1 1/2"</t>
  </si>
  <si>
    <t>00003265</t>
  </si>
  <si>
    <t>FLANGE SEXTAVADO FERRO GALV ROSCA REF. 1 1/4"</t>
  </si>
  <si>
    <t>7,32</t>
  </si>
  <si>
    <t>00003262</t>
  </si>
  <si>
    <t>FLANGE SEXTAVADO FERRO GALV ROSCA REF. 1/2"</t>
  </si>
  <si>
    <t>00003264</t>
  </si>
  <si>
    <t>FLANGE SEXTAVADO FERRO GALV ROSCA REF. 1"</t>
  </si>
  <si>
    <t>00003267</t>
  </si>
  <si>
    <t>FLANGE SEXTAVADO FERRO GALV ROSCA REF. 2 1/2'</t>
  </si>
  <si>
    <t>19,00</t>
  </si>
  <si>
    <t>00003266</t>
  </si>
  <si>
    <t>FLANGE SEXTAVADO FERRO GALV ROSCA REF. 2"</t>
  </si>
  <si>
    <t>13,46</t>
  </si>
  <si>
    <t>00003263</t>
  </si>
  <si>
    <t>FLANGE SEXTAVADO FERRO GALV ROSCA REF. 3/4"</t>
  </si>
  <si>
    <t>00003268</t>
  </si>
  <si>
    <t>FLANGE SEXTAVADO FERRO GALV ROSCA REF. 3"</t>
  </si>
  <si>
    <t>28,62</t>
  </si>
  <si>
    <t>00003271</t>
  </si>
  <si>
    <t>FLANGE SEXTAVADO FERRO GALV ROSCA REF. 4"</t>
  </si>
  <si>
    <t>36,22</t>
  </si>
  <si>
    <t>00003270</t>
  </si>
  <si>
    <t>FLANGE SEXTAVADO FERRO GALV ROSCA REF. 6"</t>
  </si>
  <si>
    <t>50,42</t>
  </si>
  <si>
    <t>00002714</t>
  </si>
  <si>
    <t>FOICE SEM CABO</t>
  </si>
  <si>
    <t>9,33</t>
  </si>
  <si>
    <t>00021113</t>
  </si>
  <si>
    <t>FOLHEADO MADEIRA CEDRO/VIROLA/CEREJEIRA/FREJO OU EQUIVALENTE PARA REVESTIMENTO DE</t>
  </si>
  <si>
    <t>10,42</t>
  </si>
  <si>
    <t>COMPENSADO</t>
  </si>
  <si>
    <t>00014599</t>
  </si>
  <si>
    <t>FORMA METALICA AUTO-VIBRATORIA C/ ANEL DE ACABAMENTO P/ TUBO CONCRETO ARMADO PRE-MOLDADO</t>
  </si>
  <si>
    <t>5.262,79</t>
  </si>
  <si>
    <t>JUNTA RIGADA PONTA/BOLSA OU MACHO/FEMEA DIAM 300MM, COMPRIM= 1,0 A 1,5M, LIDER</t>
  </si>
  <si>
    <t>00014602</t>
  </si>
  <si>
    <t>7.157,28</t>
  </si>
  <si>
    <t>JUNTA RIGIDA PONTA/ BOLSA OU MACHO/FEMEA DIAM 600MM, COMPRAIMENTO 1,0 A 1,5 M, LIDER</t>
  </si>
  <si>
    <t>00014601</t>
  </si>
  <si>
    <t>5.000,78</t>
  </si>
  <si>
    <t>JUNTA RIGIDA PONTA/BOLSA OU MACHO/FEMEA DIAM 500MM, COMPRIM= 1,0 A 1,5M, LIDER</t>
  </si>
  <si>
    <t>00014600</t>
  </si>
  <si>
    <t>4.805,52</t>
  </si>
  <si>
    <t>JUNTA RIGIDA PONTA/BOLSA OU MAHO/FEMEA DIAM 400MM, COMPRIM= 1,0 A 1,5M, LIDER</t>
  </si>
  <si>
    <t>00014614</t>
  </si>
  <si>
    <t>FORMA METALICA AUTO-VIBRATORIA P/ TUBO CONCRETO ARMADO PRE-MOLDADO JUNTA RIGIDA MACHO/</t>
  </si>
  <si>
    <t>11.666,43</t>
  </si>
  <si>
    <t>FEMEA, DIAM 1500MM, COMPRIM= 1,0 A 1,5M, CSM</t>
  </si>
  <si>
    <t>00014612</t>
  </si>
  <si>
    <t>FORMA METALICA AUTO-VIBRATORIA P/ TUBO CONCRETO ARMADO PRE-MOLDADO JUNTA RIGIDA MACHO/FEMEA,</t>
  </si>
  <si>
    <t>8.516,33</t>
  </si>
  <si>
    <t>DIAM 1000MM, COMPRIM= 1,0 A 1,5M, CSM</t>
  </si>
  <si>
    <t>00014613</t>
  </si>
  <si>
    <t>11.100,21</t>
  </si>
  <si>
    <t>DIAM 1200MM, COMPRIM= 1,0 A 1,5M, CSM</t>
  </si>
  <si>
    <t>00014607</t>
  </si>
  <si>
    <t>5.154,92</t>
  </si>
  <si>
    <t>DIAM 300MM COMPRIM= 1,0 A 1,5M, CSM</t>
  </si>
  <si>
    <t>00014608</t>
  </si>
  <si>
    <t>4.807,89</t>
  </si>
  <si>
    <t>DIAM 400MM, COMPRIM= 1,0 A 1,5M, CSM</t>
  </si>
  <si>
    <t>00014609</t>
  </si>
  <si>
    <t>4.822,19</t>
  </si>
  <si>
    <t>DIAM 500MM, COMPRIM= 1,0 A 1,5M CSM</t>
  </si>
  <si>
    <t>00014610</t>
  </si>
  <si>
    <t>6.980,51</t>
  </si>
  <si>
    <t>DIAM 600MM, COMPRIM= 1,0 A 1,5M, CSM</t>
  </si>
  <si>
    <t>00014611</t>
  </si>
  <si>
    <t>7.752,71</t>
  </si>
  <si>
    <t>DIAM 800MM COMPRIM= 1,0 A 1,5M, CSM</t>
  </si>
  <si>
    <t>00014604</t>
  </si>
  <si>
    <t>FORMA METALICA AUTO-VIBRATORIA P/ TUBO CONCRETO ARMADO PRE-MOLDADO JUNTA RIGIDA PONTA/BOLSA,</t>
  </si>
  <si>
    <t>8.692,16</t>
  </si>
  <si>
    <t>DIAM 1000MM, COMPRIM= 1,0 A 1,5M, TRILLOR</t>
  </si>
  <si>
    <t>00014605</t>
  </si>
  <si>
    <t>11.140,77</t>
  </si>
  <si>
    <t>DIAM 1200MM, COMPRIM= 1,0 A 1,5M, TRILLOR</t>
  </si>
  <si>
    <t>00014603</t>
  </si>
  <si>
    <t>7.900,17</t>
  </si>
  <si>
    <t>DIAM 800MM, COMPRIM= 1,0 A 1,5M, TRILLOR</t>
  </si>
  <si>
    <t>00014606</t>
  </si>
  <si>
    <t>FORMA METALICA AUTO-VIBRATORIA P/ TUBO CONCRETO ARMADO PRE-MOLDADO JUNTA RIGIDA</t>
  </si>
  <si>
    <t>11.905,27</t>
  </si>
  <si>
    <t>PONTA/BOLSA,DIAM 1500MM,COMPRIM= 1,0 A 1,5M,TRILLOR</t>
  </si>
  <si>
    <t>00010814</t>
  </si>
  <si>
    <t>FORMICIDA GRANULADA MIREX</t>
  </si>
  <si>
    <t>00003275</t>
  </si>
  <si>
    <t>FORRO C/ PLACAS LA-DE-VIDRO REVESTIDO FACE APARENTE C/ FILME PLASTICO GRAVADO, COR BRANCA TIPO</t>
  </si>
  <si>
    <t>51,11</t>
  </si>
  <si>
    <t>SHEDISOL -   1,20 X 0,60M   E = 15MM OU SANTA MARINA - 1,24 X 0,62 E=20MM (COLOCADO)</t>
  </si>
  <si>
    <t>00003286</t>
  </si>
  <si>
    <t>FORRO DE MADEIRA CEDRINHO OU EQUIV C/ FRISO MACHO/FEMEA - DIMENSOES APROX 10 X 1CM (SEM COLOC)</t>
  </si>
  <si>
    <t>17,32</t>
  </si>
  <si>
    <t>00003287</t>
  </si>
  <si>
    <t>FORRO DE MADEIRA IMBUIA OU EQUIV C/ FRISO MACHO/FEMEA - DIMENSOES APROX 10 X 1CM (SEM COLOC)</t>
  </si>
  <si>
    <t>40,75</t>
  </si>
  <si>
    <t>00003285</t>
  </si>
  <si>
    <t>FORRO DE MADEIRA PINHO OU EQUIV C/ FRISO MACHO/FEMEA - DIMENSOES APROX 10 X 1CM (SEM COLOC)</t>
  </si>
  <si>
    <t>20,35</t>
  </si>
  <si>
    <t>00003283</t>
  </si>
  <si>
    <t>FORRO DE MADEIRA PINUS OU EQUIV C/ FRISO MACHO/FEMEA - DIMENSOES APROX 10 X 1CM (SEM COLOC)</t>
  </si>
  <si>
    <t>8,50</t>
  </si>
  <si>
    <t>00011586</t>
  </si>
  <si>
    <t>FORRO PARALINE 200/10 REGUAS ABERTAS LISAS PERFURADAS EM ACO GALV (COLOCADO)</t>
  </si>
  <si>
    <t>96,72</t>
  </si>
  <si>
    <t>00011587</t>
  </si>
  <si>
    <t>FORRO PVC EM PLACAS LARG=10CM E=8MM COMP=6M LISO (INCL COLOCACAO)</t>
  </si>
  <si>
    <t>18,45</t>
  </si>
  <si>
    <t>00011585</t>
  </si>
  <si>
    <t>FORRO TP FIBRAROC/EUCATEX - PLACAS 609 X 1234MM E=15MM PERFIL CARTOLA (COLOCADO)</t>
  </si>
  <si>
    <t>67,38</t>
  </si>
  <si>
    <t>00003273</t>
  </si>
  <si>
    <t>FORRO TP PACOTE CHAPAS FIBRA MAD SOFT PINT BRANCA LISA484 X 2484MM E=12MM INCL SUSTENTACAO</t>
  </si>
  <si>
    <t>32,16</t>
  </si>
  <si>
    <t>PERFIS "T" LEVE - COLOCADO"</t>
  </si>
  <si>
    <t>00011583</t>
  </si>
  <si>
    <t>FORRO TP PACOTE CHAPAS FIBRA MAD SOFT PINT BRANCA TEXT 484 X 1234MM E=12MM INCL SUSTENTACAO</t>
  </si>
  <si>
    <t>78,59</t>
  </si>
  <si>
    <t>00011883</t>
  </si>
  <si>
    <t>FOSSA "IMHOFF" PARA 100 CONTRIBUINTES</t>
  </si>
  <si>
    <t>3.242,68</t>
  </si>
  <si>
    <t>00011884</t>
  </si>
  <si>
    <t>FOSSA "IMHOFF" PARA 150 CONTRIBUINTES</t>
  </si>
  <si>
    <t>4.651,27</t>
  </si>
  <si>
    <t>00011885</t>
  </si>
  <si>
    <t>FOSSA "IMHOFF" PARA 200 CONTRIBUINTES</t>
  </si>
  <si>
    <t>5.727,11</t>
  </si>
  <si>
    <t>00011886</t>
  </si>
  <si>
    <t>FOSSA "IMHOFF" PARA 30 CONTRIBUINTES</t>
  </si>
  <si>
    <t>1.405,10</t>
  </si>
  <si>
    <t>00011887</t>
  </si>
  <si>
    <t>FOSSA "IMHOFF" PARA 50 CONTRIBUINTES</t>
  </si>
  <si>
    <t>1.700,00</t>
  </si>
  <si>
    <t>00011888</t>
  </si>
  <si>
    <t>FOSSA "IMHOFF" PARA 75 CONTRIBUINTES</t>
  </si>
  <si>
    <t>2.196,98</t>
  </si>
  <si>
    <t>00003277</t>
  </si>
  <si>
    <t>FOSSA SEPTICA CONCRETO PRE MOLDADO PARA 10 CONTRIBUINTES - 90 X 90 CM</t>
  </si>
  <si>
    <t>448,66</t>
  </si>
  <si>
    <t>00003281</t>
  </si>
  <si>
    <t>FOSSA SEPTICA CONCRETO PRE MOLDADO PARA 5 CONTRIBUINTES - 90 X 70 CM</t>
  </si>
  <si>
    <t>348,96</t>
  </si>
  <si>
    <t>00013877</t>
  </si>
  <si>
    <t>FRESADORA DE ASFALTO A FRIO L=1M 105KW (138HP) CIBER MODELO 1000CBA</t>
  </si>
  <si>
    <t>1.828.884,33</t>
  </si>
  <si>
    <t>00014576</t>
  </si>
  <si>
    <t>FRESADORA DE ASFALTO A FRIO L=2M 297KW (398HP) CIBER MODELO 2000DC</t>
  </si>
  <si>
    <t>3.575.540,67</t>
  </si>
  <si>
    <t>00007308</t>
  </si>
  <si>
    <t>FUNDO ANTICORROSIVO TIPO ZARCAO OU EQUIV</t>
  </si>
  <si>
    <t>GL</t>
  </si>
  <si>
    <t>49,79</t>
  </si>
  <si>
    <t>00007307</t>
  </si>
  <si>
    <t>00006089</t>
  </si>
  <si>
    <t>FUNDO PREPARADOR DE PAREDES(ACRILICO)</t>
  </si>
  <si>
    <t>29,50</t>
  </si>
  <si>
    <t>00006086</t>
  </si>
  <si>
    <t>FUNDO SINTETICO NIVELADOR BRANCO FOSCO PARA MADEIRA</t>
  </si>
  <si>
    <t>25,64</t>
  </si>
  <si>
    <t>00003291</t>
  </si>
  <si>
    <t>FURADEIRA DE IMPACTO ELETRICA INDUSTRIAL C/ MANDRIL DE 5/8" PORTATIL</t>
  </si>
  <si>
    <t>00012344</t>
  </si>
  <si>
    <t>FUSIVEL DIAZED 20A</t>
  </si>
  <si>
    <t>00012343</t>
  </si>
  <si>
    <t>FUSIVEL DIAZED 35A</t>
  </si>
  <si>
    <t>00012345</t>
  </si>
  <si>
    <t>FUSIVEL DIAZED 80A</t>
  </si>
  <si>
    <t>00012346</t>
  </si>
  <si>
    <t>FUSIVEL FACA 100A - 250V FIXO</t>
  </si>
  <si>
    <t>5,04</t>
  </si>
  <si>
    <t>00012348</t>
  </si>
  <si>
    <t>FUSIVEL FACA 250 A 400A - 250V FIXO</t>
  </si>
  <si>
    <t>12,98</t>
  </si>
  <si>
    <t>00003302</t>
  </si>
  <si>
    <t>FUSIVEL NH 100A TAM. 00</t>
  </si>
  <si>
    <t>7,33</t>
  </si>
  <si>
    <t>00003297</t>
  </si>
  <si>
    <t>FUSIVEL NH 125A TAM. 00</t>
  </si>
  <si>
    <t>7,55</t>
  </si>
  <si>
    <t>00003294</t>
  </si>
  <si>
    <t>FUSIVEL NH 160A TAM. 00</t>
  </si>
  <si>
    <t>7,31</t>
  </si>
  <si>
    <t>00003292</t>
  </si>
  <si>
    <t>FUSIVEL NH 20A TAM. 00</t>
  </si>
  <si>
    <t>7,85</t>
  </si>
  <si>
    <t>00003298</t>
  </si>
  <si>
    <t>FUSIVEL NH 200A TAM. 01</t>
  </si>
  <si>
    <t>00003300</t>
  </si>
  <si>
    <t>FUSIVEL NH 250A TAM. 00</t>
  </si>
  <si>
    <t>8,94</t>
  </si>
  <si>
    <t>00003301</t>
  </si>
  <si>
    <t>FUSIVEL NH 250A TAM. 01</t>
  </si>
  <si>
    <t>00003293</t>
  </si>
  <si>
    <t>FUSIVEL NH 36A TAM. 00</t>
  </si>
  <si>
    <t>7,63</t>
  </si>
  <si>
    <t>00003295</t>
  </si>
  <si>
    <t>FUSIVEL NH 50A TAM. 00</t>
  </si>
  <si>
    <t>00003299</t>
  </si>
  <si>
    <t>FUSIVEL NH 63A TAM. 00</t>
  </si>
  <si>
    <t>00003296</t>
  </si>
  <si>
    <t>FUSIVEL NH 80A TAM. 00</t>
  </si>
  <si>
    <t>00012353</t>
  </si>
  <si>
    <t>FUSIVEL ROSCA 15A - 250V FIXO</t>
  </si>
  <si>
    <t>00003304</t>
  </si>
  <si>
    <t>FUSIVEL TIPO CARTUCHO 100A - 250V</t>
  </si>
  <si>
    <t>00013372</t>
  </si>
  <si>
    <t>FUSIVEL TIPO CARTUCHO 100A - 600V</t>
  </si>
  <si>
    <t>00003303</t>
  </si>
  <si>
    <t>FUSIVEL TIPO CARTUCHO 30A - 250V</t>
  </si>
  <si>
    <t>00003306</t>
  </si>
  <si>
    <t>FUSIVEL TIPO CARTUCHO 50A - 250V</t>
  </si>
  <si>
    <t>00003305</t>
  </si>
  <si>
    <t>FUSIVEL TIPO CARTUCHO 60A - 250V</t>
  </si>
  <si>
    <t>2,72</t>
  </si>
  <si>
    <t>00013371</t>
  </si>
  <si>
    <t>FUSIVEL TIPO CARTUCHO 60A - 600V</t>
  </si>
  <si>
    <t>00003309</t>
  </si>
  <si>
    <t>GABIAO CAIXA MALHA HEXAG 8 X 10CM   FIO GALV/ZINC 2,7MM    H=0,50M</t>
  </si>
  <si>
    <t>DISTRIBUIDOR DE BETUME FERLEX/ERISA DB-6,0, CAPACIDADE 6000L, ESPARGIMENTO SOB PRESSAO A SER</t>
  </si>
  <si>
    <t>121.903,92</t>
  </si>
  <si>
    <t>MONTADO SOBRE CAMINHAO**CAIXA**</t>
  </si>
  <si>
    <t>00002401</t>
  </si>
  <si>
    <t>DISTRIBUIDOR OU ESPALHADOR DE AGREGADO TIPO DOSADOR C/ 4 PNEUS REBOCAVEL C/ LARGURA 3,66M</t>
  </si>
  <si>
    <t>32.295,24</t>
  </si>
  <si>
    <t>CONSMAQ EA**CAIXA**</t>
  </si>
  <si>
    <t>00002414</t>
  </si>
  <si>
    <t>DIVISORIA (N2) PAINEL/VIDRO - PAINEL C/ MSO/COMEIA E=35MM - MONTANTE/RODAPE DUPLO ACO GALV PINTADO</t>
  </si>
  <si>
    <t>67,75</t>
  </si>
  <si>
    <t>- COLOCADA</t>
  </si>
  <si>
    <t>00002413</t>
  </si>
  <si>
    <t>DIVISORIA (N2) PAINEL/VIDRO - PAINEL C/ MSO/COMEIA E=35MM - PERFIS SIMPLES ACO GALV PINTADO -</t>
  </si>
  <si>
    <t>65,18</t>
  </si>
  <si>
    <t>COLOCADA</t>
  </si>
  <si>
    <t>00002405</t>
  </si>
  <si>
    <t>DIVISORIA (N2) PAINEL/VIDRO - PAINEL MSO/COMEIA E=35MM - MONTANTE/RODAPE DUPLO ALUMINIO ANOD NAT -</t>
  </si>
  <si>
    <t>75,86</t>
  </si>
  <si>
    <t>00013361</t>
  </si>
  <si>
    <t>DIVISORIA (N2) PAINEL/VIDRO - PAINEL MSO/COMEIA E=35MM - PERFIS SIMPLES ALUMINIO ANOD NAT - COLOCADA</t>
  </si>
  <si>
    <t>63,46</t>
  </si>
  <si>
    <t>00002408</t>
  </si>
  <si>
    <t>DIVISORIA (N2) PAINEL/VIDRO - PAINEL MSO/COMEIA E=50MM - MONTANTE SIMPLIFICADO E DEMAIS PERFIS ACO</t>
  </si>
  <si>
    <t>GALV PINTADO - COLOCADA</t>
  </si>
  <si>
    <t>00011984</t>
  </si>
  <si>
    <t>DIVISORIA (N2) PAINEL/VIDRO - PAINEL VERMICULITA E=35MM - MONTANTE/RODAPE DUPLO   ACO GALV PINTADO -</t>
  </si>
  <si>
    <t>145,79</t>
  </si>
  <si>
    <t>00011987</t>
  </si>
  <si>
    <t>DIVISORIA (N2) PAINEL/VIDRO - PAINEL VERMICULITA E=35MM - PERFIS SIMPLES ALUMINIO ANOD NATURAL -</t>
  </si>
  <si>
    <t>169,80</t>
  </si>
  <si>
    <t>00002416</t>
  </si>
  <si>
    <t>DIVISORIA (N3) PAINEL/VIDRO/PAINEL MSO/COMEIA E=35MM - MONTANTE/RODAPE DUPLO ACO GALV PINTADO -</t>
  </si>
  <si>
    <t>75,12</t>
  </si>
  <si>
    <t>00002412</t>
  </si>
  <si>
    <t>DIVISORIA (N3) PAINEL/VIDRO/PAINEL MSO/COMEIA E=35MM - MONTANTE/RODAPE DUPLO ALUMINIO ANOD NAT -</t>
  </si>
  <si>
    <t>72,55</t>
  </si>
  <si>
    <t>00002411</t>
  </si>
  <si>
    <t>DIVISORIA (N3) PAINEL/VIDRO/PAINEL MSO/COMEIA E=35MM - PERFIS SIMPLES ACO GALV PINTADO - COLOCADA</t>
  </si>
  <si>
    <t>00002406</t>
  </si>
  <si>
    <t>DIVISORIA (N3) PAINEL/VIDRO/PAINEL MSO/COMEIA E=35MM - PERFIS SIMPLES ALUMINIO ANOD NAT - COLOCADA</t>
  </si>
  <si>
    <t>61,75</t>
  </si>
  <si>
    <t>00002409</t>
  </si>
  <si>
    <t>DIVISORIA (N3) PAINEL/VIDRO/PAINEL MSO/COMEIA E=50MM - MONTANTE SIMPLIFICADO E DEMAIS PERFIS ACO</t>
  </si>
  <si>
    <t>76,15</t>
  </si>
  <si>
    <t>00010571</t>
  </si>
  <si>
    <t>DIVISORIA (N3) PAINEL/VIDRO/PAINEL VERMICULITA E=35MM - MONTANTE/RODAPE DUPLO ALUMINIO ANOD</t>
  </si>
  <si>
    <t>150,93</t>
  </si>
  <si>
    <t>NATURAL - COLOCADA</t>
  </si>
  <si>
    <t>00011985</t>
  </si>
  <si>
    <t>DIVISORIA (N3) PAINEL/VIDRO/PAINEL VERMICULITA E=35MM - MONTANTE/RODAPE PERFIL DUPLO ACO GALV</t>
  </si>
  <si>
    <t>PINTADO - COLOCADA</t>
  </si>
  <si>
    <t>00002410</t>
  </si>
  <si>
    <t>DIVISORIA CEGA (N1) - PAINEL MSO/COMEIA E=35MM - MONTANTE/RODAPE DUPLO    ACO GALV PINTADO -</t>
  </si>
  <si>
    <t>64,32</t>
  </si>
  <si>
    <t>00002407</t>
  </si>
  <si>
    <t>DIVISORIA CEGA (N1) - PAINEL MSO/COMEIA E=35MM - MONTANTE/RODAPE DUPLO ALUMINIO ANOD COR -</t>
  </si>
  <si>
    <t>00002417</t>
  </si>
  <si>
    <t>DIVISORIA CEGA (N1) - PAINEL MSO/COMEIA E=35MM - MONTANTE/RODAPE DUPLO ALUMINIO ANOD NAT -</t>
  </si>
  <si>
    <t>68,61</t>
  </si>
  <si>
    <t>00002415</t>
  </si>
  <si>
    <t>DIVISORIA CEGA (N1) - PAINEL MSO/COMEIA E=35MM - PERFIS SIMPLES ACO GALV PINTADO - COLOCADA</t>
  </si>
  <si>
    <t>54,88</t>
  </si>
  <si>
    <t>00013360</t>
  </si>
  <si>
    <t>DIVISORIA CEGA (N1) - PAINEL MSO/COMEIA E=35MM - PERFIS SIMPLES ALUMINIO ANOD NAT - COLOCADA</t>
  </si>
  <si>
    <t>00002404</t>
  </si>
  <si>
    <t>DIVISORIA CEGA (N1) - PAINEL MSO/COMEIA E=50MM - MONTANTE SIMPLIFICADO E DEMAIS PERFIS ACO GALV</t>
  </si>
  <si>
    <t>60,03</t>
  </si>
  <si>
    <t>00011983</t>
  </si>
  <si>
    <t>DIVISORIA CEGA (N1) - PAINEL VERMICULITA E=35MM - MONTANTE/RODAPE PERFIS SIMPLES ACO GALV PINTADO -</t>
  </si>
  <si>
    <t>133,78</t>
  </si>
  <si>
    <t>00011986</t>
  </si>
  <si>
    <t>DIVISORIA CEGA (N1) - PAINEL VERMICULITA E=35MM - PERFIS SIMPLES ALUMINIO ANOD NATURAL - COLOCADA</t>
  </si>
  <si>
    <t>162,94</t>
  </si>
  <si>
    <t>00025976</t>
  </si>
  <si>
    <t>DIVISORIA EM GRANITO BRANCO ESP=3CM COM DUAS FACES POLIDAS LEVIGADO</t>
  </si>
  <si>
    <t>00011451</t>
  </si>
  <si>
    <t>DOBRADICA "VAI-E-VEM LATAO POLIDO 3"</t>
  </si>
  <si>
    <t>34,97</t>
  </si>
  <si>
    <t>00002426</t>
  </si>
  <si>
    <t>DOBRADICA ACO ZINCADO 3 X 3 1/2" COM ANEIS</t>
  </si>
  <si>
    <t>5,59</t>
  </si>
  <si>
    <t>00002425</t>
  </si>
  <si>
    <t>DOBRADICA ACO ZINCADO 3 X 3" SEM ANEIS</t>
  </si>
  <si>
    <t>00021097</t>
  </si>
  <si>
    <t>DOBRADICA FERRO CROMADO 3 X 2 1/2" COM ANEIS</t>
  </si>
  <si>
    <t>00002433</t>
  </si>
  <si>
    <t>DOBRADICA FERRO CROMADO 3 X 2 1/2" SEM ANEIS</t>
  </si>
  <si>
    <t>3,24</t>
  </si>
  <si>
    <t>00002432</t>
  </si>
  <si>
    <t>DOBRADICA FERRO CROMADO 3 X 3 1/2" COM ANEIS</t>
  </si>
  <si>
    <t>5,29</t>
  </si>
  <si>
    <t>00021095</t>
  </si>
  <si>
    <t>DOBRADICA FERRO CROMADO 3 X 3" COM ANEIS</t>
  </si>
  <si>
    <t>00002420</t>
  </si>
  <si>
    <t>DOBRADICA FERRO CROMADO 3 X 3" SEM ANEIS</t>
  </si>
  <si>
    <t>00002421</t>
  </si>
  <si>
    <t>DOBRADICA FERRO CROMADO 4 X 3 1/2" COM ANEIS</t>
  </si>
  <si>
    <t>9,07</t>
  </si>
  <si>
    <t>00021098</t>
  </si>
  <si>
    <t>DOBRADICA FERRO GALV 1 3/4 X 2" COM ANEIS</t>
  </si>
  <si>
    <t>00011439</t>
  </si>
  <si>
    <t>DOBRADICA FERRO GALV 1 3/4 X 2" SEM ANEIS</t>
  </si>
  <si>
    <t>00021094</t>
  </si>
  <si>
    <t>DOBRADICA FERRO GALV 3 X 2 1/2" COM ANEIS</t>
  </si>
  <si>
    <t>3,26</t>
  </si>
  <si>
    <t>00011440</t>
  </si>
  <si>
    <t>DOBRADICA FERRO GALV 3 X 3" SEM ANEIS</t>
  </si>
  <si>
    <t>00011441</t>
  </si>
  <si>
    <t>DOBRADICA FERRO GALV 4 X 3" COM ANEIS</t>
  </si>
  <si>
    <t>3,63</t>
  </si>
  <si>
    <t>00020239</t>
  </si>
  <si>
    <t>DOBRADICA FERRO POLIDO OU GALV 2 X 2.1/2" E=1,2MM PINO SOLTO OU REVERSIVEL SEM ANEIS</t>
  </si>
  <si>
    <t>5,07</t>
  </si>
  <si>
    <t>00002435</t>
  </si>
  <si>
    <t>DOBRADICA FERRO POLIDO OU GALV 3 X 2.1/2" E=1,5MM PINO SOLTO OU REVERSIVEL SEM ANEIS</t>
  </si>
  <si>
    <t>00011443</t>
  </si>
  <si>
    <t>DOBRADICA FERRO POLIDO OU GALV 3 X 3" E=2MM PINO SOLTO OU REVERSIVEL SEM ANEIS</t>
  </si>
  <si>
    <t>4,90</t>
  </si>
  <si>
    <t>00002431</t>
  </si>
  <si>
    <t>DOBRADICA LATAO CROMADO 2 X 1" SEM ANEIS</t>
  </si>
  <si>
    <t>3,45</t>
  </si>
  <si>
    <t>00021096</t>
  </si>
  <si>
    <t>DOBRADICA LATAO CROMADO 2 1/2 X 1 3/8" COM ANEIS</t>
  </si>
  <si>
    <t>11,01</t>
  </si>
  <si>
    <t>00011445</t>
  </si>
  <si>
    <t>DOBRADICA LATAO CROMADO 2 1/2 X 1 3/8" SEM ANEIS</t>
  </si>
  <si>
    <t>00002418</t>
  </si>
  <si>
    <t>DOBRADICA LATAO CROMADO 3 X 2 1/2" SEM ANEIS</t>
  </si>
  <si>
    <t>7,62</t>
  </si>
  <si>
    <t>00011446</t>
  </si>
  <si>
    <t>DOBRADICA LATAO CROMADO 3 X 3 1/2" C/ ANEIS</t>
  </si>
  <si>
    <t>14,70</t>
  </si>
  <si>
    <t>00002419</t>
  </si>
  <si>
    <t>DOBRADICA LATAO CROMADO 3 X 3 1/2" SEM ANEIS</t>
  </si>
  <si>
    <t>13,62</t>
  </si>
  <si>
    <t>00011447</t>
  </si>
  <si>
    <t>DOBRADICA LATAO CROMADO 3 X 3" C/ ANEIS</t>
  </si>
  <si>
    <t>00002427</t>
  </si>
  <si>
    <t>DOBRADICA LATAO CROMADO 3 X 3" SEM ANEIS</t>
  </si>
  <si>
    <t>13,92</t>
  </si>
  <si>
    <t>00002422</t>
  </si>
  <si>
    <t>DOBRADICA LATAO CROMADO 4 X 3 1/2" COM ANEIS</t>
  </si>
  <si>
    <t>24,80</t>
  </si>
  <si>
    <t>00002429</t>
  </si>
  <si>
    <t>DOBRADICA LATAO LAMINADO 3 1/2 X 3" COM ANEIS</t>
  </si>
  <si>
    <t>13,04</t>
  </si>
  <si>
    <t>00002424</t>
  </si>
  <si>
    <t>DOBRADICA LATAO POLIDO 3 1/2 X 3" COM ANEIS</t>
  </si>
  <si>
    <t>13,66</t>
  </si>
  <si>
    <t>00011449</t>
  </si>
  <si>
    <t>DOBRADICA TP PIANO FERRO LATONADO 1" X 3M P/ PORTA ARMARIO</t>
  </si>
  <si>
    <t>11,87</t>
  </si>
  <si>
    <t>00011450</t>
  </si>
  <si>
    <t>DOBRADICA TP PIANO LATAO POLIDO 1" X 3M P/ PORTA ARMARIO</t>
  </si>
  <si>
    <t>23,83</t>
  </si>
  <si>
    <t>00011116</t>
  </si>
  <si>
    <t>DOMUS INDIVIDUAL EM ACRILICO</t>
  </si>
  <si>
    <t>179,51</t>
  </si>
  <si>
    <t>00001370</t>
  </si>
  <si>
    <t>DUCHA HIGIENICA C/ MANGUEIRA PLASTICA E REGISTRO 1/2" - LINHA P OPULAR</t>
  </si>
  <si>
    <t>51,15</t>
  </si>
  <si>
    <t>00013956</t>
  </si>
  <si>
    <t>DUMPER PARTIDA ELETRICA E BASCULANTE HIDRAULICO 18HP DIESEL 1000L</t>
  </si>
  <si>
    <t>73.929,20</t>
  </si>
  <si>
    <t>00010572</t>
  </si>
  <si>
    <t>ELEMENTO VAZADO CERAMICO 10 X 10 X 10CM</t>
  </si>
  <si>
    <t>00007273</t>
  </si>
  <si>
    <t>ELEMENTO VAZADO CERAMICO 7 X 20 X 20CM</t>
  </si>
  <si>
    <t>0,50</t>
  </si>
  <si>
    <t>00014027</t>
  </si>
  <si>
    <t>ELEMENTO VAZADO CERAMICO 9 X 12 X 25 CM</t>
  </si>
  <si>
    <t>00007272</t>
  </si>
  <si>
    <t>ELEMENTO VAZADO CERAMICO 9 X 20 X 20CM</t>
  </si>
  <si>
    <t>00000664</t>
  </si>
  <si>
    <t>ELEMENTO VAZADO CONCRETO TIPO COLMEIA 37 X 39 X 7,0CM</t>
  </si>
  <si>
    <t>4,52</t>
  </si>
  <si>
    <t>00010605</t>
  </si>
  <si>
    <t>ELEMENTO VAZADO CONCRETO 10 X 10 X 10CM</t>
  </si>
  <si>
    <t>00010604</t>
  </si>
  <si>
    <t>ELEMENTO VAZADO CONCRETO 20 X 10 X 7CM</t>
  </si>
  <si>
    <t>00000662</t>
  </si>
  <si>
    <t>ELEMENTO VAZADO CONCRETO 20 X 20 X 5CM</t>
  </si>
  <si>
    <t>1,66</t>
  </si>
  <si>
    <t>00000672</t>
  </si>
  <si>
    <t>ELEMENTO VAZADO CONCRETO 20 X 20 X 6,5CM</t>
  </si>
  <si>
    <t>00000668</t>
  </si>
  <si>
    <t>ELEMENTO VAZADO CONCRETO 29 X 29 X 6CM</t>
  </si>
  <si>
    <t>3,22</t>
  </si>
  <si>
    <t>00010607</t>
  </si>
  <si>
    <t>ELEMENTO VAZADO CONCRETO 33 X 11CM - E = 10CM</t>
  </si>
  <si>
    <t>00000663</t>
  </si>
  <si>
    <t>ELEMENTO VAZADO CONCRETO 40 X 40 X 6CM</t>
  </si>
  <si>
    <t>00000666</t>
  </si>
  <si>
    <t>ELEMENTO VAZADO CONCRETO 40 X 40 X 7CM</t>
  </si>
  <si>
    <t>5,30</t>
  </si>
  <si>
    <t>00010577</t>
  </si>
  <si>
    <t>ELEMENTO VAZADO CONCRETO 50 X 50 X 5 CM C/ FUROS QUADRADOS</t>
  </si>
  <si>
    <t>7,57</t>
  </si>
  <si>
    <t>00000665</t>
  </si>
  <si>
    <t>ELEMENTO VAZADO CONCRETO 50 X 50 X 7CM</t>
  </si>
  <si>
    <t>00010579</t>
  </si>
  <si>
    <t>ELEMENTO VAZADO NEO-REX 17-G - 39 X 29 X 10 CM</t>
  </si>
  <si>
    <t>3,69</t>
  </si>
  <si>
    <t>00010603</t>
  </si>
  <si>
    <t>ELEMENTO VAZADO NEO-REX 2-A - 26 X 14 X 8 CM</t>
  </si>
  <si>
    <t>00010578</t>
  </si>
  <si>
    <t>ELEMENTO VAZADO NEO-REX 22-B - 33 X 33 X 10 CM</t>
  </si>
  <si>
    <t>00010580</t>
  </si>
  <si>
    <t>ELEMENTO VAZADO NEO-REX 22-C - 29 X 29 X 06 CM</t>
  </si>
  <si>
    <t>3,19</t>
  </si>
  <si>
    <t>00010582</t>
  </si>
  <si>
    <t>ELEMENTO VAZADO NEO-REX 59 - 40 X 10 X 10 CM</t>
  </si>
  <si>
    <t>2,52</t>
  </si>
  <si>
    <t>00010583</t>
  </si>
  <si>
    <t>ELEMENTO VAZADO NEO-REX 72-A - 39 X 22 X 15 CM</t>
  </si>
  <si>
    <t>00000718</t>
  </si>
  <si>
    <t>ELEMENTO VAZADO VIDRO INCOLOR 20 X 20 X 6CM</t>
  </si>
  <si>
    <t>00002439</t>
  </si>
  <si>
    <t>00002436</t>
  </si>
  <si>
    <t>ELETRICISTA OU OFICIAL ELETRICISTA</t>
  </si>
  <si>
    <t>00010998</t>
  </si>
  <si>
    <t>ELETRODO AWS E-6010 (0K 22.50; WI 610) D = 4MM ( SOLDA ELETRICA )</t>
  </si>
  <si>
    <t>00011002</t>
  </si>
  <si>
    <t>ELETRODO AWS E-6013 (OK 46.00; WI 613) D = 2,5MM ( SOLDA ELETRICA )</t>
  </si>
  <si>
    <t>10,79</t>
  </si>
  <si>
    <t>00010999</t>
  </si>
  <si>
    <t>ELETRODO AWS E-6013 (OK 46.00; WI 613) D = 4MM ( SOLDA ELETRICA )</t>
  </si>
  <si>
    <t>00010997</t>
  </si>
  <si>
    <t>ELETRODO AWS E-7018 (OK 48.04; WI 718) D=4MM (SOLDA ELETRICA)</t>
  </si>
  <si>
    <t>10,25</t>
  </si>
  <si>
    <t>00002448</t>
  </si>
  <si>
    <t>ELETRODUTO FERRO ESMALTADO LEVE ESP. PAREDE 0,75MM - 1"</t>
  </si>
  <si>
    <t>4,88</t>
  </si>
  <si>
    <t>00002440</t>
  </si>
  <si>
    <t>ELETRODUTO FERRO ESMALTADO LEVE ESP. PAREDE 0,75MM - 3/4"</t>
  </si>
  <si>
    <t>4,00</t>
  </si>
  <si>
    <t>00002453</t>
  </si>
  <si>
    <t>ELETRODUTO FERRO ESMALTADO LEVE ESP. PAREDE 0,75MM -1/2"</t>
  </si>
  <si>
    <t>00002449</t>
  </si>
  <si>
    <t>ELETRODUTO FERRO ESMALTADO PESADO ESP. PAREDE 1,52MM - 1.1/2"</t>
  </si>
  <si>
    <t>9,00</t>
  </si>
  <si>
    <t>00002447</t>
  </si>
  <si>
    <t>ELETRODUTO FERRO ESMALTADO PESADO ESP. PAREDE 1,52MM - 2"</t>
  </si>
  <si>
    <t>00002450</t>
  </si>
  <si>
    <t>ELETRODUTO FERRO ESMALTADO PESADO ESP. PAREDE 2,25MM - 2.1/2"</t>
  </si>
  <si>
    <t>00002452</t>
  </si>
  <si>
    <t>ELETRODUTO FERRO ESMALTADO PESADO ESP. PAREDE 2,25MM - 3"</t>
  </si>
  <si>
    <t>24,95</t>
  </si>
  <si>
    <t>00002451</t>
  </si>
  <si>
    <t>ELETRODUTO FERRO ESMALTADO PESADO ESP. PAREDE 2,25MM - 4"</t>
  </si>
  <si>
    <t>32,84</t>
  </si>
  <si>
    <t>00002454</t>
  </si>
  <si>
    <t>ELETRODUTO FERRO ESMALTADO SEMI-PESADO ESP. PAREDE 1,20MM - 1.1/4"</t>
  </si>
  <si>
    <t>8,12</t>
  </si>
  <si>
    <t>00021136</t>
  </si>
  <si>
    <t>ELETRODUTO FERRO GALV OU ZINCADO ELETROLIT LEVE   PAREDE 0,90MM - 1" NBR 13057</t>
  </si>
  <si>
    <t>4,34</t>
  </si>
  <si>
    <t>00021129</t>
  </si>
  <si>
    <t>ELETRODUTO FERRO GALV OU ZINCADO ELETROLIT LEVE PAREDE 0,90MM - 1/2" NBR 13057</t>
  </si>
  <si>
    <t>2,84</t>
  </si>
  <si>
    <t>00021128</t>
  </si>
  <si>
    <t>ELETRODUTO FERRO GALV OU ZINCADO ELETROLIT LEVE PAREDE 0,90MM - 3/4" NBR 13057</t>
  </si>
  <si>
    <t>00021132</t>
  </si>
  <si>
    <t>ELETRODUTO FERRO GALV OU ZINCADO ELETROLIT PESADO PAREDE 2,25MM - 4" NBR 13057</t>
  </si>
  <si>
    <t>27,28</t>
  </si>
  <si>
    <t>00021130</t>
  </si>
  <si>
    <t>ELETRODUTO FERRO GALV OU ZINCADO ELETROLIT SEMI-PESADO PAREDE 1,20MM - 1.1/2" NBR 13057</t>
  </si>
  <si>
    <t>8,92</t>
  </si>
  <si>
    <t>00021135</t>
  </si>
  <si>
    <t>ELETRODUTO FERRO GALV OU ZINCADO ELETROLIT SEMI-PESADO PAREDE 1,20MM - 1.1/4" NBR 13057</t>
  </si>
  <si>
    <t>6,49</t>
  </si>
  <si>
    <t>00021134</t>
  </si>
  <si>
    <t>ELETRODUTO FERRO GALV OU ZINCADO ELETROLIT SEMI-PESADO PAREDE 1,20MM - 2" NBR 13057</t>
  </si>
  <si>
    <t>11,51</t>
  </si>
  <si>
    <t>00021131</t>
  </si>
  <si>
    <t>ELETRODUTO FERRO GALV OU ZINCADO ELETROLIT SEMI-PESADO PAREDE 1,52MM - 2.1/2" NBR 13057</t>
  </si>
  <si>
    <t>16,61</t>
  </si>
  <si>
    <t>00021133</t>
  </si>
  <si>
    <t>ELETRODUTO FERRO GALV OU ZINCADO ELETROLIT SEMI-PESADO PAREDE 1,52MM - 3" NBR 13057</t>
  </si>
  <si>
    <t>22,83</t>
  </si>
  <si>
    <t>00021137</t>
  </si>
  <si>
    <t>ELETRODUTO METALICO FLEXIVEL REV EXT PVC PRETO 15MM TIPO COPEX OU EQUIV</t>
  </si>
  <si>
    <t>2,83</t>
  </si>
  <si>
    <t>00002504</t>
  </si>
  <si>
    <t>ELETRODUTO METALICO FLEXIVEL REV EXT PVC PRETO 25MM TIPO COPEX OU EQUIV</t>
  </si>
  <si>
    <t>00002501</t>
  </si>
  <si>
    <t>ELETRODUTO METALICO FLEXIVEL REV EXT PVC PRETO 32MM TIPO COPEX OU EQUIV</t>
  </si>
  <si>
    <t>7,09</t>
  </si>
  <si>
    <t>00002502</t>
  </si>
  <si>
    <t>ELETRODUTO METALICO FLEXIVEL REV EXT PVC PRETO 40MM TIPO COPEX OU EQUIV</t>
  </si>
  <si>
    <t>9,86</t>
  </si>
  <si>
    <t>00002503</t>
  </si>
  <si>
    <t>ELETRODUTO METALICO FLEXIVEL REV EXT PVC PRETO 50MM TIPO COPEX OU EQUIV</t>
  </si>
  <si>
    <t>13,44</t>
  </si>
  <si>
    <t>00002500</t>
  </si>
  <si>
    <t>ELETRODUTO METALICO FLEXIVEL REV EXT PVC PRETO 60MM TIPO COPEX OU EQUIV</t>
  </si>
  <si>
    <t>00002505</t>
  </si>
  <si>
    <t>ELETRODUTO METALICO FLEXIVEL REV EXT PVC PRETO 75MM TIPO COPEX OU EQUIV</t>
  </si>
  <si>
    <t>25,08</t>
  </si>
  <si>
    <t>00012056</t>
  </si>
  <si>
    <t>ELETRODUTO METALICO FLEXIVEL TIPO CONDUITE D = 1 1/2"</t>
  </si>
  <si>
    <t>6,43</t>
  </si>
  <si>
    <t>00012057</t>
  </si>
  <si>
    <t>GUINCHO TIPO MUNCK CAP * 6T * MONTADO EM CAMINHAO CARROCERIA, OU EQUIV</t>
  </si>
  <si>
    <t>00003372</t>
  </si>
  <si>
    <t>GUINDASTE AUTO-PROPELIDO, SOBRE PNEUS, C/ LANCA TELESCOPICA CAP * 10 T * TIPO HISTER, MADAL OU</t>
  </si>
  <si>
    <t>56,03</t>
  </si>
  <si>
    <t>EQUIV (INCL MANUTENCAO/OPERACAO)</t>
  </si>
  <si>
    <t>00003367</t>
  </si>
  <si>
    <t>GUINDASTE AUTO-PROPELIDO, SOBRE PNEUS, C/ LANCA TELESCOPICA CAP * 15T * (INCL</t>
  </si>
  <si>
    <t>81,00</t>
  </si>
  <si>
    <t>00010807</t>
  </si>
  <si>
    <t>GUINDASTE AUTO-PROPELIDO, SOBRE PNEUS, C/ LANCA TELESCOPICA CAP * 35T * (INCL</t>
  </si>
  <si>
    <t>105,06</t>
  </si>
  <si>
    <t>00013870</t>
  </si>
  <si>
    <t>GUINDASTE DE TORRE OU GRUA ASCENCIONAL CAP. 2,2T A 30M, LIEBHERR MOD 55.3HC, 55,5HP**CAIXA**</t>
  </si>
  <si>
    <t>436.042,75</t>
  </si>
  <si>
    <t>00013871</t>
  </si>
  <si>
    <t>GUINDASTE DE TORRE OU GRUA ESTACIONARIO S/ SAPATAS H = 30M CAP. 1,2T A 30M, FM GRUAS MOD MI-</t>
  </si>
  <si>
    <t>325.000,00</t>
  </si>
  <si>
    <t>1230**CAIXA**</t>
  </si>
  <si>
    <t>00013872</t>
  </si>
  <si>
    <t>GUINDASTE DE TORRE OU GRUA MOVEL, SOBRE TRILHOS H = 30M CAP. 1T A 30M, LIEBHERR MOD 30.3HC,</t>
  </si>
  <si>
    <t>333.394,75</t>
  </si>
  <si>
    <t>40HP**CAIXA**</t>
  </si>
  <si>
    <t>00025952</t>
  </si>
  <si>
    <t>GUINDASTE HIDRAULICO AUTOPROPELIDO ROUGH TERRAIN CRENE, TEREX RT 230, COM LANÇA TELESCOPICA</t>
  </si>
  <si>
    <t>647.608,56</t>
  </si>
  <si>
    <t>DE 27 M, CAP 30 T, MOTOR DÍESEL, 97 KW, TRACAO 4 X 4 ( IMPORTADO )</t>
  </si>
  <si>
    <t>00013869</t>
  </si>
  <si>
    <t>GUINDASTE HIDRAULICO AUTOPROPELIDO, SOBRE PNEUS C/ LANCA TRELICA, CAP. MAX. 30T</t>
  </si>
  <si>
    <t>278.686,81</t>
  </si>
  <si>
    <t>00003365</t>
  </si>
  <si>
    <t>GUINDASTE HIDRAULICO AUTOPROPELIDO, SOBRE PNEUS, POT. 121HP C/ LANCA TELESCOPICA, KOEHRING</t>
  </si>
  <si>
    <t>291.550,00</t>
  </si>
  <si>
    <t>BANTAM ES-488 TELEKRUISER NACIONAL, CAP MAXIMA 16T**CAIXA**</t>
  </si>
  <si>
    <t>00010713</t>
  </si>
  <si>
    <t>GUINDASTE HIDRAULICO AUTOPROPELIDO, SOBRE PNEUS, POT. 45HP C/ LANCA TELESCOPICA, MADAL MD - 10A,</t>
  </si>
  <si>
    <t>128.445,27</t>
  </si>
  <si>
    <t>CAP. MAXIMA 10T**CAIXA**</t>
  </si>
  <si>
    <t>00013225</t>
  </si>
  <si>
    <t>GUINDASTE HIDRAULICO AUTOPROPELIDO, SOBRE PNEUS, 140HP, C/ LANCA TELESCOPICA, KOEHRING BANTAM S</t>
  </si>
  <si>
    <t>364.437,50</t>
  </si>
  <si>
    <t>-628 TELEKRUISER, NACIONAL, CAP. MAXIMA 20T**CAIXA**</t>
  </si>
  <si>
    <t>00025953</t>
  </si>
  <si>
    <t>GUINDASTE HIDRAULICO AUTOPROPELIDO, SOBRE RODAS, CAP ATÉ 100 T - TEREX AC   100. ( IMPORTADO )</t>
  </si>
  <si>
    <t>2.979.005,95</t>
  </si>
  <si>
    <t>00025954</t>
  </si>
  <si>
    <t>GUINDASTE HIDRAULICO AUTOPROPELIDO, SOBRE RODAS, CAP ATÉ 55 T - TEREX   AC   55 CITY ( IMPORTADO )</t>
  </si>
  <si>
    <t>1.613.628,23</t>
  </si>
  <si>
    <t>00003357</t>
  </si>
  <si>
    <t>GUINDASTE TIPO MUNCK CAP * 2T * MONTADO EM CAMINHAO CARROCERIA OU EQUIV</t>
  </si>
  <si>
    <t>45,00</t>
  </si>
  <si>
    <t>00003359</t>
  </si>
  <si>
    <t>GUINDASTE TIPO MUNCK CAP * 8T * MONTADO EM CAMINHAO CARROCERIA OU EQUIV</t>
  </si>
  <si>
    <t>72,00</t>
  </si>
  <si>
    <t>00003362</t>
  </si>
  <si>
    <t>GUINDASTE TORRE OU GRUA ESTACIONARIA S/ SAPATAS H = 29M, 1200KG A 30M TIPO SITI AM - 1230 OU EQUIV</t>
  </si>
  <si>
    <t>00003363</t>
  </si>
  <si>
    <t>GUINDAUTO HIDRAULICO MADAL MD-1501, CARGA MAX 5,75T (A 2M) E 2,3T ( A 5M), ALT URA MAX = 7,9M, P/</t>
  </si>
  <si>
    <t>53.648,00</t>
  </si>
  <si>
    <t>MONTAGEM SOBRE CHASSIS DE CAMINHAO**CAIXA**</t>
  </si>
  <si>
    <t>00011611</t>
  </si>
  <si>
    <t>GUINDAUTO HIDRAULICO MADAL MD-15501, CARGA MAX 7,7 5,52M), ALTURA MAX = 8,64M, P/</t>
  </si>
  <si>
    <t>69.019,76</t>
  </si>
  <si>
    <t>00010712</t>
  </si>
  <si>
    <t>GUINDAUTO HIDRAULICO MADAL MD-6501, CARGA MAX 3,25T (A 2M) E 1,62T (A 4M), ALTURA MAX = 6,6M, P/</t>
  </si>
  <si>
    <t>23.122,82</t>
  </si>
  <si>
    <t>00007569</t>
  </si>
  <si>
    <t>HASTE ANCORA DE 16MM X 2,35MM (5/8" X 8")</t>
  </si>
  <si>
    <t>00003383</t>
  </si>
  <si>
    <t>HASTE ANCORAMENTO 2400MM X 16MM (5/8")</t>
  </si>
  <si>
    <t>17,40</t>
  </si>
  <si>
    <t>00003373</t>
  </si>
  <si>
    <t>HASTE DE TERRA EM ACO REVESTIDO DE COBRE DN 1/2" X 3000MM</t>
  </si>
  <si>
    <t>20,86</t>
  </si>
  <si>
    <t>00003378</t>
  </si>
  <si>
    <t>HASTE DE TERRA EM ACO REVESTIDO DE COBRE DN 3/4" X 3000MM</t>
  </si>
  <si>
    <t>31,39</t>
  </si>
  <si>
    <t>00003376</t>
  </si>
  <si>
    <t>HASTE DE TERRA EM ACO REVESTIDO DE COBRE DN 3/4" X 3000MM C/ CONECTOR"</t>
  </si>
  <si>
    <t>33,10</t>
  </si>
  <si>
    <t>00021145</t>
  </si>
  <si>
    <t>HASTE DE TERRA EM ACO REVESTIDO DE COBRE DN 3/8'' X 3000MM</t>
  </si>
  <si>
    <t>18,85</t>
  </si>
  <si>
    <t>00003380</t>
  </si>
  <si>
    <t>HASTE DE TERRA EM ACO REVESTIDO DE COBRE DN 5/8'' X 3000MM C/ CONECTOR</t>
  </si>
  <si>
    <t>22,48</t>
  </si>
  <si>
    <t>00003379</t>
  </si>
  <si>
    <t>HASTE DE TERRA EM ACO REVESTIDO DE COBRE DN 5/8" X 3000MM</t>
  </si>
  <si>
    <t>00011991</t>
  </si>
  <si>
    <t>HASTE DE TERRA TIPO CANTONEIRA GALVANIZADA L=2,00M</t>
  </si>
  <si>
    <t>29,38</t>
  </si>
  <si>
    <t>00012783</t>
  </si>
  <si>
    <t>HASTE PROLONGAMENTO FOFO C/ QUADRADO E BOCA DE CHAVE L = 1,0 M D = 1</t>
  </si>
  <si>
    <t>1.614,32</t>
  </si>
  <si>
    <t>00012782</t>
  </si>
  <si>
    <t>HASTE PROLONGAMENTO FOFO C/ QUADRADO E BOCA DE CHAVE L = 1,0 M D = 1 1/8</t>
  </si>
  <si>
    <t>1.330,13</t>
  </si>
  <si>
    <t>00012785</t>
  </si>
  <si>
    <t>HASTE PROLONGAMENTO FOFO C/ QUADRADO E BOCA DE CHAVE L = 1,0 M D = 2</t>
  </si>
  <si>
    <t>1.705,26</t>
  </si>
  <si>
    <t>00012784</t>
  </si>
  <si>
    <t>1.853,06</t>
  </si>
  <si>
    <t>00003385</t>
  </si>
  <si>
    <t>HASTE PROLONGAMENTO FOFO C/ ROSCAS L=1,0M D = 1 1/8</t>
  </si>
  <si>
    <t>1.068,64</t>
  </si>
  <si>
    <t>00003388</t>
  </si>
  <si>
    <t>HASTE PROLONGAMENTO FOFO C/ ROSCAS L=1,0M D = 1 3/4</t>
  </si>
  <si>
    <t>1.250,53</t>
  </si>
  <si>
    <t>00003386</t>
  </si>
  <si>
    <t>HASTE PROLONGAMENTO FOFO C/ ROSCAS L=1,0M D = 2</t>
  </si>
  <si>
    <t>1.352,83</t>
  </si>
  <si>
    <t>00003387</t>
  </si>
  <si>
    <t>HASTE PROLONGAMENTO FOFO C/ ROSCAS L=1,0M D = 2 1/2</t>
  </si>
  <si>
    <t>1.455,16</t>
  </si>
  <si>
    <t>00011029</t>
  </si>
  <si>
    <t>HASTE RETA P/ GANCHO FG C/ ROSCA - 1/4" X 30CM - P/ FIXACAO TELHA METALICA - INCL PORCA E ARRUELAS DE</t>
  </si>
  <si>
    <t>0,74</t>
  </si>
  <si>
    <t>VEDACAO</t>
  </si>
  <si>
    <t>00004316</t>
  </si>
  <si>
    <t>HASTE RETA P/ GANCHO FG C/ ROSCA - 1/4" X 40CM - P/ FIXACAO TELHA FIBROC INCL PORCA SEXT ZINCO</t>
  </si>
  <si>
    <t>00004313</t>
  </si>
  <si>
    <t>HASTE RETA P/ GANCHO FG C/ ROSCA - 5/16" X 35CM - P/ FIXACAO TELHA FIBROC - INCL PORCA E ARRUELAS DE</t>
  </si>
  <si>
    <t>00004317</t>
  </si>
  <si>
    <t>HASTE RETA P/ GANCHO FG C/ ROSCA - 5/16" X 40CM - P/ FIXACAO TELHA FIBROC - INCL PORCA SEXT ZINCO</t>
  </si>
  <si>
    <t>00004314</t>
  </si>
  <si>
    <t>HASTE RETA P/ GANCHO FG C/ ROSCA - 5/16" X 45CM - P/ FIXACAO TELHA FIBROC - INCL PORCA E ARRUELAS DE</t>
  </si>
  <si>
    <t>00020062</t>
  </si>
  <si>
    <t>HASTE ZINCADA MR AQUAPLUV D = 125MM</t>
  </si>
  <si>
    <t>00010815</t>
  </si>
  <si>
    <t>HERBICIDA ROUND UP</t>
  </si>
  <si>
    <t>10,80</t>
  </si>
  <si>
    <t>00010816</t>
  </si>
  <si>
    <t>HERBICIDA SELETIVO TORDON 2,4D DOWAGROSCIENCES</t>
  </si>
  <si>
    <t>22,09</t>
  </si>
  <si>
    <t>00010561</t>
  </si>
  <si>
    <t>HEXAMETAFOSFATO DE SODIO</t>
  </si>
  <si>
    <t>00010922</t>
  </si>
  <si>
    <t>HIDRANTE COLUNA FOFO COMPLETO DN   80 C/REGISTRO CUNHA DE BORRACHA /    CURVA / EXTREMIDADE /</t>
  </si>
  <si>
    <t>2.249,62</t>
  </si>
  <si>
    <t>TAMPA</t>
  </si>
  <si>
    <t>00010921</t>
  </si>
  <si>
    <t>HIDRANTE COLUNA FOFO COMPLETO DN 100 C/REGISTRO CUNHA DE BORRACHA / CURVA / EXTREMIDADE /</t>
  </si>
  <si>
    <t>2.529,00</t>
  </si>
  <si>
    <t>00010923</t>
  </si>
  <si>
    <t>HIDRANTE SUBTERRANEO FERRO FUNDIDO C/ CURVA CURTA E CAIXA DN 75 MM</t>
  </si>
  <si>
    <t>2.171,32</t>
  </si>
  <si>
    <t>00010924</t>
  </si>
  <si>
    <t>HIDRANTE SUBTERRANEO FERRO FUNDIDO C/ CURVA LONGA E CAIXA DN 75 MM</t>
  </si>
  <si>
    <t>2.334,44</t>
  </si>
  <si>
    <t>00010652</t>
  </si>
  <si>
    <t>HIDRO-JATEADORA CONSMAQ MOD JT P/ DESOBSTRUCAO GALERIAS AGUAS PLUVIAIS C/ TANQUE 7M3, MONTADA</t>
  </si>
  <si>
    <t>467.394,18</t>
  </si>
  <si>
    <t>SOBRE CAMINHAO EQUIPADO C/ BOMBA TRIPLEX, VALVULA SEGURANCA, C/ MANGUEIRA DE 1"**CAIXA**"</t>
  </si>
  <si>
    <t>00007316</t>
  </si>
  <si>
    <t>HIDROFUGANTE INCOLOR P/ FACHADAS TP ACQUELLA OTTO BAUMGART OU EQUIV</t>
  </si>
  <si>
    <t>11,20</t>
  </si>
  <si>
    <t>00012776</t>
  </si>
  <si>
    <t>HIDROMETRO W 12,5 L/S=45 M3/H</t>
  </si>
  <si>
    <t>1.478,14</t>
  </si>
  <si>
    <t>00012777</t>
  </si>
  <si>
    <t>HIDROMETRO W 20,8 L/S=75 M3/H</t>
  </si>
  <si>
    <t>1.939,82</t>
  </si>
  <si>
    <t>00012778</t>
  </si>
  <si>
    <t>HIDROMETRO W 3,3 L/S=12 M3/H</t>
  </si>
  <si>
    <t>1.300,33</t>
  </si>
  <si>
    <t>00012769</t>
  </si>
  <si>
    <t>HIDROMETRO 1,5 M3/H</t>
  </si>
  <si>
    <t>78,60</t>
  </si>
  <si>
    <t>00012770</t>
  </si>
  <si>
    <t>HIDROMETRO 10,0 M3/H DN 1"</t>
  </si>
  <si>
    <t>335,77</t>
  </si>
  <si>
    <t>00012771</t>
  </si>
  <si>
    <t>HIDROMETRO 2,0 M3/H</t>
  </si>
  <si>
    <t>97,68</t>
  </si>
  <si>
    <t>00012772</t>
  </si>
  <si>
    <t>HIDROMETRO 20,0 M3/H DN 1 1/2"</t>
  </si>
  <si>
    <t>509,45</t>
  </si>
  <si>
    <t>00012773</t>
  </si>
  <si>
    <t>HIDROMETRO 3,0 M3/H DN 1/2" MONOJATO</t>
  </si>
  <si>
    <t>82,42</t>
  </si>
  <si>
    <t>00012774</t>
  </si>
  <si>
    <t>HIDROMETRO 5 M3/H DN 3/4"</t>
  </si>
  <si>
    <t>109,52</t>
  </si>
  <si>
    <t>00012775</t>
  </si>
  <si>
    <t>HIDROMETRO 7,0 M3</t>
  </si>
  <si>
    <t>301,64</t>
  </si>
  <si>
    <t>00013005</t>
  </si>
  <si>
    <t>HIPOCLORITO DE SODIO</t>
  </si>
  <si>
    <t>0,64</t>
  </si>
  <si>
    <t>00003391</t>
  </si>
  <si>
    <t>IGNITOR P/ LAMPADA VAPOR DE SODIO / VAPOR METALICO ATE 2000W T . PARTIDA 600 A 750V</t>
  </si>
  <si>
    <t>24,16</t>
  </si>
  <si>
    <t>00003389</t>
  </si>
  <si>
    <t>IGNITOR P/ LAMPADA VAPOR DE SODIO / VAPOR METALICO ATE 400W T . PARTIDA 3000 A 4500V</t>
  </si>
  <si>
    <t>18,87</t>
  </si>
  <si>
    <t>00003390</t>
  </si>
  <si>
    <t>IGNITOR P/ LAMPADA VAPOR DE SODIO / VAPOR METALICO ATE 400W T . PARTIDA 580 A 750V</t>
  </si>
  <si>
    <t>19,26</t>
  </si>
  <si>
    <t>00012873</t>
  </si>
  <si>
    <t>00011608</t>
  </si>
  <si>
    <t>IMPERMEABILIZANTE ELASTICO BASE RESINA TERMOPLASTICA DENVER LP54 OU EQUIV</t>
  </si>
  <si>
    <t>13,13</t>
  </si>
  <si>
    <t>00000140</t>
  </si>
  <si>
    <t>IMPERMEABILIZANTE FLEXIVEL BASE ACRILICA TIPO IGOLFLEX BRANCO SIKA OU EQUIV P/ COBERTURA EM</t>
  </si>
  <si>
    <t>GERAL</t>
  </si>
  <si>
    <t>00000141</t>
  </si>
  <si>
    <t>IMPERMEABILIZANTE FLEXIVEL BASE ELASTOMERO TP IGOLFLEX PRETO SIKA OU EQUIV P/ IMP EM    GERAL</t>
  </si>
  <si>
    <t>00000151</t>
  </si>
  <si>
    <t>IMPERMEABILIZANTE INCOLOR P/ FACHADAS C/ SILICONE TP SUPER CONSERVADO 5 OU EQUIV</t>
  </si>
  <si>
    <t>11,42</t>
  </si>
  <si>
    <t>00007325</t>
  </si>
  <si>
    <t>IMPERMEABILIZANTE P/ CONCRETO E ARGAMASSA TP VEDACIT OTTO BAUMGART OU EQUIV</t>
  </si>
  <si>
    <t>00007341</t>
  </si>
  <si>
    <t>IMUNIZANTE INCOLOR P/ MADEIRAS APARELHADAS TP PENETROL OTTO BAUMGART OU EQUIV</t>
  </si>
  <si>
    <t>00000158</t>
  </si>
  <si>
    <t>ESCADA GIRATORIA E BASCULANTE C/SUPORTE , ACIONAMENTO MANUAL, ALCANCE 8,7M DE ALTURA (P/</t>
  </si>
  <si>
    <t>50.000,00</t>
  </si>
  <si>
    <t>MONTAGEM EM VEICULO UTILITARIO)</t>
  </si>
  <si>
    <t>00002720</t>
  </si>
  <si>
    <t>ESCAVADEIRA DRAGA DE ARRASTE, CAP. 3/4 JC 140HP TIPO CNV BUCYRUS OU EQUIV (INCL</t>
  </si>
  <si>
    <t>MANUTENCAO/OPERACAO)</t>
  </si>
  <si>
    <t>00002722</t>
  </si>
  <si>
    <t>ESCAVADEIRA DRAGA DE MANDIBULAS SOBRE ESTEIRA, 140HP CAP. 3/4 JC TIPO FNV BUCYRUS OU EQUIV (INCL</t>
  </si>
  <si>
    <t>103,95</t>
  </si>
  <si>
    <t>00002727</t>
  </si>
  <si>
    <t>ESCAVADEIRA HIDRAULICA C/ CLAMSHEL SOBRE PNEUS (INCL MANUTENCAO/OPERACAO)</t>
  </si>
  <si>
    <t>00002723</t>
  </si>
  <si>
    <t>ESCAVADEIRA HIDRAULICA SOBRE ESTEIRA CASE MOD.CX130, POT.BRUTA= 110HP PESO OPERACIONAL= 17,21T,</t>
  </si>
  <si>
    <t>462.195,42</t>
  </si>
  <si>
    <t>CACAMBA= 0,5M³.</t>
  </si>
  <si>
    <t>00013331</t>
  </si>
  <si>
    <t>ESCAVADEIRA HIDRAULICA SOBRE ESTEIRA CASE MOD.CX210 (IMPORTADA),POT.   BRUTA= 153HP, PESO</t>
  </si>
  <si>
    <t>509.813,14</t>
  </si>
  <si>
    <t>OPERACIONAL= 20,37T, CACAMBA= 0,78M³ A 1,50M3.</t>
  </si>
  <si>
    <t>00010683</t>
  </si>
  <si>
    <t>ESCAVADEIRA HIDRAULICA SOBRE ESTEIRA FIAT ALLIS MOD. FX-215LC IMPORTADA CACAMBA= 0,78M³A</t>
  </si>
  <si>
    <t>639.884,54</t>
  </si>
  <si>
    <t>1,50M³, PESO OPERACIONAL= 20,5T A 21,6T,    POT.LIQ.NO VOLANTE= 152HP= 113KV.</t>
  </si>
  <si>
    <t>00010685</t>
  </si>
  <si>
    <t>ESCAVADEIRA HIDRAULICA SOBRE ESTEIRA KOMATSU MOD. PC 150 SE-5 105HP, PESO OPERACIONAL 17T, CAP.</t>
  </si>
  <si>
    <t>504.211,35</t>
  </si>
  <si>
    <t>0,8M3    INCL LANCA/CACAMBA</t>
  </si>
  <si>
    <t>00010684</t>
  </si>
  <si>
    <t>ESCAVADEIRA HIDRAULICA SOBRE ESTEIRA KOMATSU MOD. PC-200-6 C/ CACAMBA CLAMSHELL, CAP. 0,96M3,</t>
  </si>
  <si>
    <t>582.646,47</t>
  </si>
  <si>
    <t>PESO OPERACIONAL 19,65T</t>
  </si>
  <si>
    <t>00002721</t>
  </si>
  <si>
    <t>ESCAVADEIRA HIDRAULICA SOBRE ESTEIRA 140HP CAP. 0,98M3 TIPO CATERPILAR OU EQUIV (INCL</t>
  </si>
  <si>
    <t>110,00</t>
  </si>
  <si>
    <t>00010800</t>
  </si>
  <si>
    <t>ESCAVADEIRA HIDRAULICA SOBRE ESTEIRA 146 A 169HP CAP. 2M3 TIPO KOMATSU PC 300- SERIE C OU EQUIV</t>
  </si>
  <si>
    <t>132,00</t>
  </si>
  <si>
    <t>(INCL MANUTENCAO/OPERACAO)</t>
  </si>
  <si>
    <t>00002719</t>
  </si>
  <si>
    <t>ESCAVADEIRA HIDRAULICA SOBRE ESTEIRA 99HP, PESO OPERACIONAL *16T* CAP. 0,85 A 1,0M3 TIPO POCLAIN</t>
  </si>
  <si>
    <t>MOD. 988 D-700 - RETRO OU EQUIV (INCL MANUTENCAO/OPERACAO)</t>
  </si>
  <si>
    <t>00013902</t>
  </si>
  <si>
    <t>ESCAVADEIRA HIDRAULICA SOBRE ESTEIRAS CATERPILLAR 312B, 84KW (110HP) CAP. 0,42 A 0,82M3    PESO</t>
  </si>
  <si>
    <t>467.106,44</t>
  </si>
  <si>
    <t>OPERACIONAL 26,64T   INCL LANCA/CACAMBA</t>
  </si>
  <si>
    <t>00020217</t>
  </si>
  <si>
    <t>ESCAVADEIRA HIDRAULICA SOBRE ESTEIRAS FIAT ALLIS MOD.FX130LC, CACAMBA 0,59M3, POT.= 80HP, PESO</t>
  </si>
  <si>
    <t>415.253,34</t>
  </si>
  <si>
    <t>OPERACIONAL= 13,00T.</t>
  </si>
  <si>
    <t>00014525</t>
  </si>
  <si>
    <t>ESCAVADEIRA HIDRAULICA SOBRE ESTEIRAS KOMATSU MOD PC200LC-6, POT 133HP, PESO OPERACIONAL 21,3T,</t>
  </si>
  <si>
    <t>612.057,12</t>
  </si>
  <si>
    <t>CACAMBA= 1,5M³( IMPORTADO ).</t>
  </si>
  <si>
    <t>00002726</t>
  </si>
  <si>
    <t>CONTATOR TRIPOLAR DE POTENCIA 270A (500V) CATEGORIA AC-2 E AC-3</t>
  </si>
  <si>
    <t>4.971,35</t>
  </si>
  <si>
    <t>00001616</t>
  </si>
  <si>
    <t>CONTATOR TRIPOLAR DE POTENCIA 300A (500V) CATEGORIA AC-2 E AC-3</t>
  </si>
  <si>
    <t>00001614</t>
  </si>
  <si>
    <t>CONTATOR TRIPOLAR DE POTENCIA 32A (500V) CATEGORIA AC-2 E AC-3</t>
  </si>
  <si>
    <t>202,76</t>
  </si>
  <si>
    <t>00001620</t>
  </si>
  <si>
    <t>CONTATOR TRIPOLAR DE POTENCIA 36A (500V) CATEGORIA AC-2 E AC-3</t>
  </si>
  <si>
    <t>285,09</t>
  </si>
  <si>
    <t>00001617</t>
  </si>
  <si>
    <t>CONTATOR TRIPOLAR DE POTENCIA 400A (500V) CATEGORIA AC-2 E AC-3</t>
  </si>
  <si>
    <t>6.142,30</t>
  </si>
  <si>
    <t>00001621</t>
  </si>
  <si>
    <t>CONTATOR TRIPOLAR DE POTENCIA 45A (500V) CATEGORIA AC-2 E AC-3</t>
  </si>
  <si>
    <t>341,87</t>
  </si>
  <si>
    <t>00001629</t>
  </si>
  <si>
    <t>CONTATOR TRIPOLAR DE POTENCIA 490A (500V) CATEGORIA AC-2 E AC-3</t>
  </si>
  <si>
    <t>8.644,40</t>
  </si>
  <si>
    <t>00001627</t>
  </si>
  <si>
    <t>CONTATOR TRIPOLAR DE POTENCIA 63A (500V) CATEGORIA AC-2 E AC-3</t>
  </si>
  <si>
    <t>485,79</t>
  </si>
  <si>
    <t>00001624</t>
  </si>
  <si>
    <t>30,40</t>
  </si>
  <si>
    <t>00004110</t>
  </si>
  <si>
    <t>ESCORA OU MOURAO DE CONCRETO 10X10CM H = 2,45M</t>
  </si>
  <si>
    <t>46,03</t>
  </si>
  <si>
    <t>00000012</t>
  </si>
  <si>
    <t>ESCOVA DE ACO</t>
  </si>
  <si>
    <t>00020969</t>
  </si>
  <si>
    <t>ESGUICHO EM LATAO JATO NEBLINA P/ INSTALACAO PREDIAL COMBATE A INCENDIO ENGATE RAPIDO 1 1/2"</t>
  </si>
  <si>
    <t>282,80</t>
  </si>
  <si>
    <t>00020970</t>
  </si>
  <si>
    <t>ESGUICHO EM LATAO JATO NEBLINA P/ INSTALACAO PREDIAL COMBATE A INCENDIO ENGATE RAPIDO 2 1/2"</t>
  </si>
  <si>
    <t>392,77</t>
  </si>
  <si>
    <t>00010902</t>
  </si>
  <si>
    <t>ESGUICHO EM LATAO JATO SOLIDO P/ INSTALACAO PREDIAL COMBATE A INCENDIO ENGATE RAPIDO 1 1/2" X</t>
  </si>
  <si>
    <t>31,42</t>
  </si>
  <si>
    <t>13MM</t>
  </si>
  <si>
    <t>00020965</t>
  </si>
  <si>
    <t>16MM</t>
  </si>
  <si>
    <t>00020966</t>
  </si>
  <si>
    <t>19MM</t>
  </si>
  <si>
    <t>00010903</t>
  </si>
  <si>
    <t>ESGUICHO EM LATAO JATO SOLIDO P/ INSTALACAO PREDIAL COMBATE A INCENDIO ENGATE RAPIDO 2 1/2" X</t>
  </si>
  <si>
    <t>78,55</t>
  </si>
  <si>
    <t>00020967</t>
  </si>
  <si>
    <t>81,10</t>
  </si>
  <si>
    <t>00020968</t>
  </si>
  <si>
    <t>00011359</t>
  </si>
  <si>
    <t>ESMERILHADEIRA ANGULAR ELETRICA BOSH MOD. GWB 23-180 1361-0, 8500 RPM, 2300W P/ DISCO</t>
  </si>
  <si>
    <t>700,00</t>
  </si>
  <si>
    <t>DESBASTE/CORTE D = 7"**CAIXA**"</t>
  </si>
  <si>
    <t>00010761</t>
  </si>
  <si>
    <t>ESMERILHADEIRA ELETRICA INDUSTRIAL PORTATIL</t>
  </si>
  <si>
    <t>00002757</t>
  </si>
  <si>
    <t>ESPALHADOR DE AGREGADOS REBOCAVEL TIPO DOSADOR C/ 4 PNEUS, TIPO CONSMAQ EA, LARGURA 3,66M OU</t>
  </si>
  <si>
    <t>5,11</t>
  </si>
  <si>
    <t>SIMILAR</t>
  </si>
  <si>
    <t>00002402</t>
  </si>
  <si>
    <t>ESPARGIDOR DE ASFALTO PRESSURIZADO, CIFALI MOD. HEM-2500 C/ TANQUE DE 2500L, REBOCAVEL,</t>
  </si>
  <si>
    <t>55.992,06</t>
  </si>
  <si>
    <t>PNEUMATICO C/ MOTOR A GASOLINA 3,4HP**CAIXA**</t>
  </si>
  <si>
    <t>00020219</t>
  </si>
  <si>
    <t>ESPARGIDOR DE ASFALTO PRESSURIZADO, FERLEX MOD 2403, C/ TANQUE 2400L, REBOCAVEL, PNEUMATICO, C/</t>
  </si>
  <si>
    <t>54.000,00</t>
  </si>
  <si>
    <t>MOTOR A GASOLINA 5,5HP **CAIXA**</t>
  </si>
  <si>
    <t>00011186</t>
  </si>
  <si>
    <t>ESPELHO CRISTAL E = 4 MM</t>
  </si>
  <si>
    <t>00007549</t>
  </si>
  <si>
    <t>ESPELHO EM PVC 4X2"</t>
  </si>
  <si>
    <t>00007551</t>
  </si>
  <si>
    <t>ESPELHO EM PVC 4X4"</t>
  </si>
  <si>
    <t>00011557</t>
  </si>
  <si>
    <t>ESPELHO P/ FECHADURA EXTERNA EMBUTIR - ACAB PADRAO MEDIO</t>
  </si>
  <si>
    <t>41,23</t>
  </si>
  <si>
    <t>00011558</t>
  </si>
  <si>
    <t>ESPELHO P/ FECHADURA EXTERNA EMBUTIR - LINHA POPULAR</t>
  </si>
  <si>
    <t>35,81</t>
  </si>
  <si>
    <t>00002760</t>
  </si>
  <si>
    <t>ESPOLETA DE MICRORETARDO C/ 5 M DE FIO</t>
  </si>
  <si>
    <t>7,99</t>
  </si>
  <si>
    <t>00002761</t>
  </si>
  <si>
    <t>ESPOLETA ELETRICA - 2M</t>
  </si>
  <si>
    <t>8,76</t>
  </si>
  <si>
    <t>00011428</t>
  </si>
  <si>
    <t>ESPOLETA ELETRICA N.8 FIO DE COBRE C/ 3,0M</t>
  </si>
  <si>
    <t>00002759</t>
  </si>
  <si>
    <t>ESPOLETA SIMPLES</t>
  </si>
  <si>
    <t>0,55</t>
  </si>
  <si>
    <t>00011614</t>
  </si>
  <si>
    <t>ESPUMA DE POLIURETANO E=20 A 25MM TEMP DE TRABALHO -50 A +100 GC DENS 29 A 35KG/M3</t>
  </si>
  <si>
    <t>20,80</t>
  </si>
  <si>
    <t>00020059</t>
  </si>
  <si>
    <t>ESQUADRO EXTERNO MR PVC AQUAPLUV D = 125MM</t>
  </si>
  <si>
    <t>19,60</t>
  </si>
  <si>
    <t>00020060</t>
  </si>
  <si>
    <t>ESQUADRO INTERNO MR PVC AQUAPLUV D = 125MM</t>
  </si>
  <si>
    <t>22,91</t>
  </si>
  <si>
    <t>00002803</t>
  </si>
  <si>
    <t>ESTACA 'H' -   6" X 6", INCLUSIVE CRAVACAO</t>
  </si>
  <si>
    <t>97,56</t>
  </si>
  <si>
    <t>00002802</t>
  </si>
  <si>
    <t>ESTACA "I" - 10" X 4 5/8" DUPLO, INCLUSIVE CRAVACAO</t>
  </si>
  <si>
    <t>104,43</t>
  </si>
  <si>
    <t>00002801</t>
  </si>
  <si>
    <t>ESTACA "I" - 10" X 4 5/8" SIMPLES - 37.80KG, INCLUSIVE CRAVACAO</t>
  </si>
  <si>
    <t>100,99</t>
  </si>
  <si>
    <t>00002804</t>
  </si>
  <si>
    <t>ESTACA "I" - 12" X 5 1/4" DUPLO, INCLUSIVE CRAVACAO</t>
  </si>
  <si>
    <t>118,18</t>
  </si>
  <si>
    <t>00002806</t>
  </si>
  <si>
    <t>ESTACA "I" - 12" X 5 1/4" SIMPLES, INCLUSIVE CRAVACAO</t>
  </si>
  <si>
    <t>00002771</t>
  </si>
  <si>
    <t>ESTACA CONCRETO ARMADO CENTRIFUGADO D = 20CM INCLUSIVE CRAVACAO E EMENDAS 25 A 30T</t>
  </si>
  <si>
    <t>131,61</t>
  </si>
  <si>
    <t>00002766</t>
  </si>
  <si>
    <t>ESTACA CONCRETO ARMADO CENTRIFUGADO D = 28CM INCLUSIVE CRAVACAO E EMENDAS 30 A 40T</t>
  </si>
  <si>
    <t>147,76</t>
  </si>
  <si>
    <t>00002772</t>
  </si>
  <si>
    <t>ESTACA CONCRETO ARMADO CENTRIFUGADO D = 33CM INCLUSIVE CRAVACAO E EMENDAS 60 A 75T</t>
  </si>
  <si>
    <t>230,31</t>
  </si>
  <si>
    <t>00002773</t>
  </si>
  <si>
    <t>ESTACA CONCRETO ARMADO CENTRIFUGADO D = 38CM INCLUSIVE CRAVACAO E EMENDAS 75 A 90T</t>
  </si>
  <si>
    <t>282,59</t>
  </si>
  <si>
    <t>00002764</t>
  </si>
  <si>
    <t>ESTACA CONCRETO ARMADO CENTRIFUGADO D = 42CM INCLUSIVE CRAVACAO E EMENDAS 90 A 115T</t>
  </si>
  <si>
    <t>343,15</t>
  </si>
  <si>
    <t>00002765</t>
  </si>
  <si>
    <t>ESTACA CONCRETO ARMADO CENTRIFUGADO D = 60CM INCLUSIVE CRAVACAO E EMENDAS 170 A 230T</t>
  </si>
  <si>
    <t>542,98</t>
  </si>
  <si>
    <t>00002763</t>
  </si>
  <si>
    <t>ESTACA CONCRETO PRE-MOLDADO INCLUSIVE CRAVACAO E EMENDAS - 20T</t>
  </si>
  <si>
    <t>109,00</t>
  </si>
  <si>
    <t>00011411</t>
  </si>
  <si>
    <t>ESTACA CONCRETO PRE-MOLDADO INCLUSIVE CRAVACAO E EMENDAS 130T</t>
  </si>
  <si>
    <t>419,04</t>
  </si>
  <si>
    <t>00002774</t>
  </si>
  <si>
    <t>ESTACA CONCRETO PRE-MOLDADO INCLUSIVE CRAVACAO E EMENDAS 16 X 16CM - 25T</t>
  </si>
  <si>
    <t>114,77</t>
  </si>
  <si>
    <t>00011412</t>
  </si>
  <si>
    <t>ESTACA CONCRETO PRE-MOLDADO INCLUSIVE CRAVACAO E EMENDAS 170T</t>
  </si>
  <si>
    <t>561,15</t>
  </si>
  <si>
    <t>00002775</t>
  </si>
  <si>
    <t>ESTACA CONCRETO PRE-MOLDADO INCLUSIVE CRAVACAO E EMENDAS 18 X 18CM - 32T</t>
  </si>
  <si>
    <t>145,33</t>
  </si>
  <si>
    <t>00002778</t>
  </si>
  <si>
    <t>ESTACA CONCRETO PRE-MOLDADO INCLUSIVE CRAVACAO E EMENDAS 23 X 23CM - 50T</t>
  </si>
  <si>
    <t>199,83</t>
  </si>
  <si>
    <t>00002776</t>
  </si>
  <si>
    <t>ESTACA CONCRETO PRE-MOLDADO INCLUSIVE CRAVACAO E EMENDAS 26 X 26CM - 62T</t>
  </si>
  <si>
    <t>218,40</t>
  </si>
  <si>
    <t>00002777</t>
  </si>
  <si>
    <t>ESTACA CONCRETO PRE-MOLDADO INCLUSIVE CRAVACAO E EMENDAS 30 X 30CM - 80T</t>
  </si>
  <si>
    <t>261,24</t>
  </si>
  <si>
    <t>00011413</t>
  </si>
  <si>
    <t>ESTACA CONCRETO PRE-MOLDADO INCLUSIVE CRAVACAO E EMENDAS 35T</t>
  </si>
  <si>
    <t>154,62</t>
  </si>
  <si>
    <t>00011414</t>
  </si>
  <si>
    <t>ESTACA CONCRETO PRE-MOLDADO INCLUSIVE CRAVACAO E EMENDAS 45T</t>
  </si>
  <si>
    <t>181,67</t>
  </si>
  <si>
    <t>00011416</t>
  </si>
  <si>
    <t>ESTACA CONCRETO PRE-MOLDADO INCLUSIVE CRAVACAO E EMENDAS 75T</t>
  </si>
  <si>
    <t>250,13</t>
  </si>
  <si>
    <t>00011417</t>
  </si>
  <si>
    <t>ESTACA CONCRETO PRE-MOLDADO INCLUSIVE CRAVACAO E EMENDAS 95T</t>
  </si>
  <si>
    <t>321,35</t>
  </si>
  <si>
    <t>00011419</t>
  </si>
  <si>
    <t>ESTACA CONCRETO PRE-MOLDADO OCTOGONAL DN = 36CM INCL. EMENDAS 55 A 60T</t>
  </si>
  <si>
    <t>264,43</t>
  </si>
  <si>
    <t>00002782</t>
  </si>
  <si>
    <t>ESTACA CONCRETO TIPO 'FRANKI' D = 300MM -   40T</t>
  </si>
  <si>
    <t>161,48</t>
  </si>
  <si>
    <t>00002783</t>
  </si>
  <si>
    <t>ESTACA CONCRETO TIPO 'FRANKI' D = 350MM -   55T</t>
  </si>
  <si>
    <t>00002786</t>
  </si>
  <si>
    <t>ESTACA CONCRETO TIPO 'FRANKI' D = 400MM -   75T</t>
  </si>
  <si>
    <t>209,93</t>
  </si>
  <si>
    <t>00002784</t>
  </si>
  <si>
    <t>ESTACA CONCRETO TIPO 'FRANKI' D = 450MM -   95T</t>
  </si>
  <si>
    <t>322,96</t>
  </si>
  <si>
    <t>00002785</t>
  </si>
  <si>
    <t>ESTACA CONCRETO TIPO 'FRANKI' D = 520MM - 130T</t>
  </si>
  <si>
    <t>383,52</t>
  </si>
  <si>
    <t>00002781</t>
  </si>
  <si>
    <t>ESTACA CONCRETO TIPO 'FRANKI' D = 600MM - 170T</t>
  </si>
  <si>
    <t>444,07</t>
  </si>
  <si>
    <t>00002780</t>
  </si>
  <si>
    <t>ESTACA CONCRETO TIPO 'FRANKI' D = 700MM - 220T</t>
  </si>
  <si>
    <t>585,37</t>
  </si>
  <si>
    <t>00002798</t>
  </si>
  <si>
    <t>ESTACA PRANCHA ARMCO TIPO FLANGE-PRETA ESP = 4,7 MM 16 KG/M</t>
  </si>
  <si>
    <t>140,61</t>
  </si>
  <si>
    <t>00011422</t>
  </si>
  <si>
    <t>ESTACA PRANCHA ARMCO USG-7 L=12PES(3,66M) FLANGE PRETA E=4,7MM 16KG/M</t>
  </si>
  <si>
    <t>524,64</t>
  </si>
  <si>
    <t>00011423</t>
  </si>
  <si>
    <t>ESTACA PRANCHA ARMCO USG-7 L=16PES(4,88M) NA-2C PRETA E=4,4MM 16KG/M</t>
  </si>
  <si>
    <t>690,44</t>
  </si>
  <si>
    <t>00011424</t>
  </si>
  <si>
    <t>ESTACA PRANCHA ARMCO USG-7 L=20PES(6,1M) NA-4C PRETA E=4,7MM 25KG/M</t>
  </si>
  <si>
    <t>1.326,80</t>
  </si>
  <si>
    <t>00011425</t>
  </si>
  <si>
    <t>ESTACA PRANCHA ARMCO USG-7 L=24PES(7,32M) NA-8C PRETA E=4,7MM 37KG/M</t>
  </si>
  <si>
    <t>2.350,60</t>
  </si>
  <si>
    <t>00000013</t>
  </si>
  <si>
    <t>ESTOPA</t>
  </si>
  <si>
    <t>3,28</t>
  </si>
  <si>
    <t>00000014</t>
  </si>
  <si>
    <t>ESTOPA OU CORDA ALCATROADA P/ JUNTA DE TUBOS CONCRETO/CERAMICO</t>
  </si>
  <si>
    <t>00011429</t>
  </si>
  <si>
    <t>ESTOPIM DUPLO</t>
  </si>
  <si>
    <t>00002762</t>
  </si>
  <si>
    <t>ESTOPIM SIMPLES</t>
  </si>
  <si>
    <t>0,92</t>
  </si>
  <si>
    <t>00021142</t>
  </si>
  <si>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</si>
  <si>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</si>
  <si>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</si>
  <si>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</si>
  <si>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</si>
  <si>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/t>
  </si>
  <si>
    <t>EXPLOSOR ELETRONICO AEE T9.A7 1000V</t>
  </si>
  <si>
    <t>6,76</t>
  </si>
  <si>
    <t>00011582</t>
  </si>
  <si>
    <t>EXTENSOR/HASTE DE COMANDO 25MM ALUMINIO</t>
  </si>
  <si>
    <t>12,50</t>
  </si>
  <si>
    <t>00010886</t>
  </si>
  <si>
    <t>EXTINTOR DE INCENDIO C/ CARGA DE AGUA PRESSURIZADA AP 10L</t>
  </si>
  <si>
    <t>138,75</t>
  </si>
  <si>
    <t>00010890</t>
  </si>
  <si>
    <t>EXTINTOR DE INCENDIO C/ CARGA DE PO QUIMICO SECO PQS 12KG</t>
  </si>
  <si>
    <t>209,66</t>
  </si>
  <si>
    <t>00010891</t>
  </si>
  <si>
    <t>EXTINTOR DE INCENDIO C/ CARGA DE PO QUIMICO SECO PQS 4KG</t>
  </si>
  <si>
    <t>120,93</t>
  </si>
  <si>
    <t>00010892</t>
  </si>
  <si>
    <t>EXTINTOR DE INCENDIO C/ CARGA DE PO QUIMICO SECO PQS 6KG</t>
  </si>
  <si>
    <t>150,00</t>
  </si>
  <si>
    <t>00020977</t>
  </si>
  <si>
    <t>EXTINTOR DE INCENDIO C/ CARGA DE PO QUIMICO SECO PQS 8KG</t>
  </si>
  <si>
    <t>179,32</t>
  </si>
  <si>
    <t>00010888</t>
  </si>
  <si>
    <t>EXTINTOR DE INCENDIO C/ CARGA GAS CARBONICO CO2 4KG</t>
  </si>
  <si>
    <t>400,82</t>
  </si>
  <si>
    <t>00010889</t>
  </si>
  <si>
    <t>EXTINTOR DE INCENDIO C/ CARGA GAS CARBONICO CO2 6KG</t>
  </si>
  <si>
    <t>490,58</t>
  </si>
  <si>
    <t>00015008</t>
  </si>
  <si>
    <t>EXTREMIDADE FOFO FLANGE E BOLSA JGS PN-10 DN 200 INCLUSIVE ANEL BORRACHA</t>
  </si>
  <si>
    <t>306,35</t>
  </si>
  <si>
    <t>00015009</t>
  </si>
  <si>
    <t>EXTREMIDADE FOFO FLANGE E BOLSA JGS PN-10 DN 250 INCLUSIVE ANEL BORRACHA</t>
  </si>
  <si>
    <t>425,05</t>
  </si>
  <si>
    <t>00015010</t>
  </si>
  <si>
    <t>EXTREMIDADE FOFO FLANGE E BOLSA JGS PN-10 DN 300 INCLUSIVE ANEL BORRACHA</t>
  </si>
  <si>
    <t>539,13</t>
  </si>
  <si>
    <t>00002947</t>
  </si>
  <si>
    <t>EXTREMIDADE FOFO FLANGE E BOLSA JGS PN-10 DN 350 INCLUSIVE ANEL BORRACHA</t>
  </si>
  <si>
    <t>665,82</t>
  </si>
  <si>
    <t>00002873</t>
  </si>
  <si>
    <t>EXTREMIDADE FOFO FLANGE E BOLSA JGS PN-10 DN 400 INCLUSIVE ANEL BORRACHA</t>
  </si>
  <si>
    <t>588,52</t>
  </si>
  <si>
    <t>00002946</t>
  </si>
  <si>
    <t>EXTREMIDADE FOFO FLANGE E BOLSA JGS PN-10 DN 500 INCLUSIVE ANEL BORRACHA</t>
  </si>
  <si>
    <t>1.181,30</t>
  </si>
  <si>
    <t>00002875</t>
  </si>
  <si>
    <t>EXTREMIDADE FOFO FLANGE E BOLSA JGS PN-10 DN 600 INCLUSIVE ANEL BORRACHA</t>
  </si>
  <si>
    <t>1.604,98</t>
  </si>
  <si>
    <t>00002877</t>
  </si>
  <si>
    <t>EXTREMIDADE FOFO FLANGE E BOLSA JGS PN-10 DN 800 INCLUSIVE ANEL BORRACHA</t>
  </si>
  <si>
    <t>4.127,54</t>
  </si>
  <si>
    <t>00002869</t>
  </si>
  <si>
    <t>EXTREMIDADE FOFO FLANGE E BOLSA JGS PN-10/16 DN 100 INCLUSIVE ANEL BORRACHA</t>
  </si>
  <si>
    <t>107,00</t>
  </si>
  <si>
    <t>00002870</t>
  </si>
  <si>
    <t>EXTREMIDADE FOFO FLANGE E BOLSA JGS PN-10/16 DN 150 INCLUSIVE ANEL BORRACHA</t>
  </si>
  <si>
    <t>171,65</t>
  </si>
  <si>
    <t>00002948</t>
  </si>
  <si>
    <t>EXTREMIDADE FOFO FLANGE E BOLSA JGS PN-10/16 DN 200 INCLUSIVE ANEL BORRACHA</t>
  </si>
  <si>
    <t>216,25</t>
  </si>
  <si>
    <t>00002871</t>
  </si>
  <si>
    <t>EXTREMIDADE FOFO FLANGE E BOLSA JGS PN-10/16 DN 250 INCLUSIVE ANEL BORRACHA</t>
  </si>
  <si>
    <t>322,66</t>
  </si>
  <si>
    <t>00002872</t>
  </si>
  <si>
    <t>EXTREMIDADE FOFO FLANGE E BOLSA JGS PN-10/16 DN 300 INCLUSIVE ANEL BORRACHA</t>
  </si>
  <si>
    <t>414,64</t>
  </si>
  <si>
    <t>00002868</t>
  </si>
  <si>
    <t>EXTREMIDADE FOFO FLANGE E BOLSA JGS PN-10/16/25 DN 80 INCLUSIVE ANEL BORRACHA</t>
  </si>
  <si>
    <t>100,31</t>
  </si>
  <si>
    <t>00002886</t>
  </si>
  <si>
    <t>EXTREMIDADE FOFO FLANGE E BOLSA JGS PN-16 DN 350 INCLUSIVE ANEL BORRACHA</t>
  </si>
  <si>
    <t>708,09</t>
  </si>
  <si>
    <t>00002943</t>
  </si>
  <si>
    <t>EXTREMIDADE FOFO FLANGE E BOLSA JGS PN-16 DN 400 INCLUSIVE ANEL BORRACHA</t>
  </si>
  <si>
    <t>900,17</t>
  </si>
  <si>
    <t>00002942</t>
  </si>
  <si>
    <t>EXTREMIDADE FOFO FLANGE E BOLSA JGS PN-16 DN 500 INCLUSIVE ANEL BORRACHA</t>
  </si>
  <si>
    <t>1.385,64</t>
  </si>
  <si>
    <t>00002888</t>
  </si>
  <si>
    <t>EXTREMIDADE FOFO FLANGE E BOLSA JGS PN-16 DN 600 INCLUSIVE ANEL BORRACHA</t>
  </si>
  <si>
    <t>1.985,46</t>
  </si>
  <si>
    <t>00002940</t>
  </si>
  <si>
    <t>EXTREMIDADE FOFO FLANGE E BOLSA JGS PN-25 DN 100 INCLUSIVE ANEL BORRACHA</t>
  </si>
  <si>
    <t>145,78</t>
  </si>
  <si>
    <t>00002890</t>
  </si>
  <si>
    <t>EXTREMIDADE FOFO FLANGE E BOLSA JGS PN-25 DN 150 INCLUSIVE ANEL BORRACHA</t>
  </si>
  <si>
    <t>234,10</t>
  </si>
  <si>
    <t>00002939</t>
  </si>
  <si>
    <t>EXTREMIDADE FOFO FLANGE E BOLSA JGS PN-25 DN 200 INCLUSIVE ANEL BORRACHA</t>
  </si>
  <si>
    <t>335,31</t>
  </si>
  <si>
    <t>**CAIXA**</t>
  </si>
  <si>
    <t>00002891</t>
  </si>
  <si>
    <t>EXTREMIDADE FOFO FLANGE E BOLSA JGS PN-25 DN 250 INCLUSIVE ANEL BORRACHA</t>
  </si>
  <si>
    <t>475,07</t>
  </si>
  <si>
    <t>00002938</t>
  </si>
  <si>
    <t>EXTREMIDADE FOFO FLANGE E BOLSA JGS PN-25 DN 300 INCLUSIVE ANEL BORRACHA</t>
  </si>
  <si>
    <t>610,22</t>
  </si>
  <si>
    <t>00002892</t>
  </si>
  <si>
    <t>EXTREMIDADE FOFO FLANGE E BOLSA JGS PN-25 DN 350 INCLUSIVE ANEL BORRACHA</t>
  </si>
  <si>
    <t>834,92</t>
  </si>
  <si>
    <t>00002937</t>
  </si>
  <si>
    <t>EXTREMIDADE FOFO FLANGE E BOLSA JGS PN-25 DN 400 INCLUSIVE ANEL BORRACHA</t>
  </si>
  <si>
    <t>1.055,18</t>
  </si>
  <si>
    <t>00002936</t>
  </si>
  <si>
    <t>EXTREMIDADE FOFO FLANGE E BOLSA JGS PN-25 DN 500 INCLUSIVE ANEL BORRACHA</t>
  </si>
  <si>
    <t>1.540,65</t>
  </si>
  <si>
    <t>00002894</t>
  </si>
  <si>
    <t>EXTREMIDADE FOFO FLANGE E BOLSA JGS PN-25 DN 600 INCLUSIVE ANEL BORRACHA</t>
  </si>
  <si>
    <t>2.182,75</t>
  </si>
  <si>
    <t>00002971</t>
  </si>
  <si>
    <t>EXTREMIDADE FOFO FLANGE E BOLSA JM PN-10 DN 350</t>
  </si>
  <si>
    <t>1.753,12</t>
  </si>
  <si>
    <t>00002823</t>
  </si>
  <si>
    <t>EXTREMIDADE FOFO FLANGE E BOLSA JM PN-10 DN 400</t>
  </si>
  <si>
    <t>2.205,43</t>
  </si>
  <si>
    <t>00002970</t>
  </si>
  <si>
    <t>EXTREMIDADE FOFO FLANGE E BOLSA JM PN-10 DN 500</t>
  </si>
  <si>
    <t>3.350,34</t>
  </si>
  <si>
    <t>00002825</t>
  </si>
  <si>
    <t>EXTREMIDADE FOFO FLANGE E BOLSA JM PN-10 DN 600</t>
  </si>
  <si>
    <t>3.949,44</t>
  </si>
  <si>
    <t>00002969</t>
  </si>
  <si>
    <t>EXTREMIDADE FOFO FLANGE E BOLSA JM PN-10 DN 700</t>
  </si>
  <si>
    <t>6.666,91</t>
  </si>
  <si>
    <t>00002826</t>
  </si>
  <si>
    <t>EXTREMIDADE FOFO FLANGE E BOLSA JM PN-10 DN 800</t>
  </si>
  <si>
    <t>9.045,74</t>
  </si>
  <si>
    <t>00002968</t>
  </si>
  <si>
    <t>EXTREMIDADE FOFO FLANGE E BOLSA JM PN-10 DN 900</t>
  </si>
  <si>
    <t>10.146,54</t>
  </si>
  <si>
    <t>00002967</t>
  </si>
  <si>
    <t>EXTREMIDADE FOFO FLANGE E BOLSA JM PN-10 DN 1000</t>
  </si>
  <si>
    <t>13.818,55</t>
  </si>
  <si>
    <t>00002827</t>
  </si>
  <si>
    <t>EXTREMIDADE FOFO FLANGE E BOLSA JM PN-10 DN 1200</t>
  </si>
  <si>
    <t>15.037,47</t>
  </si>
  <si>
    <t>00002972</t>
  </si>
  <si>
    <t>EXTREMIDADE FOFO FLANGE E BOLSA JM PN-10/16 DN 300</t>
  </si>
  <si>
    <t>1.243,37</t>
  </si>
  <si>
    <t>00002829</t>
  </si>
  <si>
    <t>EXTREMIDADE FOFO FLANGE E BOLSA JM PN-16 DN 350</t>
  </si>
  <si>
    <t>1.788,59</t>
  </si>
  <si>
    <t>00002966</t>
  </si>
  <si>
    <t>EXTREMIDADE FOFO FLANGE E BOLSA JM PN-16 DN 400</t>
  </si>
  <si>
    <t>2.314,79</t>
  </si>
  <si>
    <t>00002831</t>
  </si>
  <si>
    <t>EXTREMIDADE FOFO FLANGE E BOLSA JM PN-16 DN 500</t>
  </si>
  <si>
    <t>3.623,76</t>
  </si>
  <si>
    <t>00002832</t>
  </si>
  <si>
    <t>EXTREMIDADE FOFO FLANGE E BOLSA JM PN-16 DN 600</t>
  </si>
  <si>
    <t>4.377,89</t>
  </si>
  <si>
    <t>00002833</t>
  </si>
  <si>
    <t>EXTREMIDADE FOFO FLANGE E BOLSA JM PN-16 DN 700</t>
  </si>
  <si>
    <t>7.027,74</t>
  </si>
  <si>
    <t>00002834</t>
  </si>
  <si>
    <t>EXTREMIDADE FOFO FLANGE E BOLSA JM PN-16 DN 800</t>
  </si>
  <si>
    <t>9.950,32</t>
  </si>
  <si>
    <t>00002835</t>
  </si>
  <si>
    <t>EXTREMIDADE FOFO FLANGE E BOLSA JM PN-16 DN 900</t>
  </si>
  <si>
    <t>11.661,51</t>
  </si>
  <si>
    <t>00002836</t>
  </si>
  <si>
    <t>EXTREMIDADE FOFO FLANGE E BOLSA JM PN-16 DN 1000</t>
  </si>
  <si>
    <t>15.434,30</t>
  </si>
  <si>
    <t>00002837</t>
  </si>
  <si>
    <t>EXTREMIDADE FOFO FLANGE E BOLSA JM PN-16 DN 1200</t>
  </si>
  <si>
    <t>16.139,32</t>
  </si>
  <si>
    <t>00002828</t>
  </si>
  <si>
    <t>EXTREMIDADE FOFO FLANGE E BOLSA JM PN-16 DN 300</t>
  </si>
  <si>
    <t>484,16</t>
  </si>
  <si>
    <t>00002977</t>
  </si>
  <si>
    <t>EXTREMIDADE FOFO FLANGE E BOLSA JM PN-25 DN 300</t>
  </si>
  <si>
    <t>1.422,50</t>
  </si>
  <si>
    <t>00003046</t>
  </si>
  <si>
    <t>EXTREMIDADE FOFO FLANGE E BOLSA JM PN-25 DN 350</t>
  </si>
  <si>
    <t>1.934,43</t>
  </si>
  <si>
    <t>00002978</t>
  </si>
  <si>
    <t>EXTREMIDADE FOFO FLANGE E BOLSA JM PN-25 DN 400</t>
  </si>
  <si>
    <t>2.515,32</t>
  </si>
  <si>
    <t>00002980</t>
  </si>
  <si>
    <t>EXTREMIDADE FOFO FLANGE E BOLSA JM PN-25 DN 500</t>
  </si>
  <si>
    <t>3.842,52</t>
  </si>
  <si>
    <t>00003047</t>
  </si>
  <si>
    <t>EXTREMIDADE FOFO FLANGE E BOLSA JM PN-25 DN 600</t>
  </si>
  <si>
    <t>4.610,54</t>
  </si>
  <si>
    <t>00002981</t>
  </si>
  <si>
    <t>EXTREMIDADE FOFO FLANGE E BOLSA JM PN-25 DN 700</t>
  </si>
  <si>
    <t>7.771,95</t>
  </si>
  <si>
    <t>00002982</t>
  </si>
  <si>
    <t>EXTREMIDADE FOFO FLANGE E BOLSA JM PN-25 DN 800</t>
  </si>
  <si>
    <t>10.910,36</t>
  </si>
  <si>
    <t>00002983</t>
  </si>
  <si>
    <t>EXTREMIDADE FOFO FLANGE E BOLSA JM PN-25 DN 900</t>
  </si>
  <si>
    <t>12.988,42</t>
  </si>
  <si>
    <t>00002984</t>
  </si>
  <si>
    <t>EXTREMIDADE FOFO FLANGE E BOLSA JM PN-25 DN 1000</t>
  </si>
  <si>
    <t>16.704,42</t>
  </si>
  <si>
    <t>00002985</t>
  </si>
  <si>
    <t>EXTREMIDADE FOFO FLANGE E BOLSA JM PN-25 DN 1200</t>
  </si>
  <si>
    <t>21.106,04</t>
  </si>
  <si>
    <t>00002850</t>
  </si>
  <si>
    <t>EXTREMIDADE FOFO FLANGE E PONTA C/ ABA VEDACAO PN-16 DN 200</t>
  </si>
  <si>
    <t>695,93</t>
  </si>
  <si>
    <t>00002959</t>
  </si>
  <si>
    <t>EXTREMIDADE FOFO FLANGE E PONTA C/ ABA VEDACAO PN-16 DN 250</t>
  </si>
  <si>
    <t>953,11</t>
  </si>
  <si>
    <t>00002851</t>
  </si>
  <si>
    <t>EXTREMIDADE FOFO FLANGE E PONTA C/ ABA VEDACAO PN-16 DN 300</t>
  </si>
  <si>
    <t>1.134,65</t>
  </si>
  <si>
    <t>00002954</t>
  </si>
  <si>
    <t>EXTREMIDADE FOFO FLANGE E PONTA C/ ABA VEDACAO PN-25 DN 100</t>
  </si>
  <si>
    <t>00002842</t>
  </si>
  <si>
    <t>EXTREMIDADE FOFO FLANGE E PONTA C/ABA VEDACAO PN-10 DN 350</t>
  </si>
  <si>
    <t>1.592,50</t>
  </si>
  <si>
    <t>00002843</t>
  </si>
  <si>
    <t>EXTREMIDADE FOFO FLANGE E PONTA C/ABA VEDACAO PN-10 DN 400</t>
  </si>
  <si>
    <t>1.741,31</t>
  </si>
  <si>
    <t>00002964</t>
  </si>
  <si>
    <t>CURVA FERRO GALVANIZADO45G ROSCA MACHO/FEMEA REF. 3"</t>
  </si>
  <si>
    <t>51,32</t>
  </si>
  <si>
    <t>00001813</t>
  </si>
  <si>
    <t>CURVA FERRO GALVANIZADO90G ROSCA FEMEA REF 3/4"</t>
  </si>
  <si>
    <t>7,68</t>
  </si>
  <si>
    <t>00001789</t>
  </si>
  <si>
    <t>CURVA FERRO GALVANIZADO90G ROSCA FEMEA REF. 1 1/2"</t>
  </si>
  <si>
    <t>22,85</t>
  </si>
  <si>
    <t>00001788</t>
  </si>
  <si>
    <t>CURVA FERRO GALVANIZADO90G ROSCA FEMEA REF. 1 1/4"</t>
  </si>
  <si>
    <t>18,80</t>
  </si>
  <si>
    <t>00001786</t>
  </si>
  <si>
    <t>CURVA FERRO GALVANIZADO90G ROSCA FEMEA REF. 1/2"</t>
  </si>
  <si>
    <t>4,58</t>
  </si>
  <si>
    <t>00001787</t>
  </si>
  <si>
    <t>CURVA FERRO GALVANIZADO90G ROSCA FEMEA REF. 1"</t>
  </si>
  <si>
    <t>12,11</t>
  </si>
  <si>
    <t>00001791</t>
  </si>
  <si>
    <t>CURVA FERRO GALVANIZADO90G ROSCA FEMEA REF. 2 1/2"</t>
  </si>
  <si>
    <t>51,10</t>
  </si>
  <si>
    <t>00001790</t>
  </si>
  <si>
    <t>CURVA FERRO GALVANIZADO90G ROSCA FEMEA REF. 2"</t>
  </si>
  <si>
    <t>44,07</t>
  </si>
  <si>
    <t>00001792</t>
  </si>
  <si>
    <t>CURVA FERRO GALVANIZADO90G ROSCA FEMEA REF. 3"</t>
  </si>
  <si>
    <t>79,32</t>
  </si>
  <si>
    <t>00001793</t>
  </si>
  <si>
    <t>CURVA FERRO GALVANIZADO90G ROSCA FEMEA REF. 4"</t>
  </si>
  <si>
    <t>133,65</t>
  </si>
  <si>
    <t>00001816</t>
  </si>
  <si>
    <t>CURVA FERRO GALVANIZADO90G ROSCA MACHO REF 1"</t>
  </si>
  <si>
    <t>11,81</t>
  </si>
  <si>
    <t>00001815</t>
  </si>
  <si>
    <t>CURVA FERRO GALVANIZADO90G ROSCA MACHO REF 2 1/2"</t>
  </si>
  <si>
    <t>63,98</t>
  </si>
  <si>
    <t>00001797</t>
  </si>
  <si>
    <t>CURVA FERRO GALVANIZADO90G ROSCA MACHO REF. 1 1/2"</t>
  </si>
  <si>
    <t>00001796</t>
  </si>
  <si>
    <t>CURVA FERRO GALVANIZADO90G ROSCA MACHO REF. 1 1/4"</t>
  </si>
  <si>
    <t>17,63</t>
  </si>
  <si>
    <t>00001794</t>
  </si>
  <si>
    <t>CURVA FERRO GALVANIZADO90G ROSCA MACHO REF. 1/2"</t>
  </si>
  <si>
    <t>00001798</t>
  </si>
  <si>
    <t>CURVA FERRO GALVANIZADO90G ROSCA MACHO REF. 2"</t>
  </si>
  <si>
    <t>35,40</t>
  </si>
  <si>
    <t>00001795</t>
  </si>
  <si>
    <t>CURVA FERRO GALVANIZADO90G ROSCA MACHO REF. 3/4"</t>
  </si>
  <si>
    <t>5,90</t>
  </si>
  <si>
    <t>00001799</t>
  </si>
  <si>
    <t>CURVA FERRO GALVANIZADO90G ROSCA MACHO REF. 3"</t>
  </si>
  <si>
    <t>79,02</t>
  </si>
  <si>
    <t>00001800</t>
  </si>
  <si>
    <t>CURVA FERRO GALVANIZADO90G ROSCA MACHO REF. 4"</t>
  </si>
  <si>
    <t>132,69</t>
  </si>
  <si>
    <t>00001801</t>
  </si>
  <si>
    <t>CURVA FERRO GALVANIZADO90G ROSCA MACHO REF. 5"</t>
  </si>
  <si>
    <t>268,76</t>
  </si>
  <si>
    <t>00001802</t>
  </si>
  <si>
    <t>CURVA FERRO GALVANIZADO90G ROSCA MACHO REF. 6"</t>
  </si>
  <si>
    <t>284,55</t>
  </si>
  <si>
    <t>00001809</t>
  </si>
  <si>
    <t>CURVA FERRO GALVANIZADO90G ROSCA MACHO/FEMEA REF. 1 1/2"</t>
  </si>
  <si>
    <t>21,93</t>
  </si>
  <si>
    <t>00001814</t>
  </si>
  <si>
    <t>CURVA FERRO GALVANIZADO90G ROSCA MACHO/FEMEA REF. 1 1/4"</t>
  </si>
  <si>
    <t>19,02</t>
  </si>
  <si>
    <t>00001803</t>
  </si>
  <si>
    <t>CURVA FERRO GALVANIZADO90G ROSCA MACHO/FEMEA REF. 1/2"</t>
  </si>
  <si>
    <t>4,45</t>
  </si>
  <si>
    <t>00001805</t>
  </si>
  <si>
    <t>CURVA FERRO GALVANIZADO90G ROSCA MACHO/FEMEA REF. 1"</t>
  </si>
  <si>
    <t>10,97</t>
  </si>
  <si>
    <t>00001821</t>
  </si>
  <si>
    <t>CURVA FERRO GALVANIZADO90G ROSCA MACHO/FEMEA REF. 2 1/2"</t>
  </si>
  <si>
    <t>55,94</t>
  </si>
  <si>
    <t>00001806</t>
  </si>
  <si>
    <t>CURVA FERRO GALVANIZADO90G ROSCA MACHO/FEMEA REF. 2"</t>
  </si>
  <si>
    <t>34,31</t>
  </si>
  <si>
    <t>00001804</t>
  </si>
  <si>
    <t>CURVA FERRO GALVANIZADO90G ROSCA MACHO/FEMEA REF. 3/4"</t>
  </si>
  <si>
    <t>6,35</t>
  </si>
  <si>
    <t>00001807</t>
  </si>
  <si>
    <t>CURVA FERRO GALVANIZADO90G ROSCA MACHO/FEMEA REF. 3"</t>
  </si>
  <si>
    <t>76,69</t>
  </si>
  <si>
    <t>00001808</t>
  </si>
  <si>
    <t>CURVA FERRO GALVANIZADO 90G ROSCA MACHO/FEMEA REF. 4"</t>
  </si>
  <si>
    <t>120,99</t>
  </si>
  <si>
    <t>00002140</t>
  </si>
  <si>
    <t>CURVA FOFO11 GR C/BOLSAS JGS DN 80 INCLUSIVE ANEL BORRACHA</t>
  </si>
  <si>
    <t>71,84</t>
  </si>
  <si>
    <t>00002196</t>
  </si>
  <si>
    <t>CURVA FOFO11 GR C/BOLSAS JGS DN 100 INCLUSIVE ANEL BORRACHA</t>
  </si>
  <si>
    <t>98,31</t>
  </si>
  <si>
    <t>00002197</t>
  </si>
  <si>
    <t>CURVA FOFO11 GR C/BOLSAS JGS DN 150 INCLUSIVE ANEL BORRACHA</t>
  </si>
  <si>
    <t>155,03</t>
  </si>
  <si>
    <t>00002145</t>
  </si>
  <si>
    <t>CURVA FOFO11 GR C/BOLSAS JGS DN 200 INCLUSIVE ANEL BORRACHA</t>
  </si>
  <si>
    <t>247,69</t>
  </si>
  <si>
    <t>00002144</t>
  </si>
  <si>
    <t>CURVA FOFO11 GR C/BOLSAS JGS DN 250 INCLUSIVE ANEL BORRACHA</t>
  </si>
  <si>
    <t>298,74</t>
  </si>
  <si>
    <t>00002198</t>
  </si>
  <si>
    <t>CURVA FOFO11 GR C/BOLSAS JGS DN 300 INCLUSIVE ANEL BORRACHA</t>
  </si>
  <si>
    <t>412,17</t>
  </si>
  <si>
    <t>00002199</t>
  </si>
  <si>
    <t>CURVA FOFO11 GR C/BOLSAS JGS DN 350 INCLUSIVE ANEL BORRACHA</t>
  </si>
  <si>
    <t>651,32</t>
  </si>
  <si>
    <t>00002143</t>
  </si>
  <si>
    <t>CURVA FOFO11 GR C/BOLSAS JGS DN 400 INCLUSIVE ANEL BORRACHA</t>
  </si>
  <si>
    <t>669,31</t>
  </si>
  <si>
    <t>00002200</t>
  </si>
  <si>
    <t>CURVA FOFO11 GR C/BOLSAS JGS DN 500 INCLUSIVE ANEL BORRACHA</t>
  </si>
  <si>
    <t>1.191,08</t>
  </si>
  <si>
    <t>00002150</t>
  </si>
  <si>
    <t>CURVA FOFO11 GR C/BOLSAS JGS DN 600 INCLUSIVE ANEL BORRACHA</t>
  </si>
  <si>
    <t>1.374,04</t>
  </si>
  <si>
    <t>00002327</t>
  </si>
  <si>
    <t>CURVA FOFO11 GR C/BOLSAS JM DN 300</t>
  </si>
  <si>
    <t>1.511,47</t>
  </si>
  <si>
    <t>00002326</t>
  </si>
  <si>
    <t>CURVA FOFO11 GR C/BOLSAS JM DN 400</t>
  </si>
  <si>
    <t>3.481,14</t>
  </si>
  <si>
    <t>00002075</t>
  </si>
  <si>
    <t>CURVA FOFO11 GR C/BOLSAS JM DN 500</t>
  </si>
  <si>
    <t>3.418,50</t>
  </si>
  <si>
    <t>00002325</t>
  </si>
  <si>
    <t>CURVA FOFO11 GR C/BOLSAS JM DN 600</t>
  </si>
  <si>
    <t>3.543,98</t>
  </si>
  <si>
    <t>00002324</t>
  </si>
  <si>
    <t>CURVA FOFO11 GR C/BOLSAS JM DN 700</t>
  </si>
  <si>
    <t>7.483,82</t>
  </si>
  <si>
    <t>00002076</t>
  </si>
  <si>
    <t>CURVA FOFO11 GR C/BOLSAS JM DN 800</t>
  </si>
  <si>
    <t>9.490,29</t>
  </si>
  <si>
    <t>00002077</t>
  </si>
  <si>
    <t>CURVA FOFO11 GR C/BOLSAS JM DN 900</t>
  </si>
  <si>
    <t>9.664,54</t>
  </si>
  <si>
    <t>00002078</t>
  </si>
  <si>
    <t>CURVA FOFO11 GR C/BOLSAS JM DN 1000</t>
  </si>
  <si>
    <t>15.912,81</t>
  </si>
  <si>
    <t>00002079</t>
  </si>
  <si>
    <t>CURVA FOFO11 GR C/BOLSAS JM DN 1200</t>
  </si>
  <si>
    <t>15.402,14</t>
  </si>
  <si>
    <t>00002233</t>
  </si>
  <si>
    <t>CURVA FOFO11 GR C/FLANGES PN-10 DN 350</t>
  </si>
  <si>
    <t>1.399,56</t>
  </si>
  <si>
    <t>00002000</t>
  </si>
  <si>
    <t>CURVA FOFO11 GR C/FLANGES PN-10 DN 400</t>
  </si>
  <si>
    <t>1.771,08</t>
  </si>
  <si>
    <t>00002235</t>
  </si>
  <si>
    <t>CURVA FOFO11 GR C/FLANGES PN-10 DN 500</t>
  </si>
  <si>
    <t>2.512,47</t>
  </si>
  <si>
    <t>00002236</t>
  </si>
  <si>
    <t>CURVA FOFO11 GR C/FLANGES PN-10 DN 600</t>
  </si>
  <si>
    <t>3.173,15</t>
  </si>
  <si>
    <t>00002239</t>
  </si>
  <si>
    <t>CURVA FOFO11 GR C/FLANGES PN-10 DN 1000</t>
  </si>
  <si>
    <t>10.335,91</t>
  </si>
  <si>
    <t>00002279</t>
  </si>
  <si>
    <t>CURVA FOFO11 GR C/FLANGES PN-10/16 DN 100</t>
  </si>
  <si>
    <t>205,30</t>
  </si>
  <si>
    <t>00002280</t>
  </si>
  <si>
    <t>CURVA FOFO11 GR C/FLANGES PN-10/16 DN 150</t>
  </si>
  <si>
    <t>320,78</t>
  </si>
  <si>
    <t>00002006</t>
  </si>
  <si>
    <t>CURVA FOFO11 GR C/FLANGES PN-10/16 DN 200</t>
  </si>
  <si>
    <t>461,93</t>
  </si>
  <si>
    <t>00002005</t>
  </si>
  <si>
    <t>CURVA FOFO11 GR C/FLANGES PN-10/16 DN 250</t>
  </si>
  <si>
    <t>463,47</t>
  </si>
  <si>
    <t>00002232</t>
  </si>
  <si>
    <t>CURVA FOFO11 GR C/FLANGES PN-10/16 DN 300</t>
  </si>
  <si>
    <t>663,38</t>
  </si>
  <si>
    <t>00002278</t>
  </si>
  <si>
    <t>CURVA FOFO11 GR C/FLANGES PN-10/16/25 DN 80</t>
  </si>
  <si>
    <t>112,91</t>
  </si>
  <si>
    <t>00015001</t>
  </si>
  <si>
    <t>CURVA FOFO11 GR C/FLANGES PN-16 DN 200</t>
  </si>
  <si>
    <t>00015002</t>
  </si>
  <si>
    <t>CURVA FOFO11 GR C/FLANGES PN-16 DN 250</t>
  </si>
  <si>
    <t>628,73</t>
  </si>
  <si>
    <t>00002281</t>
  </si>
  <si>
    <t>CURVA FOFO11 GR C/FLANGES PN-16 DN 300</t>
  </si>
  <si>
    <t>795,54</t>
  </si>
  <si>
    <t>00002282</t>
  </si>
  <si>
    <t>CURVA FOFO11 GR C/FLANGES PN-16 DN 350</t>
  </si>
  <si>
    <t>1.483,88</t>
  </si>
  <si>
    <t>00002283</t>
  </si>
  <si>
    <t>CURVA FOFO11 GR C/FLANGES PN-16 DN 400</t>
  </si>
  <si>
    <t>1.586,25</t>
  </si>
  <si>
    <t>00002284</t>
  </si>
  <si>
    <t>CURVA FOFO11 GR C/FLANGES PN-16 DN 500</t>
  </si>
  <si>
    <t>3.018,33</t>
  </si>
  <si>
    <t>00002136</t>
  </si>
  <si>
    <t>CURVA FOFO11 GR C/FLANGES PN-16 DN 600</t>
  </si>
  <si>
    <t>3.970,28</t>
  </si>
  <si>
    <t>00002131</t>
  </si>
  <si>
    <t>CURVA FOFO11 GR C/FLANGES PN-25 DN 100</t>
  </si>
  <si>
    <t>218,14</t>
  </si>
  <si>
    <t>00002132</t>
  </si>
  <si>
    <t>CURVA FOFO11 GR C/FLANGES PN-25 DN 150</t>
  </si>
  <si>
    <t>251,87</t>
  </si>
  <si>
    <t>00002044</t>
  </si>
  <si>
    <t>CURVA FOFO11 GR C/FLANGES PN-25 DN 200</t>
  </si>
  <si>
    <t>513,24</t>
  </si>
  <si>
    <t>00002043</t>
  </si>
  <si>
    <t>CURVA FOFO11 GR C/FLANGES PN-25 DN 250</t>
  </si>
  <si>
    <t>705,72</t>
  </si>
  <si>
    <t>00002133</t>
  </si>
  <si>
    <t>CURVA FOFO11 GR C/FLANGES PN-25 DN 300</t>
  </si>
  <si>
    <t>923,84</t>
  </si>
  <si>
    <t>00002042</t>
  </si>
  <si>
    <t>CURVA FOFO11 GR C/FLANGES PN-25 DN 350</t>
  </si>
  <si>
    <t>1.770,54</t>
  </si>
  <si>
    <t>00002134</t>
  </si>
  <si>
    <t>CURVA FOFO11 GR C/FLANGES PN-25 DN 400</t>
  </si>
  <si>
    <t>1.887,09</t>
  </si>
  <si>
    <t>00002135</t>
  </si>
  <si>
    <t>CURVA FOFO11 GR C/FLANGES PN-25 DN 500</t>
  </si>
  <si>
    <t>3.423,03</t>
  </si>
  <si>
    <t>00002040</t>
  </si>
  <si>
    <t>CURVA FOFO11 GR C/FLANGES PN-25 DN 600</t>
  </si>
  <si>
    <t>4.399,52</t>
  </si>
  <si>
    <t>00002205</t>
  </si>
  <si>
    <t>CURVA FOFO22 GR C/BOLSAS JGS DN 80 INCLUSIVE ANEL BORRACHA</t>
  </si>
  <si>
    <t>74,88</t>
  </si>
  <si>
    <t>00002206</t>
  </si>
  <si>
    <t>CURVA FOFO22 GR C/BOLSAS JGS DN 100 INCLUSIVE ANEL BORRACHA</t>
  </si>
  <si>
    <t>103,98</t>
  </si>
  <si>
    <t>00002147</t>
  </si>
  <si>
    <t>CURVA FOFO22 GR C/BOLSAS JGS DN 150 INCLUSIVE ANEL BORRACHA</t>
  </si>
  <si>
    <t>177,74</t>
  </si>
  <si>
    <t>00002207</t>
  </si>
  <si>
    <t>CURVA FOFO22 GR C/BOLSAS JGS DN 200 INCLUSIVE ANEL BORRACHA</t>
  </si>
  <si>
    <t>233,41</t>
  </si>
  <si>
    <t>00002208</t>
  </si>
  <si>
    <t>CURVA FOFO22 GR C/BOLSAS JGS DN 250 INCLUSIVE ANEL BORRACHA</t>
  </si>
  <si>
    <t>321,26</t>
  </si>
  <si>
    <t>00002209</t>
  </si>
  <si>
    <t>CURVA FOFO22 GR C/BOLSAS JGS DN 300 INCLUSIVE ANEL BORRACHA</t>
  </si>
  <si>
    <t>438,64</t>
  </si>
  <si>
    <t>00002210</t>
  </si>
  <si>
    <t>CURVA FOFO22 GR C/BOLSAS JGS DN 350 INCLUSIVE ANEL BORRACHA</t>
  </si>
  <si>
    <t>656,59</t>
  </si>
  <si>
    <t>00002146</t>
  </si>
  <si>
    <t>CURVA FOFO22 GR C/BOLSAS JGS DN 400 INCLUSIVE ANEL BORRACHA</t>
  </si>
  <si>
    <t>693,03</t>
  </si>
  <si>
    <t>00002211</t>
  </si>
  <si>
    <t>CURVA FOFO22 GR C/BOLSAS JGS DN 500 INCLUSIVE ANEL BORRACHA</t>
  </si>
  <si>
    <t>1.354,82</t>
  </si>
  <si>
    <t>00002046</t>
  </si>
  <si>
    <t>CURVA FOFO22 GR C/BOLSAS JGS DN 600 INCLUSIVE ANEL BORRACHA</t>
  </si>
  <si>
    <t>1.672,42</t>
  </si>
  <si>
    <t>00002080</t>
  </si>
  <si>
    <t>CURVA FOFO22 GR C/BOLSAS JM DN 300</t>
  </si>
  <si>
    <t>1.554,49</t>
  </si>
  <si>
    <t>00002082</t>
  </si>
  <si>
    <t>CURVA FOFO22 GR C/BOLSAS JM DN 400</t>
  </si>
  <si>
    <t>2.347,19</t>
  </si>
  <si>
    <t>00002084</t>
  </si>
  <si>
    <t>CURVA FOFO22 GR C/BOLSAS JM DN 500</t>
  </si>
  <si>
    <t>3.777,12</t>
  </si>
  <si>
    <t>00002085</t>
  </si>
  <si>
    <t>CURVA FOFO22 GR C/BOLSAS JM DN 600</t>
  </si>
  <si>
    <t>3.944,67</t>
  </si>
  <si>
    <t>00002086</t>
  </si>
  <si>
    <t>CURVA FOFO22 GR C/BOLSAS JM DN 700</t>
  </si>
  <si>
    <t>8.248,93</t>
  </si>
  <si>
    <t>00002349</t>
  </si>
  <si>
    <t>CURVA FOFO22 GR C/BOLSAS JM DN 800</t>
  </si>
  <si>
    <t>10.603,60</t>
  </si>
  <si>
    <t>00002087</t>
  </si>
  <si>
    <t>CURVA FOFO22 GR C/BOLSAS JM DN 900</t>
  </si>
  <si>
    <t>11.811,58</t>
  </si>
  <si>
    <t>00002088</t>
  </si>
  <si>
    <t>CURVA FOFO22 GR C/BOLSAS JM DN 1000</t>
  </si>
  <si>
    <t>17.050,42</t>
  </si>
  <si>
    <t>00002089</t>
  </si>
  <si>
    <t>CURVA FOFO22 GR C/BOLSAS JM DN 1200</t>
  </si>
  <si>
    <t>18.211,33</t>
  </si>
  <si>
    <t>00002247</t>
  </si>
  <si>
    <t>CURVA FOFO22 GR C/FLANGES PN-10 DN 350</t>
  </si>
  <si>
    <t>1.280,88</t>
  </si>
  <si>
    <t>00002248</t>
  </si>
  <si>
    <t>CURVA FOFO22 GR C/FLANGES PN-10 DN 400</t>
  </si>
  <si>
    <t>1.669,36</t>
  </si>
  <si>
    <t>00002250</t>
  </si>
  <si>
    <t>CURVA FOFO22 GR C/FLANGES PN-10 DN 500</t>
  </si>
  <si>
    <t>3.541,06</t>
  </si>
  <si>
    <t>00001997</t>
  </si>
  <si>
    <t>CURVA FOFO22 GR C/FLANGES PN-10 DN 600</t>
  </si>
  <si>
    <t>3.959,93</t>
  </si>
  <si>
    <t>00002254</t>
  </si>
  <si>
    <t>CURVA FOFO22 GR C/FLANGES PN-10 DN 1000</t>
  </si>
  <si>
    <t>13.255,11</t>
  </si>
  <si>
    <t>00002242</t>
  </si>
  <si>
    <t>CURVA FOFO22 GR C/FLANGES PN-10/16 DN 100</t>
  </si>
  <si>
    <t>00002243</t>
  </si>
  <si>
    <t>CURVA FOFO22 GR C/FLANGES PN-10/16 DN 150</t>
  </si>
  <si>
    <t>359,27</t>
  </si>
  <si>
    <t>00002011</t>
  </si>
  <si>
    <t>CURVA FOFO22 GR C/FLANGES PN-10/16 DN 200</t>
  </si>
  <si>
    <t>452,29</t>
  </si>
  <si>
    <t>00002291</t>
  </si>
  <si>
    <t>CURVA FOFO22 GR C/FLANGES PN-10/16 DN 250</t>
  </si>
  <si>
    <t>609,48</t>
  </si>
  <si>
    <t>00002246</t>
  </si>
  <si>
    <t>CURVA FOFO22 GR C/FLANGES PN-10/16 DN 300</t>
  </si>
  <si>
    <t>936,67</t>
  </si>
  <si>
    <t>00002288</t>
  </si>
  <si>
    <t>CURVA FOFO22 GR C/FLANGES PN-10/16/25 DN 80</t>
  </si>
  <si>
    <t>141,15</t>
  </si>
  <si>
    <t>00015003</t>
  </si>
  <si>
    <t>CURVA FOFO22 GR C/FLANGES PN-16 DN 200</t>
  </si>
  <si>
    <t>526,07</t>
  </si>
  <si>
    <t>00015004</t>
  </si>
  <si>
    <t>CURVA FOFO22 GR C/FLANGES PN-16 DN 250</t>
  </si>
  <si>
    <t>00002010</t>
  </si>
  <si>
    <t>CURVA FOFO22 GR C/FLANGES PN-16 DN 300</t>
  </si>
  <si>
    <t>00002292</t>
  </si>
  <si>
    <t>CURVA FOFO22 GR C/FLANGES PN-16 DN 350</t>
  </si>
  <si>
    <t>00002293</t>
  </si>
  <si>
    <t>CURVA FOFO22 GR C/FLANGES PN-16 DN 400</t>
  </si>
  <si>
    <t>1.859,74</t>
  </si>
  <si>
    <t>00002295</t>
  </si>
  <si>
    <t>CURVA FOFO22 GR C/FLANGES PN-16 DN 500</t>
  </si>
  <si>
    <t>00002009</t>
  </si>
  <si>
    <t>CURVA FOFO22 GR C/FLANGES PN-16 DN 600</t>
  </si>
  <si>
    <t>4.675,43</t>
  </si>
  <si>
    <t>00002036</t>
  </si>
  <si>
    <t>CURVA FOFO22 GR C/FLANGES PN-25 DN 100</t>
  </si>
  <si>
    <t>230,96</t>
  </si>
  <si>
    <t>00002156</t>
  </si>
  <si>
    <t>CURVA FOFO22 GR C/FLANGES PN-25 DN 150</t>
  </si>
  <si>
    <t>384,94</t>
  </si>
  <si>
    <t>00002035</t>
  </si>
  <si>
    <t>CURVA FOFO22 GR C/FLANGES PN-25 DN 200</t>
  </si>
  <si>
    <t>577,40</t>
  </si>
  <si>
    <t>00002157</t>
  </si>
  <si>
    <t>CURVA FOFO22 GR C/FLANGES PN-25 DN 250</t>
  </si>
  <si>
    <t>00002034</t>
  </si>
  <si>
    <t>CURVA FOFO22 GR C/FLANGES PN-25 DN 300</t>
  </si>
  <si>
    <t>1.064,99</t>
  </si>
  <si>
    <t>00002158</t>
  </si>
  <si>
    <t>CURVA FOFO22 GR C/FLANGES PN-25 DN 350</t>
  </si>
  <si>
    <t>2.040,33</t>
  </si>
  <si>
    <t>00002159</t>
  </si>
  <si>
    <t>CURVA FOFO22 GR C/FLANGES PN-25 DN 400</t>
  </si>
  <si>
    <t>2.160,59</t>
  </si>
  <si>
    <t>00002161</t>
  </si>
  <si>
    <t>CURVA FOFO22 GR C/FLANGES PN-25 DN 500</t>
  </si>
  <si>
    <t>3.945,75</t>
  </si>
  <si>
    <t>00002162</t>
  </si>
  <si>
    <t>CURVA FOFO22 GR C/FLANGES PN-25 DN 600</t>
  </si>
  <si>
    <t>5.104,65</t>
  </si>
  <si>
    <t>00002051</t>
  </si>
  <si>
    <t>CURVA FOFO45 GR C/BOLSAS JGS DN 80   INCLUSIVE ANEL BORRACHA</t>
  </si>
  <si>
    <t>79,17</t>
  </si>
  <si>
    <t>00002052</t>
  </si>
  <si>
    <t>CURVA FOFO45 GR C/BOLSAS JGS DN 100 INCLUSIVE ANEL BORRACHA</t>
  </si>
  <si>
    <t>113,44</t>
  </si>
  <si>
    <t>00002053</t>
  </si>
  <si>
    <t>CURVA FOFO45 GR C/BOLSAS JGS DN 150 INCLUSIVE ANEL BORRACHA</t>
  </si>
  <si>
    <t>167,39</t>
  </si>
  <si>
    <t>00002054</t>
  </si>
  <si>
    <t>CURVA FOFO45 GR C/BOLSAS JGS DN 200 INCLUSIVE ANEL BORRACHA</t>
  </si>
  <si>
    <t>255,86</t>
  </si>
  <si>
    <t>00002055</t>
  </si>
  <si>
    <t>CURVA FOFO45 GR C/BOLSAS JGS DN 250 INCLUSIVE ANEL BORRACHA</t>
  </si>
  <si>
    <t>349,28</t>
  </si>
  <si>
    <t>00002056</t>
  </si>
  <si>
    <t>CURVA FOFO45 GR C/BOLSAS JGS DN 300 INCLUSIVE ANEL BORRACHA</t>
  </si>
  <si>
    <t>480,24</t>
  </si>
  <si>
    <t>00002129</t>
  </si>
  <si>
    <t>CURVA FOFO45 GR C/BOLSAS JGS DN 350 INCLUSIVE ANEL BORRACHA</t>
  </si>
  <si>
    <t>809,68</t>
  </si>
  <si>
    <t>00002057</t>
  </si>
  <si>
    <t>CURVA FOFO45 GR C/BOLSAS JGS DN 400 INCLUSIVE ANEL BORRACHA</t>
  </si>
  <si>
    <t>855,34</t>
  </si>
  <si>
    <t>00002059</t>
  </si>
  <si>
    <t>CURVA FOFO45 GR C/BOLSAS JGS DN 500 INCLUSIVE ANEL BORRACHA</t>
  </si>
  <si>
    <t>1.570,25</t>
  </si>
  <si>
    <t>FECHADURA LA FONTE 1515-ST2-55MM TIPO GORGES P/ PORTA INTERNA (SOMENTE A MAQUINA, SEM ESPELHO E</t>
  </si>
  <si>
    <t>44,88</t>
  </si>
  <si>
    <t>SEM MACANETA)</t>
  </si>
  <si>
    <t>00011478</t>
  </si>
  <si>
    <t>FECHADURA LA FONTE 330-ST-55MM C/ CILINDRO P/ PORTA EXT (SOMENTE A MAQUINA, SEM ESPELHO E SEM</t>
  </si>
  <si>
    <t>38,52</t>
  </si>
  <si>
    <t>MACANETA)</t>
  </si>
  <si>
    <t>00011479</t>
  </si>
  <si>
    <t>FECHADURA LA FONTE 330-ST2-40MM C/ CILINDRO P/ PORTA EXT (SOMENTE A MAQUINA, SEM ESPELHO E SEM</t>
  </si>
  <si>
    <t>32,10</t>
  </si>
  <si>
    <t>00011481</t>
  </si>
  <si>
    <t>FECHADURA LA FONTE 7070-ST2-40MM P/ PORTA DE BANHEIRO (SOMENTE A MAQUINA, SEM ESPELHO E SEM</t>
  </si>
  <si>
    <t>18,17</t>
  </si>
  <si>
    <t>MACA   NETA)</t>
  </si>
  <si>
    <t>00011473</t>
  </si>
  <si>
    <t>FECHADURA SOBREPOR    C/ CILINDRO FERRO CROMADO OU PINTADO</t>
  </si>
  <si>
    <t>17,89</t>
  </si>
  <si>
    <t>00011484</t>
  </si>
  <si>
    <t>FECHADURA SOBREPOR C/ CILINDRO   LATAO CROMADO OU POLIDO</t>
  </si>
  <si>
    <t>41,24</t>
  </si>
  <si>
    <t>00003082</t>
  </si>
  <si>
    <t>FECHADURA SOBREPOR FERRO PINTADO C/ MACANETA, CHAVE GRANDE TP HAGA 1137 OU EQUIV</t>
  </si>
  <si>
    <t>26,16</t>
  </si>
  <si>
    <t>00011467</t>
  </si>
  <si>
    <t>FECHADURA SOBREPOR FERRO PINTADO CHAVE GRANDE</t>
  </si>
  <si>
    <t>00011468</t>
  </si>
  <si>
    <t>FECHADURA TIPO LA FONTE 218 CILINDRO CROMADA P/ ARMARIO E GAVETA ESP ATE 20MM</t>
  </si>
  <si>
    <t>00011477</t>
  </si>
  <si>
    <t>FECHADURA TUBULAR CILINDRO CENTRAL 70MM COMPLETA - TP LA FONTE 30 CR OU EQUIV</t>
  </si>
  <si>
    <t>32,40</t>
  </si>
  <si>
    <t>00011461</t>
  </si>
  <si>
    <t>FECHO CHATO SOBREPOR FERRO ZINCADO/NIQUEL/GALV OU POLIDO - 5"</t>
  </si>
  <si>
    <t>6,73</t>
  </si>
  <si>
    <t>00003106</t>
  </si>
  <si>
    <t>FECHO CHATO SOBREPOR FERRO ZINCADO/NIQUEL/GALV OU POLIDO - 6"</t>
  </si>
  <si>
    <t>7,94</t>
  </si>
  <si>
    <t>00011540</t>
  </si>
  <si>
    <t>FECHO CHATO SOBREPOR FERRO ZINCADO/NIQUEL/GALV OU POLIDO - 8"</t>
  </si>
  <si>
    <t>00003096</t>
  </si>
  <si>
    <t>FECHO CONCHA C/ ALAVANCA P/ PORTA OU JANELA CORRER</t>
  </si>
  <si>
    <t>26,25</t>
  </si>
  <si>
    <t>00003111</t>
  </si>
  <si>
    <t>FECHO DE EMBUTIR (TP UNHA) C/ ALAVANCA FERRO OU ACO CROMADO - 22CM</t>
  </si>
  <si>
    <t>00003108</t>
  </si>
  <si>
    <t>FECHO DE EMBUTIR (TP UNHA) C/ ALAVANCA LATAO CROMADO - 22CM</t>
  </si>
  <si>
    <t>26,69</t>
  </si>
  <si>
    <t>00003105</t>
  </si>
  <si>
    <t>FECHO DE EMBUTIR (TP UNHA) C/ ALAVANCA LATAO CROMADO - 40CM</t>
  </si>
  <si>
    <t>29,47</t>
  </si>
  <si>
    <t>00011458</t>
  </si>
  <si>
    <t>FECHO SEGURANCA TP BATOM LATAO CROMADO P/ PORTA EXT</t>
  </si>
  <si>
    <t>18,23</t>
  </si>
  <si>
    <t>00004083</t>
  </si>
  <si>
    <t>FEITOR OU ENCARREGADO GERAL</t>
  </si>
  <si>
    <t>00002693</t>
  </si>
  <si>
    <t>FELTRO ASFALTICO</t>
  </si>
  <si>
    <t>00004033</t>
  </si>
  <si>
    <t>FELTRO ASFALTICO 15 LIBRAS TIPO VITFELTRO 15, ASFALTOS VITORIA OU EQUIV</t>
  </si>
  <si>
    <t>00011607</t>
  </si>
  <si>
    <t>FELTRO ONDALIT LARGURA = 1,00 M</t>
  </si>
  <si>
    <t>6,58</t>
  </si>
  <si>
    <t>00025958</t>
  </si>
  <si>
    <t>FERRAMENTEIRO (CONTROLA AS FERRAMENTAS DA MONTAGEM DE ESTRUTURAS METÁLICAS)</t>
  </si>
  <si>
    <t>00014018</t>
  </si>
  <si>
    <t>FERRO GUSA LINGOTE 191 A2 40% SILICIO</t>
  </si>
  <si>
    <t>00003107</t>
  </si>
  <si>
    <t>FERROLHO/FECHO/TARJETA ALUMINIO 3'' TIPO FERROLHO/FECHO/TARJETA P/ JAN / PORTA /PORTAO</t>
  </si>
  <si>
    <t>00011456</t>
  </si>
  <si>
    <t>FERROLHO/FECHO/TARJETA OU TRINCO PINO REDONDO 12" SOBREPOR FERRO        ZINC/GALV OU POLIDO   "</t>
  </si>
  <si>
    <t>00003118</t>
  </si>
  <si>
    <t>FERROLHO/FECHO/TARJETA OU TRINCO PINO REDONDO 2" SOBREPOR FERRO CROMADO</t>
  </si>
  <si>
    <t>1,22</t>
  </si>
  <si>
    <t>00003119</t>
  </si>
  <si>
    <t>FERROLHO/FECHO/TARJETA OU TRINCO PINO REDONDO 2" SOBREPOR FERRO ZINC/GALV OU POLIDO</t>
  </si>
  <si>
    <t>00003122</t>
  </si>
  <si>
    <t>FERROLHO/FECHO/TARJETA OU TRINCO PINO REDONDO 4" SOBREPOR FERRO ZINC/GALV OU POLIDO</t>
  </si>
  <si>
    <t>00011543</t>
  </si>
  <si>
    <t>FERROLHO/FECHO/TARJETA OU TRINCO PINO REDONDO 4"(10CM) SOBREPOR LATAO CROMADO/POLIDO OU</t>
  </si>
  <si>
    <t>OXIDADO</t>
  </si>
  <si>
    <t>00003121</t>
  </si>
  <si>
    <t>FERROLHO/FECHO/TARJETA OU TRINCO PINO REDONDO 5" SOBREPOR FERRO ZINC/GALV OU POLIDO</t>
  </si>
  <si>
    <t>00003120</t>
  </si>
  <si>
    <t>FERROLHO/FECHO/TARJETA OU TRINCO PINO REDONDO 6" SOBREPOR FERRO ZINC/GALV OU POLIDO</t>
  </si>
  <si>
    <t>00011455</t>
  </si>
  <si>
    <t>FERROLHO/FECHO/TARJETA OU TRINCO PINO REDONDO 8" SOBREPOR FERRO        ZINC/GALV OU POLIDO   "</t>
  </si>
  <si>
    <t>11,94</t>
  </si>
  <si>
    <t>00025951</t>
  </si>
  <si>
    <t>FERTILIZANTE NPK - 10:10:10</t>
  </si>
  <si>
    <t>00003123</t>
  </si>
  <si>
    <t>FERTILIZANTE NPK - 4: 14: 8</t>
  </si>
  <si>
    <t>1,28</t>
  </si>
  <si>
    <t>00021143</t>
  </si>
  <si>
    <t>FILLER (MAT DE ENCHIMENTO P/ MISTURAS BETUMINOSAS CONF EM-024/94 PASSANDO 100% PEN.40, 95% PEN.80</t>
  </si>
  <si>
    <t>27,07</t>
  </si>
  <si>
    <t>E 65% PEN.200)</t>
  </si>
  <si>
    <t>00011894</t>
  </si>
  <si>
    <t>FILTRO CONCRETO PRE MOLDADO - 0,96 X 1,26 X 1,36 M</t>
  </si>
  <si>
    <t>463,62</t>
  </si>
  <si>
    <t>00003138</t>
  </si>
  <si>
    <t>FILTRO ESPIRALADO JAQUET S/TUB API 5A 600 F/M D = 6 5/8"</t>
  </si>
  <si>
    <t>1.164,52</t>
  </si>
  <si>
    <t>00003136</t>
  </si>
  <si>
    <t>FILTRO ESPIRALADO JAQUET S/TUB API 5A 720 F/M D = 8 5/8"</t>
  </si>
  <si>
    <t>1.379,03</t>
  </si>
  <si>
    <t>00013116</t>
  </si>
  <si>
    <t>FILTRO ESPIRALADO JAQUET S/TUB API 5A 840F/M D = 10 3/4"</t>
  </si>
  <si>
    <t>1.838,71</t>
  </si>
  <si>
    <t>00003134</t>
  </si>
  <si>
    <t>FILTRO ESPIRALADO PERFIL V GALV D = 356 MM (14")</t>
  </si>
  <si>
    <t>1.654,84</t>
  </si>
  <si>
    <t>00003124</t>
  </si>
  <si>
    <t>FILTRO ESPIRALADO PERFIL V GALV HIPER REFORCADO D = 152 MM (6")</t>
  </si>
  <si>
    <t>950,00</t>
  </si>
  <si>
    <t>00003125</t>
  </si>
  <si>
    <t>FILTRO ESPIRALADO PERFIL V GALV HIPER REFORCADO D = 203 MM (8")</t>
  </si>
  <si>
    <t>1.428,07</t>
  </si>
  <si>
    <t>00003130</t>
  </si>
  <si>
    <t>FILTRO ESPIRALADO PERFIL V GALV HIPER REFORCADO D = 254 MM (10")</t>
  </si>
  <si>
    <t>00003135</t>
  </si>
  <si>
    <t>FILTRO ESPIRALADO PERFIL V GALV HIPER REFORCADO D = 305 MM (12")</t>
  </si>
  <si>
    <t>2.433,23</t>
  </si>
  <si>
    <t>00003128</t>
  </si>
  <si>
    <t>FILTRO ESPIRALADO PERFIL V GALV HIPER REFORCADO D = 356 MM (14")</t>
  </si>
  <si>
    <t>2.880,65</t>
  </si>
  <si>
    <t>00003133</t>
  </si>
  <si>
    <t>FILTRO ESPIRALADO PERFIL V GALV REFORCADO D = 356 MM (14")</t>
  </si>
  <si>
    <t>1.991,93</t>
  </si>
  <si>
    <t>00003139</t>
  </si>
  <si>
    <t>FILTRO ESPIRALADO PERFIL V GALV SUPER REFORCADO D = 152 MM (6")</t>
  </si>
  <si>
    <t>790,65</t>
  </si>
  <si>
    <t>00003127</t>
  </si>
  <si>
    <t>FILTRO ESPIRALADO PERFIL V GALV SUPER REFORCADO D = 203 MM (8")</t>
  </si>
  <si>
    <t>1.189,03</t>
  </si>
  <si>
    <t>00003131</t>
  </si>
  <si>
    <t>FILTRO ESPIRALADO PERFIL V GALV SUPER REFORCADO D = 254 MM (10")</t>
  </si>
  <si>
    <t>1.532,26</t>
  </si>
  <si>
    <t>00003126</t>
  </si>
  <si>
    <t>FILTRO ESPIRALADO PERFIL V GALV SUPER REFORCADO D = 305 MM (12")</t>
  </si>
  <si>
    <t>2.022,58</t>
  </si>
  <si>
    <t>00003129</t>
  </si>
  <si>
    <t>FILTRO ESPIRALADO PERFIL V GALV SUPER REFORCADO D = 356 MM (14")</t>
  </si>
  <si>
    <t>2.390,32</t>
  </si>
  <si>
    <t>00013119</t>
  </si>
  <si>
    <t>FILTRO PARA POCO ARTESIANO TIPO NOLD EM ACO CARBONO 1020 CHAPA 4,25MM (3,16") D= 6"</t>
  </si>
  <si>
    <t>203,85</t>
  </si>
  <si>
    <t>00013120</t>
  </si>
  <si>
    <t>FILTRO PARA POCO ARTESIANO TIPO NOLD EM ACO CARBONO 1020 CHAPA 4,25MM (3,16") D= 8"</t>
  </si>
  <si>
    <t>266,62</t>
  </si>
  <si>
    <t>00003137</t>
  </si>
  <si>
    <t>FILTRO PVC RIGIDO NERVURADO RANHURAS 0,75MM DIN 4925 STD D =   154 MM   - 6"</t>
  </si>
  <si>
    <t>412,12</t>
  </si>
  <si>
    <t>00003140</t>
  </si>
  <si>
    <t>FILTRO PVC RIGIDO NERVURADO RANHURAS 0,75MM DIN 4925 STD D =   206 MM   - 8"</t>
  </si>
  <si>
    <t>822,58</t>
  </si>
  <si>
    <t>00003132</t>
  </si>
  <si>
    <t>FILTRO PVC RIGIDO NERVURADO RANHURAS 0,75MM DIN 4925 STD D =   250 MM   - 10"</t>
  </si>
  <si>
    <t>1.441,18</t>
  </si>
  <si>
    <t>00014146</t>
  </si>
  <si>
    <t>FINCAPINO C 22 LONGO</t>
  </si>
  <si>
    <t>CENTO</t>
  </si>
  <si>
    <t>00014127</t>
  </si>
  <si>
    <t>FIO COBRE NU DE 10 A 500MM2 600V</t>
  </si>
  <si>
    <t>43,01</t>
  </si>
  <si>
    <t>00014128</t>
  </si>
  <si>
    <t>FIO DE COBRE NU 1,5MM2</t>
  </si>
  <si>
    <t>00013389</t>
  </si>
  <si>
    <t>FIO DE COBRE NU 10MM2</t>
  </si>
  <si>
    <t>00020057</t>
  </si>
  <si>
    <t>FIO DE COBRE NU 2,5MM2</t>
  </si>
  <si>
    <t>00020058</t>
  </si>
  <si>
    <t>FIO DE COBRE NU 4MM2</t>
  </si>
  <si>
    <t>00013253</t>
  </si>
  <si>
    <t>FIO DE COBRE NU 6MM2</t>
  </si>
  <si>
    <t>2,82</t>
  </si>
  <si>
    <t>00020244</t>
  </si>
  <si>
    <t>FIO P/ INSTAL. ELETRONICA (SOM) POLARIZADO BICOLOR 2 X 0,75MM2</t>
  </si>
  <si>
    <t>1,33</t>
  </si>
  <si>
    <t>00000935</t>
  </si>
  <si>
    <t>FIO P/ TELEFONE DE COBRE BITOLA 0,6MM ISOLACAO EM PVC, POLIPROPILENO, 2 CONDUTORES</t>
  </si>
  <si>
    <t>00000934</t>
  </si>
  <si>
    <t>FIO P/ TELEFONE DE COBRE BITOLA 1,6MM ISOLACAO EM PVC, POLIPROPILENO, 2 CONDUTORES</t>
  </si>
  <si>
    <t>2,07</t>
  </si>
  <si>
    <t>00000936</t>
  </si>
  <si>
    <t>FIO P/ TELEFONE DE COBRE BITOLA 1MM ISOLACAO EM PVC, POLIPROPILENO, 2    CONDUTORES</t>
  </si>
  <si>
    <t>00000941</t>
  </si>
  <si>
    <t>FIO RIGIDO, ISOLACAO EM PVC 450/750V 0,5MM2</t>
  </si>
  <si>
    <t>0,27</t>
  </si>
  <si>
    <t>00000942</t>
  </si>
  <si>
    <t>FIO RIGIDO, ISOLACAO EM PVC 450/750V 0,75MM2</t>
  </si>
  <si>
    <t>00000938</t>
  </si>
  <si>
    <t>FIO RIGIDO, ISOLACAO EM PVC 450/750V 1,5MM2</t>
  </si>
  <si>
    <t>00000943</t>
  </si>
  <si>
    <t>FIO RIGIDO, ISOLACAO EM PVC 450/750V 1MM2</t>
  </si>
  <si>
    <t>00000937</t>
  </si>
  <si>
    <t>FIO RIGIDO, ISOLACAO EM PVC 450/750V 10MM2</t>
  </si>
  <si>
    <t>00000928</t>
  </si>
  <si>
    <t>FIO RIGIDO, ISOLACAO EM PVC 450/750V 16MM2</t>
  </si>
  <si>
    <t>5,37</t>
  </si>
  <si>
    <t>00000939</t>
  </si>
  <si>
    <t>FIO RIGIDO, ISOLACAO EM PVC 450/750V 2,5MM2</t>
  </si>
  <si>
    <t>0,80</t>
  </si>
  <si>
    <t>00000944</t>
  </si>
  <si>
    <t>FIO RIGIDO, ISOLACAO EM PVC 450/750V 4,0MM2</t>
  </si>
  <si>
    <t>00000940</t>
  </si>
  <si>
    <t>FIO RIGIDO, ISOLACAO EM PVC 450/750V 6MM2</t>
  </si>
  <si>
    <t>00011889</t>
  </si>
  <si>
    <t>FIO/CORDAO COBRE ISOLADO PARALELO OU TORCIDO 2 X 0,75MM2, TIPO PLASTIFLEX PIRELLI OU EQUIV</t>
  </si>
  <si>
    <t>00011890</t>
  </si>
  <si>
    <t>FIO/CORDAO COBRE ISOLADO PARALELO OU TORCIDO 2 X 1,5MM2, TIPO PLASTIFLEX PIRELLI OU EQUIV</t>
  </si>
  <si>
    <t>00011891</t>
  </si>
  <si>
    <t>FIO/CORDAO COBRE ISOLADO PARALELO OU TORCIDO 2 X 2,5MM2, TIPO PLASTIFLEX PIRELLI OU EQUIV</t>
  </si>
  <si>
    <t>00011892</t>
  </si>
  <si>
    <t>FIO/CORDAO COBRE ISOLADO PARALELO OU TORCIDO 2 X 4MM2, TIPO PLASTIFLEX PIRELLI OU EQUIV</t>
  </si>
  <si>
    <t>3,60</t>
  </si>
  <si>
    <t>00000406</t>
  </si>
  <si>
    <t>FITA ACO INOX P/ CINTAR POSTE FUSIMEC/ERICSSON/ERIBAND OU SIM 0,8 X 19 MM (ROLO DE 30 M)</t>
  </si>
  <si>
    <t>27,72</t>
  </si>
  <si>
    <t>CURVA FOFO90 GR C/FLANGES PN-16 DN 400</t>
  </si>
  <si>
    <t>1.691,54</t>
  </si>
  <si>
    <t>00002317</t>
  </si>
  <si>
    <t>CURVA FOFO90 GR C/FLANGES PN-16 DN 500</t>
  </si>
  <si>
    <t>4.373,75</t>
  </si>
  <si>
    <t>00002318</t>
  </si>
  <si>
    <t>CURVA FOFO90 GR C/FLANGES PN-16 DN 600</t>
  </si>
  <si>
    <t>6.269,38</t>
  </si>
  <si>
    <t>00002319</t>
  </si>
  <si>
    <t>CURVA FOFO90 GR C/FLANGES PN-16 DN 700</t>
  </si>
  <si>
    <t>7.770,00</t>
  </si>
  <si>
    <t>00002320</t>
  </si>
  <si>
    <t>CURVA FOFO90 GR C/FLANGES PN-16 DN 800</t>
  </si>
  <si>
    <t>10.118,77</t>
  </si>
  <si>
    <t>00002321</t>
  </si>
  <si>
    <t>CURVA FOFO90 GR C/FLANGES PN-16 DN 900</t>
  </si>
  <si>
    <t>13.956,93</t>
  </si>
  <si>
    <t>00002322</t>
  </si>
  <si>
    <t>CURVA FOFO90 GR C/FLANGES PN-16 DN 1000</t>
  </si>
  <si>
    <t>16.547,66</t>
  </si>
  <si>
    <t>00002013</t>
  </si>
  <si>
    <t>CURVA FOFO90 GR C/FLANGES PN-16 DN 200</t>
  </si>
  <si>
    <t>395,21</t>
  </si>
  <si>
    <t>00015007</t>
  </si>
  <si>
    <t>CURVA FOFO90 GR C/FLANGES PN-16 DN 250</t>
  </si>
  <si>
    <t>639,63</t>
  </si>
  <si>
    <t>00002314</t>
  </si>
  <si>
    <t>CURVA FOFO90 GR C/FLANGES PN-16 DN 300</t>
  </si>
  <si>
    <t>848,91</t>
  </si>
  <si>
    <t>00002183</t>
  </si>
  <si>
    <t>CURVA FOFO90 GR C/FLANGES PN-25 DN 100</t>
  </si>
  <si>
    <t>153,97</t>
  </si>
  <si>
    <t>00002178</t>
  </si>
  <si>
    <t>CURVA FOFO 90 GR C/FLANGES PN-25 DN 150</t>
  </si>
  <si>
    <t>256,63</t>
  </si>
  <si>
    <t>00002179</t>
  </si>
  <si>
    <t>CURVA FOFO 90 GR C/FLANGES PN-25 DN 200</t>
  </si>
  <si>
    <t>00002027</t>
  </si>
  <si>
    <t>CURVA FOFO 90 GR C/FLANGES PN-25 DN 250</t>
  </si>
  <si>
    <t>680,04</t>
  </si>
  <si>
    <t>00002180</t>
  </si>
  <si>
    <t>CURVA FOFO 90 GR C/FLANGES PN-25 DN 300</t>
  </si>
  <si>
    <t>975,16</t>
  </si>
  <si>
    <t>00002026</t>
  </si>
  <si>
    <t>CURVA FOFO 90 GR C/FLANGES PN-25 DN 350</t>
  </si>
  <si>
    <t>1.854,84</t>
  </si>
  <si>
    <t>00002181</t>
  </si>
  <si>
    <t>CURVA FOFO 90 GR C/FLANGES PN-25 DN 400</t>
  </si>
  <si>
    <t>1.709,32</t>
  </si>
  <si>
    <t>00002182</t>
  </si>
  <si>
    <t>CURVA FOFO 90 GR C/FLANGES PN-25 DN 500</t>
  </si>
  <si>
    <t>3.901,83</t>
  </si>
  <si>
    <t>00002024</t>
  </si>
  <si>
    <t>CURVA FOFO 90 GR C/FLANGES PN-25 DN 600</t>
  </si>
  <si>
    <t>5.868,04</t>
  </si>
  <si>
    <t>00002193</t>
  </si>
  <si>
    <t>CURVA FOFO 90 GR C/FLANGES PN-25 DN 700</t>
  </si>
  <si>
    <t>9.144,19</t>
  </si>
  <si>
    <t>00002138</t>
  </si>
  <si>
    <t>CURVA FOFO 90 GR C/FLANGES PN-25 DN 800</t>
  </si>
  <si>
    <t>11.898,55</t>
  </si>
  <si>
    <t>00002194</t>
  </si>
  <si>
    <t>CURVA FOFO 90 GR C/FLANGES PN-25 DN 900</t>
  </si>
  <si>
    <t>14.300,70</t>
  </si>
  <si>
    <t>00002139</t>
  </si>
  <si>
    <t>CURVA FOFO 90 GR C/FLANGES PN-25 DN 1000</t>
  </si>
  <si>
    <t>19.212,28</t>
  </si>
  <si>
    <t>00001768</t>
  </si>
  <si>
    <t>CURVA LONGA CERAMICA ESG PB DN 100</t>
  </si>
  <si>
    <t>00001769</t>
  </si>
  <si>
    <t>CURVA LONGA CERAMICA ESG PB DN 150</t>
  </si>
  <si>
    <t>00020099</t>
  </si>
  <si>
    <t>CURVA PVC LEVE 45G C/ PONTA E BOLSA LISA DN 125MM</t>
  </si>
  <si>
    <t>43,27</t>
  </si>
  <si>
    <t>00020101</t>
  </si>
  <si>
    <t>CURVA PVC LEVE 45G C/ PONTA E BOLSA LISA DN 150MM</t>
  </si>
  <si>
    <t>39,72</t>
  </si>
  <si>
    <t>00020100</t>
  </si>
  <si>
    <t>CURVA PVC LEVE 45G C/ PONTA E BOLSA LISA DN 200MM</t>
  </si>
  <si>
    <t>86,05</t>
  </si>
  <si>
    <t>00020102</t>
  </si>
  <si>
    <t>CURVA PVC LEVE 90G C/ PONTA E BOLSA LISA DN 125MM</t>
  </si>
  <si>
    <t>43,68</t>
  </si>
  <si>
    <t>00001952</t>
  </si>
  <si>
    <t>CHAPA ACO P/PISOS LTP XADREZ 1/4" - (TP PERMETAL)</t>
  </si>
  <si>
    <t>00011122</t>
  </si>
  <si>
    <t>CHAPA ALUMINIO E = 3MM</t>
  </si>
  <si>
    <t>20,95</t>
  </si>
  <si>
    <t>00011123</t>
  </si>
  <si>
    <t>CHAPA ALUMINIO E = 4MM</t>
  </si>
  <si>
    <t>20,70</t>
  </si>
  <si>
    <t>00011125</t>
  </si>
  <si>
    <t>CHAPA ALUMINIO E = 6MM</t>
  </si>
  <si>
    <t>20,55</t>
  </si>
  <si>
    <t>00011112</t>
  </si>
  <si>
    <t>CHAPA ALUMINIO P/ CALHA E = 0,5MM L = 0,3M</t>
  </si>
  <si>
    <t>20,12</t>
  </si>
  <si>
    <t>00011113</t>
  </si>
  <si>
    <t>CHAPA ALUMINIO P/ CALHA E = 0,8MM L = 0,5M</t>
  </si>
  <si>
    <t>20,30</t>
  </si>
  <si>
    <t>00011114</t>
  </si>
  <si>
    <t>CHAPA ALUMINIO P/ CALHA E = 0,8MM L = 0,6M</t>
  </si>
  <si>
    <t>24,46</t>
  </si>
  <si>
    <t>00011115</t>
  </si>
  <si>
    <t>CHAPA ALUMINIO P/ CALHA E = 0,8MM L = 1,0M</t>
  </si>
  <si>
    <t>46,33</t>
  </si>
  <si>
    <t>00011018</t>
  </si>
  <si>
    <t>CHAPA GALV "ARMCO" E = 2,00MM</t>
  </si>
  <si>
    <t>9,17</t>
  </si>
  <si>
    <t>00011019</t>
  </si>
  <si>
    <t>CHAPA GALV "ARMCO" E = 2,65MM</t>
  </si>
  <si>
    <t>8,93</t>
  </si>
  <si>
    <t>00011020</t>
  </si>
  <si>
    <t>CHAPA GALV "ARMCO" E = 3,35MM</t>
  </si>
  <si>
    <t>8,72</t>
  </si>
  <si>
    <t>00011021</t>
  </si>
  <si>
    <t>CHAPA GALV "ARMCO" E = 4,50MM</t>
  </si>
  <si>
    <t>00011022</t>
  </si>
  <si>
    <t>CHAPA GALV "ARMCO" E = 6,30MM</t>
  </si>
  <si>
    <t>9,94</t>
  </si>
  <si>
    <t>00011026</t>
  </si>
  <si>
    <t>CHAPA GALV PLANA 14GSG 1,994MM 16,020KG/M2</t>
  </si>
  <si>
    <t>4,65</t>
  </si>
  <si>
    <t>00011027</t>
  </si>
  <si>
    <t>CHAPA GALV PLANA 16GSG 1,613MM 12,969KG/M2</t>
  </si>
  <si>
    <t>4,75</t>
  </si>
  <si>
    <t>00011046</t>
  </si>
  <si>
    <t>00001968</t>
  </si>
  <si>
    <t>CURVA PVC LONGA 90G P/ ESG PREDIAL DN 50MM</t>
  </si>
  <si>
    <t>00001969</t>
  </si>
  <si>
    <t>CURVA PVC LONGA 90G P/ ESG PREDIAL DN 75MM</t>
  </si>
  <si>
    <t>10,27</t>
  </si>
  <si>
    <t>00001839</t>
  </si>
  <si>
    <t>CURVA PVC PBA NBR 10351 P/ REDE AGUA JE PB 22G DN 100 /DE 110MM</t>
  </si>
  <si>
    <t>63,28</t>
  </si>
  <si>
    <t>00001835</t>
  </si>
  <si>
    <t>CURVA PVC PBA NBR 10351 P/ REDE AGUA JE PB 22G DN 50 /DE 60MM</t>
  </si>
  <si>
    <t>12,39</t>
  </si>
  <si>
    <t>00001823</t>
  </si>
  <si>
    <t>CURVA PVC PBA NBR 10351 P/ REDE AGUA JE PB 22G DN 75 /DE 85MM</t>
  </si>
  <si>
    <t>34,11</t>
  </si>
  <si>
    <t>00001827</t>
  </si>
  <si>
    <t>CURVA PVC PBA NBR 10351 P/ REDE AGUA JE PB 45G DN 100 /DE 110MM</t>
  </si>
  <si>
    <t>69,73</t>
  </si>
  <si>
    <t>00001831</t>
  </si>
  <si>
    <t>CURVA PVC PBA NBR 10351 P/ REDE AGUA JE PB 45G DN 50 /DE 60MM</t>
  </si>
  <si>
    <t>13,36</t>
  </si>
  <si>
    <t>00001825</t>
  </si>
  <si>
    <t>CURVA PVC PBA NBR 10351 P/ REDE AGUA JE PB 45G DN 75 /DE 85MM</t>
  </si>
  <si>
    <t>38,58</t>
  </si>
  <si>
    <t>00001828</t>
  </si>
  <si>
    <t>CURVA PVC PBA NBR 10351 P/ REDE AGUA JE PB 90G DN 100 /DE 110MM</t>
  </si>
  <si>
    <t>69,78</t>
  </si>
  <si>
    <t>00001845</t>
  </si>
  <si>
    <t>CURVA PVC PBA NBR 10351 P/ REDE AGUA JE PB 90G DN 50 /DE 60MM</t>
  </si>
  <si>
    <t>00001824</t>
  </si>
  <si>
    <t>CURVA PVC PBA NBR 10351 P/ REDE AGUA JE PB 90G DN 75 /DE 85MM</t>
  </si>
  <si>
    <t>45,59</t>
  </si>
  <si>
    <t>00020097</t>
  </si>
  <si>
    <t>CURVA PVC SERIE R 87,5G CURTA ESG PREDIAL P/ PE-DE-COLUNA 100MM</t>
  </si>
  <si>
    <t>25,88</t>
  </si>
  <si>
    <t>00020098</t>
  </si>
  <si>
    <t>CURVA PVC SERIE R 87,5G CURTA ESG PREDIAL P/ PE-DE-COLUNA 150MM</t>
  </si>
  <si>
    <t>167,95</t>
  </si>
  <si>
    <t>00020096</t>
  </si>
  <si>
    <t>CURVA PVC SERIE R 87,5G CURTA ESG PREDIAL P/ PE-DE-COLUNA 75MM</t>
  </si>
  <si>
    <t>00001954</t>
  </si>
  <si>
    <t>CURVA PVC SOLD 45G P/ AGUA FRIA PREDIAL 110 MM</t>
  </si>
  <si>
    <t>43,06</t>
  </si>
  <si>
    <t>00001926</t>
  </si>
  <si>
    <t>CURVA PVC SOLD 45G P/ AGUA FRIA PREDIAL 20 MM</t>
  </si>
  <si>
    <t>0,31</t>
  </si>
  <si>
    <t>00001927</t>
  </si>
  <si>
    <t>CURVA PVC SOLD 45G P/ AGUA FRIA PREDIAL 25 MM</t>
  </si>
  <si>
    <t>0,53</t>
  </si>
  <si>
    <t>00001923</t>
  </si>
  <si>
    <t>CURVA PVC SOLD 45G P/ AGUA FRIA PREDIAL 32 MM</t>
  </si>
  <si>
    <t>00001929</t>
  </si>
  <si>
    <t>CURVA PVC SOLD 45G P/ AGUA FRIA PREDIAL 40 MM</t>
  </si>
  <si>
    <t>1,87</t>
  </si>
  <si>
    <t>00001930</t>
  </si>
  <si>
    <t>CURVA PVC SOLD 45G P/ AGUA FRIA PREDIAL 50 MM</t>
  </si>
  <si>
    <t>3,84</t>
  </si>
  <si>
    <t>00001924</t>
  </si>
  <si>
    <t>CURVA PVC SOLD 45G P/ AGUA FRIA PREDIAL 60 MM</t>
  </si>
  <si>
    <t>6,37</t>
  </si>
  <si>
    <t>00001922</t>
  </si>
  <si>
    <t>CURVA PVC SOLD 45G P/ AGUA FRIA PREDIAL 75 MM</t>
  </si>
  <si>
    <t>11,49</t>
  </si>
  <si>
    <t>00001953</t>
  </si>
  <si>
    <t>CURVA PVC SOLD 45G P/ AGUA FRIA PREDIAL 85 MM</t>
  </si>
  <si>
    <t>18,30</t>
  </si>
  <si>
    <t>00001962</t>
  </si>
  <si>
    <t>CURVA PVC SOLD 90G P/ AGUA FRIA PREDIAL 110 MM</t>
  </si>
  <si>
    <t>00001955</t>
  </si>
  <si>
    <t>CURVA PVC SOLD 90G P/ AGUA FRIA PREDIAL 20 MM</t>
  </si>
  <si>
    <t>00001956</t>
  </si>
  <si>
    <t>CURVA PVC SOLD 90G P/ AGUA FRIA PREDIAL 25 MM</t>
  </si>
  <si>
    <t>00001957</t>
  </si>
  <si>
    <t>CURVA PVC SOLD 90G P/ AGUA FRIA PREDIAL 32 MM</t>
  </si>
  <si>
    <t>00001958</t>
  </si>
  <si>
    <t>CURVA PVC SOLD 90G P/ AGUA FRIA PREDIAL 40 MM</t>
  </si>
  <si>
    <t>00001959</t>
  </si>
  <si>
    <t>CURVA PVC SOLD 90G P/ AGUA FRIA PREDIAL 50 MM</t>
  </si>
  <si>
    <t>5,15</t>
  </si>
  <si>
    <t>00001925</t>
  </si>
  <si>
    <t>CURVA PVC SOLD 90G P/ AGUA FRIA PREDIAL 60 MM</t>
  </si>
  <si>
    <t>00001960</t>
  </si>
  <si>
    <t>CURVA PVC SOLD 90G P/ AGUA FRIA PREDIAL 75 MM</t>
  </si>
  <si>
    <t>16,49</t>
  </si>
  <si>
    <t>00001961</t>
  </si>
  <si>
    <t>CURVA PVC SOLD 90G P/ AGUA FRIA PREDIAL 85 MM</t>
  </si>
  <si>
    <t>24,01</t>
  </si>
  <si>
    <t>00001881</t>
  </si>
  <si>
    <t>CURVA PVC135G 1 1/2" P/ ELETRODUTO ROSCAVEL</t>
  </si>
  <si>
    <t>00001890</t>
  </si>
  <si>
    <t>CURVA PVC135G 1 1/4" P/ ELETRODUTO ROSCAVEL</t>
  </si>
  <si>
    <t>4,19</t>
  </si>
  <si>
    <t>00001886</t>
  </si>
  <si>
    <t>CURVA PVC135G 1/2" P/ ELETRODUTO ROSCAVEL</t>
  </si>
  <si>
    <t>1,75</t>
  </si>
  <si>
    <t>00001880</t>
  </si>
  <si>
    <t>CURVA PVC135G 1" P/ ELETRODUTO ROSCAVEL</t>
  </si>
  <si>
    <t>00001882</t>
  </si>
  <si>
    <t>CURVA PVC135G 2 1/2" P/ ELETRODUTO ROSCAVEL</t>
  </si>
  <si>
    <t>7,25</t>
  </si>
  <si>
    <t>00001889</t>
  </si>
  <si>
    <t>CURVA PVC135G 2" P/ ELETRODUTO ROSCAVEL</t>
  </si>
  <si>
    <t>00001888</t>
  </si>
  <si>
    <t>CURVA PVC135G 3" P/ ELETRODUTO ROSCAVEL</t>
  </si>
  <si>
    <t>17,16</t>
  </si>
  <si>
    <t>00001883</t>
  </si>
  <si>
    <t>CURVA PVC135G 4" P/ ELETRODUTO ROSCAVEL</t>
  </si>
  <si>
    <t>18,34</t>
  </si>
  <si>
    <t>00012033</t>
  </si>
  <si>
    <t>CURVA PVC180G 1.1/2" P/ ELETRODUTO ROSCAVEL</t>
  </si>
  <si>
    <t>00012034</t>
  </si>
  <si>
    <t>CURVA PVC180G 3/4" P/ ELETRODUTO ROSCAVEL</t>
  </si>
  <si>
    <t>00001964</t>
  </si>
  <si>
    <t>CURVA PVC45 CURTA EB-608 PB DN 100 P/ESG PREDIAL</t>
  </si>
  <si>
    <t>6,12</t>
  </si>
  <si>
    <t>00020094</t>
  </si>
  <si>
    <t>CURVA PVC45G CURTA NBR-10569 P/REDE COLET ESG PB JE DN 100MM</t>
  </si>
  <si>
    <t>8,37</t>
  </si>
  <si>
    <t>00001858</t>
  </si>
  <si>
    <t>CURVA PVC45G NBR-10569 P/ REDE COLET ESG PB JE DN 100MM</t>
  </si>
  <si>
    <t>16,47</t>
  </si>
  <si>
    <t>00001857</t>
  </si>
  <si>
    <t>CURVA PVC45G NBR-10569 P/ REDE COLET ESG PB JE DN 125MM</t>
  </si>
  <si>
    <t>35,91</t>
  </si>
  <si>
    <t>00001844</t>
  </si>
  <si>
    <t>CURVA PVC45G NBR-10569 P/ REDE COLET ESG PB JE DN 150MM</t>
  </si>
  <si>
    <t>65,08</t>
  </si>
  <si>
    <t>00001836</t>
  </si>
  <si>
    <t>CURVA PVC45G NBR-10569 P/ REDE COLET ESG PB JE DN 200MM</t>
  </si>
  <si>
    <t>119,77</t>
  </si>
  <si>
    <t>00001837</t>
  </si>
  <si>
    <t>CURVA PVC45G NBR-10569 P/ REDE COLET ESG PB JE DN 250MM</t>
  </si>
  <si>
    <t>227,99</t>
  </si>
  <si>
    <t>00001860</t>
  </si>
  <si>
    <t>CURVA PVC45G NBR-10569 P/ REDE COLET ESG PB JE DN 300MM</t>
  </si>
  <si>
    <t>448,98</t>
  </si>
  <si>
    <t>00001861</t>
  </si>
  <si>
    <t>CURVA PVC45G NBR-10569 P/ REDE COLET ESG PB JE DN 350MM</t>
  </si>
  <si>
    <t>594,24</t>
  </si>
  <si>
    <t>00001862</t>
  </si>
  <si>
    <t>CURVA PVC45G NBR-10569 P/ REDE COLET ESG PB JE DN 400MM</t>
  </si>
  <si>
    <t>721,36</t>
  </si>
  <si>
    <t>00001967</t>
  </si>
  <si>
    <t>CURVA PVC90 LONGA EB-608 BB DN 40 P/ESG PREDIAL</t>
  </si>
  <si>
    <t>00001941</t>
  </si>
  <si>
    <t>CURVA PVC90G C/ROSCA P/ AGUA FRIA PREDIAL 1 1/2"</t>
  </si>
  <si>
    <t>6,78</t>
  </si>
  <si>
    <t>00001940</t>
  </si>
  <si>
    <t>CURVA PVC90G C/ROSCA P/ AGUA FRIA PREDIAL 1 1/4"</t>
  </si>
  <si>
    <t>00001937</t>
  </si>
  <si>
    <t>CURVA PVC90G C/ROSCA P/ AGUA FRIA PREDIAL 1/2"</t>
  </si>
  <si>
    <t>00001939</t>
  </si>
  <si>
    <t>CURVA PVC90G C/ROSCA P/ AGUA FRIA PREDIAL 1"</t>
  </si>
  <si>
    <t>2,75</t>
  </si>
  <si>
    <t>00001942</t>
  </si>
  <si>
    <t>CURVA PVC90G C/ROSCA P/ AGUA FRIA PREDIAL 2"</t>
  </si>
  <si>
    <t>12,68</t>
  </si>
  <si>
    <t>00001938</t>
  </si>
  <si>
    <t>CURVA PVC90G C/ROSCA P/ AGUA FRIA PREDIAL 3/4"</t>
  </si>
  <si>
    <t>1,50</t>
  </si>
  <si>
    <t>00020095</t>
  </si>
  <si>
    <t>CURVA PVC90G CURTA NBR-10569 P/REDE COLET ESG PB JE DN 100MM</t>
  </si>
  <si>
    <t>10,60</t>
  </si>
  <si>
    <t>00001933</t>
  </si>
  <si>
    <t>CURVA PVC90G CURTA PVC   P/ ESG PREDIAL DN 40 MM</t>
  </si>
  <si>
    <t>00001932</t>
  </si>
  <si>
    <t>CURVA PVC90G CURTA PVC   P/ ESG PREDIAL DN 50MM</t>
  </si>
  <si>
    <t>4,46</t>
  </si>
  <si>
    <t>00001951</t>
  </si>
  <si>
    <t>CURVA PVC90G CURTA PVC   P/ ESG PREDIAL DN 75MM</t>
  </si>
  <si>
    <t>00001966</t>
  </si>
  <si>
    <t>CURVA PVC90G CURTA PVC P/ ESG PREDIAL DN 100MM</t>
  </si>
  <si>
    <t>00001863</t>
  </si>
  <si>
    <t>CURVA PVC90G NBR-10569 P/ REDE COLET ESG PB JE DN 100MM</t>
  </si>
  <si>
    <t>19,20</t>
  </si>
  <si>
    <t>00001864</t>
  </si>
  <si>
    <t>CURVA PVC90G NBR-10569 P/ REDE COLET ESG PB JE DN 125MM</t>
  </si>
  <si>
    <t>36,95</t>
  </si>
  <si>
    <t>00001865</t>
  </si>
  <si>
    <t>CURVA PVC90G NBR-10569 P/ REDE COLET ESG PB JE DN 150MM</t>
  </si>
  <si>
    <t>65,29</t>
  </si>
  <si>
    <t>00001866</t>
  </si>
  <si>
    <t>CURVA PVC90G NBR-10569 P/ REDE COLET ESG PB JE DN 200MM</t>
  </si>
  <si>
    <t>155,39</t>
  </si>
  <si>
    <t>00001853</t>
  </si>
  <si>
    <t>CURVA PVC90G NBR-10569 P/ REDE COLET ESG PB JE DN 250MM</t>
  </si>
  <si>
    <t>256,25</t>
  </si>
  <si>
    <t>00001867</t>
  </si>
  <si>
    <t>CURVA PVC90G NBR-10569 P/ REDE COLET ESG PB JE DN 300MM</t>
  </si>
  <si>
    <t>567,30</t>
  </si>
  <si>
    <t>00001868</t>
  </si>
  <si>
    <t>CURVA PVC90G NBR-10569 P/ REDE COLET ESG PB JE DN 350MM</t>
  </si>
  <si>
    <t>818,64</t>
  </si>
  <si>
    <t>00001859</t>
  </si>
  <si>
    <t>CURVA PVC90G NBR-10569 P/ REDE COLET ESG PB JE DN 400MM</t>
  </si>
  <si>
    <t>1.071,40</t>
  </si>
  <si>
    <t>00001875</t>
  </si>
  <si>
    <t>CURVA PVC90G P/ ELETRODUTO ROSCAVEL 1 1/2"</t>
  </si>
  <si>
    <t>00001874</t>
  </si>
  <si>
    <t>CURVA PVC90G P/ ELETRODUTO ROSCAVEL 1 1/4"</t>
  </si>
  <si>
    <t>2,49</t>
  </si>
  <si>
    <t>00001870</t>
  </si>
  <si>
    <t>CURVA PVC90G P/ ELETRODUTO ROSCAVEL 1/2"</t>
  </si>
  <si>
    <t>0,68</t>
  </si>
  <si>
    <t>00001884</t>
  </si>
  <si>
    <t>CURVA PVC90G P/ ELETRODUTO ROSCAVEL 1"</t>
  </si>
  <si>
    <t>1,81</t>
  </si>
  <si>
    <t>00001887</t>
  </si>
  <si>
    <t>CURVA PVC90G P/ ELETRODUTO ROSCAVEL 2 1/2"</t>
  </si>
  <si>
    <t>00001876</t>
  </si>
  <si>
    <t>CURVA PVC90G P/ ELETRODUTO ROSCAVEL 2"</t>
  </si>
  <si>
    <t>00001885</t>
  </si>
  <si>
    <t>CURVA PVC90G P/ ELETRODUTO ROSCAVEL 3/4"</t>
  </si>
  <si>
    <t>00001879</t>
  </si>
  <si>
    <t>00001877</t>
  </si>
  <si>
    <t>CURVA PVC 90G P/ ELETRODUTO ROSCAVEL 3"</t>
  </si>
  <si>
    <t>00001878</t>
  </si>
  <si>
    <t>CURVA PVC 90G P/ ELETRODUTO ROSCAVEL 4"</t>
  </si>
  <si>
    <t>23,01</t>
  </si>
  <si>
    <t>00002626</t>
  </si>
  <si>
    <t>CURVA 135G FERRO GALV ELETROLITICO 1 1/2" P/ ELETRODUTO</t>
  </si>
  <si>
    <t>7,84</t>
  </si>
  <si>
    <t>00002625</t>
  </si>
  <si>
    <t>CURVA 135G FERRO GALV ELETROLITICO 1 1/4" P/ ELETRODUTO</t>
  </si>
  <si>
    <t>00002622</t>
  </si>
  <si>
    <t>CURVA 135G FERRO GALV ELETROLITICO 1/2" P/ ELETRODUTO</t>
  </si>
  <si>
    <t>1,17</t>
  </si>
  <si>
    <t>00002624</t>
  </si>
  <si>
    <t>CURVA 135G FERRO GALV ELETROLITICO 1" P/ ELETRODUTO</t>
  </si>
  <si>
    <t>00002627</t>
  </si>
  <si>
    <t>CURVA 135G FERRO GALV ELETROLITICO 2 1/2" P/ ELETRODUTO</t>
  </si>
  <si>
    <t>20,51</t>
  </si>
  <si>
    <t>00002630</t>
  </si>
  <si>
    <t>CURVA 135G FERRO GALV ELETROLITICO 2" P/ ELETRODUTO</t>
  </si>
  <si>
    <t>28,92</t>
  </si>
  <si>
    <t>00002623</t>
  </si>
  <si>
    <t>CURVA 135G FERRO GALV ELETROLITICO 3/4" P/ ELETRODUTO</t>
  </si>
  <si>
    <t>00002629</t>
  </si>
  <si>
    <t>CURVA 135G FERRO GALV ELETROLITICO 3" P/ ELETRODUTO</t>
  </si>
  <si>
    <t>00002628</t>
  </si>
  <si>
    <t>CURVA 135G FERRO GALV ELETROLITICO 4" P/ ELETRODUTO</t>
  </si>
  <si>
    <t>59,55</t>
  </si>
  <si>
    <t>00002611</t>
  </si>
  <si>
    <t>CURVA 45G FERRO GALV ELETROLITICO 1 1/2" P/ ELETRODUTO</t>
  </si>
  <si>
    <t>4,44</t>
  </si>
  <si>
    <t>00002635</t>
  </si>
  <si>
    <t>CURVA 45G FERRO GALV ELETROLITICO 1/2" P/ ELETRODUTO</t>
  </si>
  <si>
    <t>0,91</t>
  </si>
  <si>
    <t>00002634</t>
  </si>
  <si>
    <t>CURVA 45G FERRO GALV ELETROLITICO 1" P/ ELETRODUTO</t>
  </si>
  <si>
    <t>00002613</t>
  </si>
  <si>
    <t>CURVA 45G FERRO GALV ELETROLITICO 2 1/2" P/ ELETRODUTO</t>
  </si>
  <si>
    <t>14,58</t>
  </si>
  <si>
    <t>00002612</t>
  </si>
  <si>
    <t>CURVA 45G FERRO GALV ELETROLITICO 2" P/ ELETRODUTO</t>
  </si>
  <si>
    <t>00002609</t>
  </si>
  <si>
    <t>CURVA 45G FERRO GALV ELETROLITICO 3/4" P/ ELETRODUTO</t>
  </si>
  <si>
    <t>00002614</t>
  </si>
  <si>
    <t>CURVA 45G FERRO GALV ELETROLITICO 3" P/ ELETRODUTO</t>
  </si>
  <si>
    <t>22,36</t>
  </si>
  <si>
    <t>00002615</t>
  </si>
  <si>
    <t>CURVA 45G FERRO GALV ELETROLITICO 4" PARA ELETRODUTO</t>
  </si>
  <si>
    <t>36,66</t>
  </si>
  <si>
    <t>00002632</t>
  </si>
  <si>
    <t>CURVA 90G FERRO GALV ELETROLITICO 1 1/2" P/ ELETRODUTO</t>
  </si>
  <si>
    <t>00002618</t>
  </si>
  <si>
    <t>CURVA 90G FERRO GALV ELETROLITICO 1 1/4" P/ ELETRODUTO</t>
  </si>
  <si>
    <t>3,04</t>
  </si>
  <si>
    <t>00002616</t>
  </si>
  <si>
    <t>CURVA 90G FERRO GALV ELETROLITICO 1/2" P/ ELETRODUTO</t>
  </si>
  <si>
    <t>00002617</t>
  </si>
  <si>
    <t>CURVA 90G FERRO GALV ELETROLITICO 1" P/ ELETRODUTO</t>
  </si>
  <si>
    <t>00002619</t>
  </si>
  <si>
    <t>CURVA 90G FERRO GALV ELETROLITICO 2 1/2" P/ ELETRODUTO</t>
  </si>
  <si>
    <t>00002631</t>
  </si>
  <si>
    <t>CURVA 90G FERRO GALV ELETROLITICO 2" P/ ELETRODUTO</t>
  </si>
  <si>
    <t>00002620</t>
  </si>
  <si>
    <t>CURVA 90G FERRO GALV ELETROLITICO 3" P/ ELETRODUTO</t>
  </si>
  <si>
    <t>00002621</t>
  </si>
  <si>
    <t>CURVA 90G FERRO GALV ELETROLITICO 4" P/ ELETRODUTO</t>
  </si>
  <si>
    <t>36,63</t>
  </si>
  <si>
    <t>00002633</t>
  </si>
  <si>
    <t>CURVA 90G FERRO GALV ELETROTILICO 3/4" P/ ELETRODUTO</t>
  </si>
  <si>
    <t>00010833</t>
  </si>
  <si>
    <t>DEGRAU BORRACHA SINTETICA 50 X 32 CM X 4,5MM, PASTILHADO PLURIGOMA</t>
  </si>
  <si>
    <t>36,36</t>
  </si>
  <si>
    <t>00011242</t>
  </si>
  <si>
    <t>DEGRAU FF P/ POCO VISITA N.2 / 2,5KG</t>
  </si>
  <si>
    <t>29,63</t>
  </si>
  <si>
    <t>00011243</t>
  </si>
  <si>
    <t>DEGRAU FF P/ POCO VISITA N.3 / 7,0KG</t>
  </si>
  <si>
    <t>00025968</t>
  </si>
  <si>
    <t>DENTE PARA FRESADORA CIBER W 1900.</t>
  </si>
  <si>
    <t>59,38</t>
  </si>
  <si>
    <t>00013888</t>
  </si>
  <si>
    <t>DESEMPENADEIRA ELETRICA 2CV P/ PISO CONCRETO</t>
  </si>
  <si>
    <t>3.497,81</t>
  </si>
  <si>
    <t>00002357</t>
  </si>
  <si>
    <t>DESENHISTA COPISTA</t>
  </si>
  <si>
    <t>6,94</t>
  </si>
  <si>
    <t>00002355</t>
  </si>
  <si>
    <t>DESENHISTA DETALHISTA</t>
  </si>
  <si>
    <t>9,09</t>
  </si>
  <si>
    <t>00002358</t>
  </si>
  <si>
    <t>DESENHISTA PROJETISTA</t>
  </si>
  <si>
    <t>13,09</t>
  </si>
  <si>
    <t>00002692</t>
  </si>
  <si>
    <t>DESMOLDANTE PARA FORMA DE MADEIRA</t>
  </si>
  <si>
    <t>7,93</t>
  </si>
  <si>
    <t>00000136</t>
  </si>
  <si>
    <t>DESMOLDANTE PROTETOR DE FORMA TP SEPAROL SIKA OU EQUIV</t>
  </si>
  <si>
    <t>5,97</t>
  </si>
  <si>
    <t>00005330</t>
  </si>
  <si>
    <t>DILUENTE EPOXI</t>
  </si>
  <si>
    <t>14,90</t>
  </si>
  <si>
    <t>00002366</t>
  </si>
  <si>
    <t>DINAMITE GELATINOSA 1" - 40%"</t>
  </si>
  <si>
    <t>00011426</t>
  </si>
  <si>
    <t>DINAMITE GELATINOSA 1" - 75%"</t>
  </si>
  <si>
    <t>00002363</t>
  </si>
  <si>
    <t>DINAMITE 1.1/2" - 40% "</t>
  </si>
  <si>
    <t>00002367</t>
  </si>
  <si>
    <t>DINAMITE 1" - 40% "</t>
  </si>
  <si>
    <t>00002365</t>
  </si>
  <si>
    <t>DINAMITE 1" - 60% "</t>
  </si>
  <si>
    <t>00002362</t>
  </si>
  <si>
    <t>DINAMITE 2" - 40% "</t>
  </si>
  <si>
    <t>00002364</t>
  </si>
  <si>
    <t>DINAMITE 2" - 60% "</t>
  </si>
  <si>
    <t>4,91</t>
  </si>
  <si>
    <t>00025931</t>
  </si>
  <si>
    <t>DISCO DE CORTE DIAMANTADO - 7", PARA ESMERILHADEIRA, SEGMENTADO, PARA CONCRETO</t>
  </si>
  <si>
    <t>95,00</t>
  </si>
  <si>
    <t>00020008</t>
  </si>
  <si>
    <t>DISJUNTOR MONOFASICO 10A, 2KA (220V)</t>
  </si>
  <si>
    <t>00020009</t>
  </si>
  <si>
    <t>DISJUNTOR MONOFASICO 15A, 2KA (220V)</t>
  </si>
  <si>
    <t>00020010</t>
  </si>
  <si>
    <t>DISJUNTOR MONOFASICO 20A, 2KA (220V)</t>
  </si>
  <si>
    <t>7,30</t>
  </si>
  <si>
    <t>00014544</t>
  </si>
  <si>
    <t>DISJUNTOR MONOFASICO 25A, 2KA (220V)</t>
  </si>
  <si>
    <t>00020011</t>
  </si>
  <si>
    <t>DISJUNTOR MONOFASICO 30A, 2KA (220V)</t>
  </si>
  <si>
    <t>00020012</t>
  </si>
  <si>
    <t>DISJUNTOR MONOFASICO 35A, 2KA (220V)</t>
  </si>
  <si>
    <t>10,89</t>
  </si>
  <si>
    <t>00020013</t>
  </si>
  <si>
    <t>DISJUNTOR MONOFASICO 40A, 2KA (220V)</t>
  </si>
  <si>
    <t>11,00</t>
  </si>
  <si>
    <t>00020014</t>
  </si>
  <si>
    <t>DISJUNTOR MONOFASICO 50A, 2KA (220V)</t>
  </si>
  <si>
    <t>11,43</t>
  </si>
  <si>
    <t>00020015</t>
  </si>
  <si>
    <t>DISJUNTOR MONOFASICO 60A, 2KA (220V)</t>
  </si>
  <si>
    <t>17,34</t>
  </si>
  <si>
    <t>00020016</t>
  </si>
  <si>
    <t>DISJUNTOR MONOFASICO 70A, 2KA (220V)</t>
  </si>
  <si>
    <t>00002371</t>
  </si>
  <si>
    <t>DISJUNTOR TERMOMAGNETICO BIPOLAR 15A</t>
  </si>
  <si>
    <t>36,12</t>
  </si>
  <si>
    <t>00002382</t>
  </si>
  <si>
    <t>DISJUNTOR TERMOMAGNETICO BIPOLAR 20A</t>
  </si>
  <si>
    <t>35,99</t>
  </si>
  <si>
    <t>00002385</t>
  </si>
  <si>
    <t>DISJUNTOR TERMOMAGNETICO BIPOLAR 30A</t>
  </si>
  <si>
    <t>36,25</t>
  </si>
  <si>
    <t>00002383</t>
  </si>
  <si>
    <t>DISJUNTOR TERMOMAGNETICO BIPOLAR 40A</t>
  </si>
  <si>
    <t>00002388</t>
  </si>
  <si>
    <t>DISJUNTOR TERMOMAGNETICO BIPOLAR 50A</t>
  </si>
  <si>
    <t>37,63</t>
  </si>
  <si>
    <t>00002390</t>
  </si>
  <si>
    <t>DISJUNTOR TERMOMAGNETICO MONOPOLAR 10A</t>
  </si>
  <si>
    <t>00002369</t>
  </si>
  <si>
    <t>DISJUNTOR TERMOMAGNETICO MONOPOLAR 15A</t>
  </si>
  <si>
    <t>6,20</t>
  </si>
  <si>
    <t>00002389</t>
  </si>
  <si>
    <t>DISJUNTOR TERMOMAGNETICO MONOPOLAR 20A</t>
  </si>
  <si>
    <t>5,99</t>
  </si>
  <si>
    <t>00002370</t>
  </si>
  <si>
    <t>DISJUNTOR TERMOMAGNETICO MONOPOLAR 30A</t>
  </si>
  <si>
    <t>6,22</t>
  </si>
  <si>
    <t>00002386</t>
  </si>
  <si>
    <t>DISJUNTOR TERMOMAGNETICO MONOPOLAR 40A</t>
  </si>
  <si>
    <t>9,05</t>
  </si>
  <si>
    <t>00013387</t>
  </si>
  <si>
    <t>DISJUNTOR TERMOMAGNETICO MONOPOLAR 50A</t>
  </si>
  <si>
    <t>9,31</t>
  </si>
  <si>
    <t>00002373</t>
  </si>
  <si>
    <t>DISJUNTOR TERMOMAGNETICO TRIPOLAR 100A</t>
  </si>
  <si>
    <t>59,82</t>
  </si>
  <si>
    <t>00002391</t>
  </si>
  <si>
    <t>DISJUNTOR TERMOMAGNETICO TRIPOLAR 125A</t>
  </si>
  <si>
    <t>161,79</t>
  </si>
  <si>
    <t>00002374</t>
  </si>
  <si>
    <t>DISJUNTOR TERMOMAGNETICO TRIPOLAR 150A/600V, TIPO FXD/35KA SIEMENS OU EQUIV</t>
  </si>
  <si>
    <t>291,19</t>
  </si>
  <si>
    <t>00002387</t>
  </si>
  <si>
    <t>DISJUNTOR TERMOMAGNETICO TRIPOLAR 20A</t>
  </si>
  <si>
    <t>40,90</t>
  </si>
  <si>
    <t>00002377</t>
  </si>
  <si>
    <t>DISJUNTOR TERMOMAGNETICO TRIPOLAR 200A/600V, TIPO FXD/35KA SIEMENS OU EQUIV</t>
  </si>
  <si>
    <t>536,57</t>
  </si>
  <si>
    <t>00002393</t>
  </si>
  <si>
    <t>DISJUNTOR TERMOMAGNETICO TRIPOLAR 250A/600V, TIPO FXD SIEMENS OU EQUIV</t>
  </si>
  <si>
    <t>700,94</t>
  </si>
  <si>
    <t>00002384</t>
  </si>
  <si>
    <t>DISJUNTOR TERMOMAGNETICO TRIPOLAR 30A</t>
  </si>
  <si>
    <t>41,22</t>
  </si>
  <si>
    <t>00002378</t>
  </si>
  <si>
    <t>DISJUNTOR TERMOMAGNETICO TRIPOLAR 300A/600V, TIPO JXD/40KA SIEMENS OU EQUIV</t>
  </si>
  <si>
    <t>816,42</t>
  </si>
  <si>
    <t>00002380</t>
  </si>
  <si>
    <t>DISJUNTOR TERMOMAGNETICO TRIPOLAR 40A</t>
  </si>
  <si>
    <t>40,95</t>
  </si>
  <si>
    <t>00002379</t>
  </si>
  <si>
    <t>DISJUNTOR TERMOMAGNETICO TRIPOLAR 400A/600V, TIPO JXD/40KA SIEMENS OU EQUIV</t>
  </si>
  <si>
    <t>899,57</t>
  </si>
  <si>
    <t>00002392</t>
  </si>
  <si>
    <t>DISJUNTOR TERMOMAGNETICO TRIPOLAR 50A</t>
  </si>
  <si>
    <t>00002376</t>
  </si>
  <si>
    <t>DISJUNTOR TERMOMAGNETICO TRIPOLAR 600A/600V, TIPO LXD/40KA SIEMENS OU EQUIV</t>
  </si>
  <si>
    <t>2.032,98</t>
  </si>
  <si>
    <t>TEMA DE SEPARACAO LIQUIDOS,    MONTADA SOBRE CAMINHAO**CAIXA**</t>
  </si>
  <si>
    <t>00002381</t>
  </si>
  <si>
    <t>DISJUNTOR TERMOMAGNETICO TRIPOLAR 70A</t>
  </si>
  <si>
    <t>58,89</t>
  </si>
  <si>
    <t>00002394</t>
  </si>
  <si>
    <t>DISJUNTOR TERMOMAGNETICO TRIPOLAR 800A/600V, TIPO LMXD SIEMENS OU EQUIV</t>
  </si>
  <si>
    <t>3.254,51</t>
  </si>
  <si>
    <t>00002372</t>
  </si>
  <si>
    <t>DISJUNTOR TERMOMAGNETICO TRIPOLAR 90A</t>
  </si>
  <si>
    <t>58,14</t>
  </si>
  <si>
    <t>00014557</t>
  </si>
  <si>
    <t>DISJUNTOR TRIFASICO 70A, 10KA (220V)</t>
  </si>
  <si>
    <t>66,48</t>
  </si>
  <si>
    <t>00002368</t>
  </si>
  <si>
    <t>DISJUNTOR TRIPOLAR PEQ VOL OLEO P/ INST ABRIGADA, CLASSE TENSAO 15KV CN 630A, LCC= 14,7KA, POT.</t>
  </si>
  <si>
    <t>10.812,39</t>
  </si>
  <si>
    <t>NOMINAL CURTO-CIRCUITO 350MVA, ACIONAMENTO MANUAL, TIPO 3AC SIEMENS OU EQUIV</t>
  </si>
  <si>
    <t>00002758</t>
  </si>
  <si>
    <t>DISTRIBUIDOR DE ASFALTO C/ TANQUE ISOLADO 6000 L C/ 2 MACARICOS, ESPARGIDOR C/ LARGURA 3,66M, BICOS</t>
  </si>
  <si>
    <t>86,24</t>
  </si>
  <si>
    <t>C/ VALVULA EM CAMINHAO DIESEL OU GASOLINA</t>
  </si>
  <si>
    <t>00020220</t>
  </si>
  <si>
    <t>DISTRIBUIDOR DE ASFALTO CIFALI MOD HE-C C/ TANQUE 5000L, MOTOR DIESEL 7,5HP A SER MONTADO SOBRE</t>
  </si>
  <si>
    <t>69.203,70</t>
  </si>
  <si>
    <t>CAMINHAO**CAIXA**</t>
  </si>
  <si>
    <t>00002403</t>
  </si>
  <si>
    <t>DISTRIBUIDOR DE ASFALTO CONSMAQ MOD DA A SER MONTADO SOBRE CAMINHAO C/ TANQUE ISOLADO 6M3</t>
  </si>
  <si>
    <t>100.114,92</t>
  </si>
  <si>
    <t>AQUECIDO C/ 2MACARICOS, C/ BARRA ESPARGIDORA 3,66M**CAIXA**</t>
  </si>
  <si>
    <t>00013604</t>
  </si>
  <si>
    <t>COMPORTA CIRCULAR FOFO SENTIDO UNICO FLUXO C/ CHUMBADORES D = 400</t>
  </si>
  <si>
    <t>4.576,06</t>
  </si>
  <si>
    <t>00001499</t>
  </si>
  <si>
    <t>COMPORTA CIRCULAR FOFO SENTIDO UNICO FLUXO C/ CHUMBADORES D = 500</t>
  </si>
  <si>
    <t>7.145,62</t>
  </si>
  <si>
    <t>00001459</t>
  </si>
  <si>
    <t>COMPORTA CIRCULAR FOFO SENTIDO UNICO FLUXO C/ CHUMBADORES D = 600</t>
  </si>
  <si>
    <t>9.767,30</t>
  </si>
  <si>
    <t>00012826</t>
  </si>
  <si>
    <t>COMPORTA QUADRADA FOFO SENTIDO DUPLO FLUXO C/ CHUMBADORES D = 200</t>
  </si>
  <si>
    <t>17.818,07</t>
  </si>
  <si>
    <t>00012827</t>
  </si>
  <si>
    <t>COMPORTA QUADRADA FOFO SENTIDO DUPLO FLUXO C/ CHUMBADORES D = 300</t>
  </si>
  <si>
    <t>24.747,49</t>
  </si>
  <si>
    <t>00012828</t>
  </si>
  <si>
    <t>COMPORTA QUADRADA FOFO SENTIDO DUPLO FLUXO C/ CHUMBADORES D = 400</t>
  </si>
  <si>
    <t>26.334,44</t>
  </si>
  <si>
    <t>00012829</t>
  </si>
  <si>
    <t>COMPORTA QUADRADA FOFO SENTIDO DUPLO FLUXO C/ CHUMBADORES D = 500</t>
  </si>
  <si>
    <t>32.564,26</t>
  </si>
  <si>
    <t>00012830</t>
  </si>
  <si>
    <t>COMPORTA QUADRADA FOFO SENTIDO DUPLO FLUXO C/ CHUMBADORES D = 600</t>
  </si>
  <si>
    <t>35.641,27</t>
  </si>
  <si>
    <t>00012831</t>
  </si>
  <si>
    <t>COMPORTA QUADRADA FOFO SENTIDO DUPLO FLUXO C/ CHUMBADORES D = 700</t>
  </si>
  <si>
    <t>46.932,76</t>
  </si>
  <si>
    <t>00012832</t>
  </si>
  <si>
    <t>COMPORTA QUADRADA FOFO SENTIDO DUPLO FLUXO C/ CHUMBADORES D = 800</t>
  </si>
  <si>
    <t>53.407,95</t>
  </si>
  <si>
    <t>00012833</t>
  </si>
  <si>
    <t>COMPORTA QUADRADA FOFO SENTIDO DUPLO FLUXO C/ CHUMBADORES D = 900</t>
  </si>
  <si>
    <t>58.365,93</t>
  </si>
  <si>
    <t>00012822</t>
  </si>
  <si>
    <t>COMPORTA QUADRADA FOFO SENTIDO DUPLO FLUXO C/ CHUMBADORES D =    1000</t>
  </si>
  <si>
    <t>73.769,70</t>
  </si>
  <si>
    <t>00012823</t>
  </si>
  <si>
    <t>COMPORTA QUADRADA FOFO SENTIDO DUPLO FLUXO C/ CHUMBADORES D =    1200</t>
  </si>
  <si>
    <t>77.866,75</t>
  </si>
  <si>
    <t>00001482</t>
  </si>
  <si>
    <t>COMPORTA QUADRADA FOFO SENTIDO UNICO FLUXO C/ CHUMBADORES DIAGONAL 200</t>
  </si>
  <si>
    <t>1.013,99</t>
  </si>
  <si>
    <t>00001469</t>
  </si>
  <si>
    <t>COMPORTA QUADRADA FOFO SENTIDO UNICO FLUXO C/ CHUMBADORES DIAGONAL 300</t>
  </si>
  <si>
    <t>2.801,72</t>
  </si>
  <si>
    <t>00001484</t>
  </si>
  <si>
    <t>COMPORTA QUADRADA FOFO SENTIDO UNICO FLUXO C/ CHUMBADORES DIAGONAL 400</t>
  </si>
  <si>
    <t>5.566,00</t>
  </si>
  <si>
    <t>00001485</t>
  </si>
  <si>
    <t>COMPORTA QUADRADA FOFO SENTIDO UNICO FLUXO C/ CHUMBADORES DIAGONAL 500</t>
  </si>
  <si>
    <t>8.517,30</t>
  </si>
  <si>
    <t>00001486</t>
  </si>
  <si>
    <t>COMPORTA QUADRADA FOFO SENTIDO UNICO FLUXO C/ CHUMBADORES DIAGONAL 600</t>
  </si>
  <si>
    <t>13.149,33</t>
  </si>
  <si>
    <t>00013907</t>
  </si>
  <si>
    <t>COMPRESSOR DE AR - ESTACIONARIO - ATLAS COPCO XA-90 - DESCARGA LIVRE EFETIVA 565 PCM PRESSAO DE</t>
  </si>
  <si>
    <t>118.094,45</t>
  </si>
  <si>
    <t>TRABALHO 100 PSI - MOTOR ELETRICO 125 HP**CAIXA**</t>
  </si>
  <si>
    <t>00013803</t>
  </si>
  <si>
    <t>COMPRESSOR DE AR - REBOCAVEL - ATLAS COPCO XA-125 MWD - DESCARGA LIVRE EFETIVA 260 PCM - PRESSAO</t>
  </si>
  <si>
    <t>84.043,21</t>
  </si>
  <si>
    <t>DE TRABALHO 102 PSI - MOTOR A DIESEL 89 CV**CAIXA**</t>
  </si>
  <si>
    <t>00025017</t>
  </si>
  <si>
    <t>COMPRESSOR DE AR - REBOCAVEL - ATLAS COPCO XA-175 MWD - DESCARGA LIVRE EFETIVA 350 PCM - PRESSAO</t>
  </si>
  <si>
    <t>146.053,80</t>
  </si>
  <si>
    <t>DE TRABALHO 102 PSI - MOTOR A DIESEL 135 CV**CAIXA**</t>
  </si>
  <si>
    <t>00013461</t>
  </si>
  <si>
    <t>COMPRESSOR DE AR - REBOCAVEL - ATLAS COPCO XA-360 SB - DESCARGA LIVRE EFETIVA 760 PCM - MOTOR A</t>
  </si>
  <si>
    <t>183.291,86</t>
  </si>
  <si>
    <t>DIESEL 180 CV**CAIXA**</t>
  </si>
  <si>
    <t>00025018</t>
  </si>
  <si>
    <t>COMPRESSOR DE AR - REBOCAVEL - ATLAS COPCO XA-420 SB - DESCARGA LIVRE EFETIVA 764 PCM - MOTOR A</t>
  </si>
  <si>
    <t>266.168,23</t>
  </si>
  <si>
    <t>00001507</t>
  </si>
  <si>
    <t>COMPRESSOR DE AR - REBOCAVEL - ATLAS COPCO XA-90 MWD - DESCARGA LIVRE EFETIVA 180 PCM - PRESSAO</t>
  </si>
  <si>
    <t>66.600,00</t>
  </si>
  <si>
    <t>DE TRABALHO 102 PSI - MOTOR A DIESEL 89CV**CAIXA**</t>
  </si>
  <si>
    <t>00001511</t>
  </si>
  <si>
    <t>COMPRESSOR DE AR DIESEL REBOCAVEL 125 A 134PCM</t>
  </si>
  <si>
    <t>8,69</t>
  </si>
  <si>
    <t>00001513</t>
  </si>
  <si>
    <t>COMPRESSOR DE AR DIESEL REBOCAVEL 160 A 170PCM C/ 1 MARTELETE ROMPEDOR</t>
  </si>
  <si>
    <t>11,59</t>
  </si>
  <si>
    <t>00001508</t>
  </si>
  <si>
    <t>COMPRESSOR DE AR DIESEL REBOCAVEL 160PCM</t>
  </si>
  <si>
    <t>9,88</t>
  </si>
  <si>
    <t>00001512</t>
  </si>
  <si>
    <t>COMPRESSOR DE AR DIESEL REBOCAVEL 250 A 275PCM</t>
  </si>
  <si>
    <t>12,42</t>
  </si>
  <si>
    <t>00001509</t>
  </si>
  <si>
    <t>COMPRESSOR DE AR DIESEL REBOCAVEL 250PCM</t>
  </si>
  <si>
    <t>00001514</t>
  </si>
  <si>
    <t>COMPRESSOR DE AR DIESEL REBOCAVEL 365PCM</t>
  </si>
  <si>
    <t>14,49</t>
  </si>
  <si>
    <t>00001515</t>
  </si>
  <si>
    <t>COMPRESSOR DE AR DIESEL REBOCAVEL 600PCM</t>
  </si>
  <si>
    <t>21,74</t>
  </si>
  <si>
    <t>00014526</t>
  </si>
  <si>
    <t>COMPRESSOR DE AR PORTATIL HOLMAN CR-275 - 97HP**CAIXA**</t>
  </si>
  <si>
    <t>85.845,40</t>
  </si>
  <si>
    <t>00001520</t>
  </si>
  <si>
    <t>CONCRETO BETUMINOSO USINADO A QUENTE (CBUQ) - DIST.MED.TRANSP=10KM P/ PAV ASFALTICA</t>
  </si>
  <si>
    <t>456,67</t>
  </si>
  <si>
    <t>00001518</t>
  </si>
  <si>
    <t>CONCRETO BETUMINOSO USINADO A QUENTE (CBUQ) - FAIXA C P/ PAV ASFALTICA</t>
  </si>
  <si>
    <t>200,00</t>
  </si>
  <si>
    <t>00001522</t>
  </si>
  <si>
    <t>CONCRETO USINADO BOMBEADO FCK = 11,0MPA</t>
  </si>
  <si>
    <t>160,34</t>
  </si>
  <si>
    <t>00001521</t>
  </si>
  <si>
    <t>CONCRETO USINADO BOMBEADO FCK = 13,5MPA</t>
  </si>
  <si>
    <t>172,56</t>
  </si>
  <si>
    <t>00001523</t>
  </si>
  <si>
    <t>CONCRETO USINADO BOMBEADO FCK = 15,0MPA</t>
  </si>
  <si>
    <t>182,50</t>
  </si>
  <si>
    <t>00011139</t>
  </si>
  <si>
    <t>CONCRETO USINADO BOMBEADO FCK = 16,5MPA</t>
  </si>
  <si>
    <t>177,10</t>
  </si>
  <si>
    <t>00001528</t>
  </si>
  <si>
    <t>CONCRETO USINADO BOMBEADO FCK = 18,0MPA</t>
  </si>
  <si>
    <t>183,15</t>
  </si>
  <si>
    <t>00001524</t>
  </si>
  <si>
    <t>CONCRETO USINADO BOMBEADO FCK = 20,0MPA</t>
  </si>
  <si>
    <t>189,61</t>
  </si>
  <si>
    <t>00011140</t>
  </si>
  <si>
    <t>CONCRETO USINADO BOMBEADO FCK = 21,0MPA</t>
  </si>
  <si>
    <t>193,44</t>
  </si>
  <si>
    <t>00011141</t>
  </si>
  <si>
    <t>CONCRETO USINADO BOMBEADO FCK = 22,5MPA</t>
  </si>
  <si>
    <t>192,23</t>
  </si>
  <si>
    <t>00011142</t>
  </si>
  <si>
    <t>CONCRETO USINADO BOMBEADO FCK = 24,0MPA</t>
  </si>
  <si>
    <t>196,77</t>
  </si>
  <si>
    <t>00001527</t>
  </si>
  <si>
    <t>CONCRETO USINADO BOMBEADO FCK = 25,0MPA</t>
  </si>
  <si>
    <t>198,29</t>
  </si>
  <si>
    <t>00011143</t>
  </si>
  <si>
    <t>CONCRETO USINADO BOMBEADO FCK = 26,0MPA</t>
  </si>
  <si>
    <t>201,31</t>
  </si>
  <si>
    <t>00011144</t>
  </si>
  <si>
    <t>CONCRETO USINADO BOMBEADO FCK = 28,0MPA</t>
  </si>
  <si>
    <t>202,83</t>
  </si>
  <si>
    <t>00001525</t>
  </si>
  <si>
    <t>CONCRETO USINADO BOMBEADO FCK = 30,0MPA</t>
  </si>
  <si>
    <t>211,91</t>
  </si>
  <si>
    <t>00001526</t>
  </si>
  <si>
    <t>CONCRETO USINADO BOMBEADO FCK = 33,0MPA</t>
  </si>
  <si>
    <t>225,23</t>
  </si>
  <si>
    <t>00011145</t>
  </si>
  <si>
    <t>CONCRETO USINADO BOMBEADO FCK = 35,0MPA</t>
  </si>
  <si>
    <t>237,23</t>
  </si>
  <si>
    <t>00011146</t>
  </si>
  <si>
    <t>CONCRETO USINADO FCK = 15,0MPA AUTO-ADENSAVEL C/ SLUMP 22CM</t>
  </si>
  <si>
    <t>189,21</t>
  </si>
  <si>
    <t>00011147</t>
  </si>
  <si>
    <t>CONCRETO USINADO FCK = 20,0MPA AUTO-ADENSAVEL C/ SLUMP 22CM</t>
  </si>
  <si>
    <t>00014041</t>
  </si>
  <si>
    <t>CONCRETO USINADO FCK = 9,0MPA (NAO BOMBEADO)</t>
  </si>
  <si>
    <t>148,78</t>
  </si>
  <si>
    <t>00014052</t>
  </si>
  <si>
    <t>CONDULETE DE ALUMINIO FUNDIDO TIPO B DN 1/2"</t>
  </si>
  <si>
    <t>6,19</t>
  </si>
  <si>
    <t>00014054</t>
  </si>
  <si>
    <t>CONDULETE DE ALUMINIO FUNDIDO TIPO B DN 1"</t>
  </si>
  <si>
    <t>00014053</t>
  </si>
  <si>
    <t>CONDULETE DE ALUMINIO FUNDIDO TIPO B DN 3/4"</t>
  </si>
  <si>
    <t>6,79</t>
  </si>
  <si>
    <t>00012010</t>
  </si>
  <si>
    <t>CONDULETE PVC TIPO "B" D = 1/2" S/TAMPA"</t>
  </si>
  <si>
    <t>5,84</t>
  </si>
  <si>
    <t>00012011</t>
  </si>
  <si>
    <t>CONDULETE PVC TIPO "B" D = 3/4" S/TAMPA"</t>
  </si>
  <si>
    <t>5,79</t>
  </si>
  <si>
    <t>00012016</t>
  </si>
  <si>
    <t>CONDULETE PVC TIPO "LB" D = 1/2" S/TAMPA"</t>
  </si>
  <si>
    <t>00012015</t>
  </si>
  <si>
    <t>CONDULETE PVC TIPO "LB" D = 1" S/TAMPA"</t>
  </si>
  <si>
    <t>00012017</t>
  </si>
  <si>
    <t>CONDULETE PVC TIPO "LB" D = 3/4" S/TAMPA"</t>
  </si>
  <si>
    <t>3,92</t>
  </si>
  <si>
    <t>00012020</t>
  </si>
  <si>
    <t>CONDULETE PVC TIPO "LL" D = 1/2" S/TAMPA"</t>
  </si>
  <si>
    <t>00012019</t>
  </si>
  <si>
    <t>CONDULETE PVC TIPO "LL" D = 1" S/TAMPA"</t>
  </si>
  <si>
    <t>14,23</t>
  </si>
  <si>
    <t>00012021</t>
  </si>
  <si>
    <t>CONDULETE PVC TIPO "LL" D = 3/4" S/TAMPA"</t>
  </si>
  <si>
    <t>00012024</t>
  </si>
  <si>
    <t>CONDULETE PVC TIPO "TA" D = 3/4" S/TAMPA"</t>
  </si>
  <si>
    <t>11,28</t>
  </si>
  <si>
    <t>00012025</t>
  </si>
  <si>
    <t>CONDULETE PVC TIPO "TB" D = 1/2" S/TAMPA"</t>
  </si>
  <si>
    <t>9,44</t>
  </si>
  <si>
    <t>00012026</t>
  </si>
  <si>
    <t>CONDULETE PVC TIPO "TB" D = 3/4" S/TAMPA"</t>
  </si>
  <si>
    <t>9,56</t>
  </si>
  <si>
    <t>00012029</t>
  </si>
  <si>
    <t>CONDULETE PVC TIPO "XA" D = 3/4" S/TAMPA"</t>
  </si>
  <si>
    <t>9,79</t>
  </si>
  <si>
    <t>00002558</t>
  </si>
  <si>
    <t>CONDULETE TIPO "C" EM LIGA ALUMINIO P/ ELETRODUTO ROSCADO 1/2"</t>
  </si>
  <si>
    <t>6,70</t>
  </si>
  <si>
    <t>00002560</t>
  </si>
  <si>
    <t>CONDULETE TIPO "C" EM LIGA ALUMINIO P/ ELETRODUTO ROSCADO 1"</t>
  </si>
  <si>
    <t>10,50</t>
  </si>
  <si>
    <t>00002559</t>
  </si>
  <si>
    <t>CONDULETE TIPO "C" EM LIGA ALUMINIO P/ ELETRODUTO ROSCADO 3/4"</t>
  </si>
  <si>
    <t>6,59</t>
  </si>
  <si>
    <t>00002592</t>
  </si>
  <si>
    <t>CONDULETE TIPO "C" EM LIGA ALUMINIO P/ ELETRODUTO ROSCADO 4"</t>
  </si>
  <si>
    <t>136,59</t>
  </si>
  <si>
    <t>00002589</t>
  </si>
  <si>
    <t>CONDULETE TIPO "E" EM LIGA ALUMINIO P/ ELETRODUTO ROSCADO 1 1/2"</t>
  </si>
  <si>
    <t>24,54</t>
  </si>
  <si>
    <t>00002566</t>
  </si>
  <si>
    <t>CONDULETE TIPO "E" EM LIGA ALUMINIO P/ ELETRODUTO ROSCADO 1 1/4"</t>
  </si>
  <si>
    <t>17,03</t>
  </si>
  <si>
    <t>00002591</t>
  </si>
  <si>
    <t>CONDULETE TIPO "E" EM LIGA ALUMINIO P/ ELETRODUTO ROSCADO 1/2"</t>
  </si>
  <si>
    <t>5,68</t>
  </si>
  <si>
    <t>00002590</t>
  </si>
  <si>
    <t>CONDULETE TIPO "E" EM LIGA ALUMINIO P/ ELETRODUTO ROSCADO 1"</t>
  </si>
  <si>
    <t>10,19</t>
  </si>
  <si>
    <t>00002567</t>
  </si>
  <si>
    <t>CONDULETE TIPO "E" EM LIGA ALUMINIO P/ ELETRODUTO ROSCADO 2"</t>
  </si>
  <si>
    <t>33,39</t>
  </si>
  <si>
    <t>00002565</t>
  </si>
  <si>
    <t>CONDULETE TIPO "E" EM LIGA ALUMINIO P/ ELETRODUTO ROSCADO 3/4"</t>
  </si>
  <si>
    <t>6,15</t>
  </si>
  <si>
    <t>00002568</t>
  </si>
  <si>
    <t>CONDULETE TIPO "E" EM LIGA ALUMINIO P/ ELETRODUTO ROSCADO 3"</t>
  </si>
  <si>
    <t>72,13</t>
  </si>
  <si>
    <t>00002594</t>
  </si>
  <si>
    <t>CONDULETE TIPO "E" EM LIGA ALUMINIO P/ ELETRODUTO ROSCADO 4"</t>
  </si>
  <si>
    <t>130,33</t>
  </si>
  <si>
    <t>00002587</t>
  </si>
  <si>
    <t>CONDULETE TIPO "LR" EM LIGA ALUMINIO P/ ELETRODUTO ROSCADO 1 1/2"</t>
  </si>
  <si>
    <t>26,31</t>
  </si>
  <si>
    <t>00002588</t>
  </si>
  <si>
    <t>CONDULETE TIPO "LR" EM LIGA ALUMINIO P/ ELETRODUTO ROSCADO 1 1/4"</t>
  </si>
  <si>
    <t>17,60</t>
  </si>
  <si>
    <t>00002569</t>
  </si>
  <si>
    <t>CONDULETE TIPO "LR" EM LIGA ALUMINIO P/ ELETRODUTO ROSCADO 1/2"</t>
  </si>
  <si>
    <t>00002570</t>
  </si>
  <si>
    <t>CONDULETE TIPO "LR" EM LIGA ALUMINIO P/ ELETRODUTO ROSCADO 1"</t>
  </si>
  <si>
    <t>10,28</t>
  </si>
  <si>
    <t>00002571</t>
  </si>
  <si>
    <t>CONDULETE TIPO "LR" EM LIGA ALUMINIO P/ ELETRODUTO ROSCADO 2"</t>
  </si>
  <si>
    <t>37,37</t>
  </si>
  <si>
    <t>00002593</t>
  </si>
  <si>
    <t>CONDULETE TIPO "LR" EM LIGA ALUMINIO P/ ELETRODUTO ROSCADO 3/4"</t>
  </si>
  <si>
    <t>00002572</t>
  </si>
  <si>
    <t>CONDULETE TIPO "LR" EM LIGA ALUMINIO P/ ELETRODUTO ROSCADO 3"</t>
  </si>
  <si>
    <t>72,09</t>
  </si>
  <si>
    <t>00002595</t>
  </si>
  <si>
    <t>CONDULETE TIPO "LR" EM LIGA ALUMINIO P/ ELETRODUTO ROSCADO 4"</t>
  </si>
  <si>
    <t>139,48</t>
  </si>
  <si>
    <t>00002576</t>
  </si>
  <si>
    <t>CONDULETE TIPO "T" EM LIGA ALUMINIO P/ ELETRODUTO ROSCADO 1 1/2"</t>
  </si>
  <si>
    <t>28,41</t>
  </si>
  <si>
    <t>00002575</t>
  </si>
  <si>
    <t>CONDULETE TIPO "T" EM LIGA ALUMINIO P/ ELETRODUTO ROSCADO 1 1/4"</t>
  </si>
  <si>
    <t>19,79</t>
  </si>
  <si>
    <t>00002573</t>
  </si>
  <si>
    <t>CONDULETE TIPO "T" EM LIGA ALUMINIO P/ ELETRODUTO ROSCADO 1/2"</t>
  </si>
  <si>
    <t>7,08</t>
  </si>
  <si>
    <t>00002586</t>
  </si>
  <si>
    <t>CONDULETE TIPO "T" EM LIGA ALUMINIO P/ ELETRODUTO ROSCADO 1"</t>
  </si>
  <si>
    <t>12,12</t>
  </si>
  <si>
    <t>00002577</t>
  </si>
  <si>
    <t>CONDULETE TIPO "T" EM LIGA ALUMINIO P/ ELETRODUTO ROSCADO 2"</t>
  </si>
  <si>
    <t>39,91</t>
  </si>
  <si>
    <t>00002574</t>
  </si>
  <si>
    <t>CONDULETE TIPO "T" EM LIGA ALUMINIO P/ ELETRODUTO ROSCADO 3/4"</t>
  </si>
  <si>
    <t>00002578</t>
  </si>
  <si>
    <t>CONDULETE TIPO "T" EM LIGA ALUMINIO P/ ELETRODUTO ROSCADO 3"</t>
  </si>
  <si>
    <t>79,03</t>
  </si>
  <si>
    <t>00002585</t>
  </si>
  <si>
    <t>CONDULETE TIPO "T" EM LIGA ALUMINIO P/ ELETRODUTO ROSCADO 4"</t>
  </si>
  <si>
    <t>144,11</t>
  </si>
  <si>
    <t>00012008</t>
  </si>
  <si>
    <t>CONDULETE TIPO "TB" EM LIGA ALUMINIO P/ ELETRODUTO ROSCADO 3"</t>
  </si>
  <si>
    <t>00002582</t>
  </si>
  <si>
    <t>CONDULETE TIPO "X" EM LIGA ALUMINIO P/ ELETRODUTO ROSCADO 1 1/2"</t>
  </si>
  <si>
    <t>28,75</t>
  </si>
  <si>
    <t>00002597</t>
  </si>
  <si>
    <t>CONDULETE TIPO "X" EM LIGA ALUMINIO P/ ELETRODUTO ROSCADO 1 1/4"</t>
  </si>
  <si>
    <t>22,16</t>
  </si>
  <si>
    <t>00002579</t>
  </si>
  <si>
    <t>CONDULETE TIPO "X" EM LIGA ALUMINIO P/ ELETRODUTO ROSCADO 1/2"</t>
  </si>
  <si>
    <t>7,03</t>
  </si>
  <si>
    <t>00002581</t>
  </si>
  <si>
    <t>CONDULETE TIPO "X" EM LIGA ALUMINIO P/ ELETRODUTO ROSCADO 1"</t>
  </si>
  <si>
    <t>00002596</t>
  </si>
  <si>
    <t>CONDULETE TIPO "X" EM LIGA ALUMINIO P/ ELETRODUTO ROSCADO 2"</t>
  </si>
  <si>
    <t>40,91</t>
  </si>
  <si>
    <t>00002580</t>
  </si>
  <si>
    <t>CONDULETE TIPO "X" EM LIGA ALUMINIO P/ ELETRODUTO ROSCADO 3/4"</t>
  </si>
  <si>
    <t>00002583</t>
  </si>
  <si>
    <t>CONDULETE TIPO "X" EM LIGA ALUMINIO P/ ELETRODUTO ROSCADO 3"</t>
  </si>
  <si>
    <t>77,17</t>
  </si>
  <si>
    <t>00002584</t>
  </si>
  <si>
    <t>CONDULETE TIPO "X" EM LIGA ALUMINIO P/ ELETRODUTO ROSCADO 4"</t>
  </si>
  <si>
    <t>156,71</t>
  </si>
  <si>
    <t>00012623</t>
  </si>
  <si>
    <t>CONDUTOR PVC AQUAPLUV C=88 MM</t>
  </si>
  <si>
    <t>50,11</t>
  </si>
  <si>
    <t>00010990</t>
  </si>
  <si>
    <t>CONE ANCORAGEM COMPLETO P/ CABOS 12 CORDOALHA 1/2"</t>
  </si>
  <si>
    <t>1.487,37</t>
  </si>
  <si>
    <t>00010991</t>
  </si>
  <si>
    <t>CONE ANCORAGEM COMPLETO P/ CABOS 19 CORDOALHA 1/2"</t>
  </si>
  <si>
    <t>2.736,28</t>
  </si>
  <si>
    <t>00010992</t>
  </si>
  <si>
    <t>CONE ANCORAGEM COMPLETO P/ CABOS 22 CORDOALHA 1/2"</t>
  </si>
  <si>
    <t>3.314,11</t>
  </si>
  <si>
    <t>00010993</t>
  </si>
  <si>
    <t>CONE ANCORAGEM COMPLETO P/ CABOS 31 CORDOALHA 1/2"</t>
  </si>
  <si>
    <t>3.855,27</t>
  </si>
  <si>
    <t>00010995</t>
  </si>
  <si>
    <t>CONE ANCORAGEM COMPLETO P/ CABOS 4 CORDOALHA 1/2"</t>
  </si>
  <si>
    <t>324,25</t>
  </si>
  <si>
    <t>00010996</t>
  </si>
  <si>
    <t>CONE ANCORAGEM COMPLETO P/ CABOS 6 CORDOALHA 1/2"</t>
  </si>
  <si>
    <t>555,70</t>
  </si>
  <si>
    <t>00004817</t>
  </si>
  <si>
    <t>CONE DE SINALIZACAO MEDIO DE BORRACHA</t>
  </si>
  <si>
    <t>15,65</t>
  </si>
  <si>
    <t>00013244</t>
  </si>
  <si>
    <t>CONE DE SINALIZACAO PVC C/ PINTURA REFLETIVA H = 0,50M</t>
  </si>
  <si>
    <t>14,19</t>
  </si>
  <si>
    <t>00013245</t>
  </si>
  <si>
    <t>ELETRODUTO METALICO FLEXIVEL TIPO CONDUITE D = 1 1/4"</t>
  </si>
  <si>
    <t>00012059</t>
  </si>
  <si>
    <t>ELETRODUTO METALICO FLEXIVEL TIPO CONDUITE D = 1/2"</t>
  </si>
  <si>
    <t>00012058</t>
  </si>
  <si>
    <t>ELETRODUTO METALICO FLEXIVEL TIPO CONDUITE D = 1"</t>
  </si>
  <si>
    <t>00012060</t>
  </si>
  <si>
    <t>ELETRODUTO METALICO FLEXIVEL TIPO CONDUITE D = 2 1/2"</t>
  </si>
  <si>
    <t>10,95</t>
  </si>
  <si>
    <t>00012061</t>
  </si>
  <si>
    <t>ELETRODUTO METALICO FLEXIVEL TIPO CONDUITE D = 2"</t>
  </si>
  <si>
    <t>00012062</t>
  </si>
  <si>
    <t>ELETRODUTO METALICO FLEXIVEL TIPO CONDUITE D = 3"</t>
  </si>
  <si>
    <t>16,45</t>
  </si>
  <si>
    <t>00002498</t>
  </si>
  <si>
    <t>ELETRODUTO METALICO FLEXIVEL 1/2" C/ REVESTIMENTO PVC TIPO SEALTUBO OU EQUIV</t>
  </si>
  <si>
    <t>00002687</t>
  </si>
  <si>
    <t>ELETRODUTO PVC FLEXIVEL CORRUGADO 16MM TIPO TIGREFLEX OU EQUIV</t>
  </si>
  <si>
    <t>00002689</t>
  </si>
  <si>
    <t>ELETRODUTO PVC FLEXIVEL CORRUGADO 20MM TIPO TIGREFLEX OU EQUIV</t>
  </si>
  <si>
    <t>00002688</t>
  </si>
  <si>
    <t>ELETRODUTO PVC FLEXIVEL CORRUGADO 25MM TIPO TIGREFLEX OU EQUIV</t>
  </si>
  <si>
    <t>1,25</t>
  </si>
  <si>
    <t>00002690</t>
  </si>
  <si>
    <t>ELETRODUTO PVC FLEXIVEL CORRUGADO 32MM TIPO TIGREFLEX OU EQUIV</t>
  </si>
  <si>
    <t>1,85</t>
  </si>
  <si>
    <t>00002683</t>
  </si>
  <si>
    <t>ELETRODUTO PVC ROSCA S/LUVA 100MM - 4"</t>
  </si>
  <si>
    <t>21,61</t>
  </si>
  <si>
    <t>00002673</t>
  </si>
  <si>
    <t>ELETRODUTO PVC ROSCA S/LUVA 15MM - 1/2"</t>
  </si>
  <si>
    <t>00002674</t>
  </si>
  <si>
    <t>ELETRODUTO PVC ROSCA S/LUVA 20MM - 3/4"</t>
  </si>
  <si>
    <t>00002685</t>
  </si>
  <si>
    <t>ELETRODUTO PVC ROSCA S/LUVA 25MM - 1"</t>
  </si>
  <si>
    <t>00002684</t>
  </si>
  <si>
    <t>ELETRODUTO PVC ROSCA S/LUVA 32MM - 1 1/4"</t>
  </si>
  <si>
    <t>3,49</t>
  </si>
  <si>
    <t>00002680</t>
  </si>
  <si>
    <t>ELETRODUTO PVC ROSCA S/LUVA 40MM - 1 1/2"</t>
  </si>
  <si>
    <t>4,36</t>
  </si>
  <si>
    <t>00002681</t>
  </si>
  <si>
    <t>ELETRODUTO PVC ROSCA S/LUVA 50MM - 2"</t>
  </si>
  <si>
    <t>00002682</t>
  </si>
  <si>
    <t>ELETRODUTO PVC ROSCA S/LUVA 60MM - 2 1/2"</t>
  </si>
  <si>
    <t>00002686</t>
  </si>
  <si>
    <t>ELETRODUTO PVC ROSCA S/LUVA 75MM - 3"</t>
  </si>
  <si>
    <t>00002676</t>
  </si>
  <si>
    <t>ELETRODUTO PVC SOLDAVEL NBR-6150 CL B - 20MM</t>
  </si>
  <si>
    <t>00002678</t>
  </si>
  <si>
    <t>ELETRODUTO PVC SOLDAVEL NBR-6150 CL B - 25MM</t>
  </si>
  <si>
    <t>00002679</t>
  </si>
  <si>
    <t>ELETRODUTO PVC SOLDAVEL NBR-6150 CL B - 32MM</t>
  </si>
  <si>
    <t>00012070</t>
  </si>
  <si>
    <t>ELETRODUTO PVC SOLDAVEL NBR-6150 CL B - 40MM</t>
  </si>
  <si>
    <t>1,51</t>
  </si>
  <si>
    <t>00002675</t>
  </si>
  <si>
    <t>ELETRODUTO PVC SOLDAVEL NBR-6150 CL B - 50MM</t>
  </si>
  <si>
    <t>00012067</t>
  </si>
  <si>
    <t>ELETRODUTO PVC SOLDAVEL NBR-6150 CL B - 60MM</t>
  </si>
  <si>
    <t>2,69</t>
  </si>
  <si>
    <t>00002446</t>
  </si>
  <si>
    <t>ELETRODUTO 2" TIPO KANALEX OU EQUIV</t>
  </si>
  <si>
    <t>00002442</t>
  </si>
  <si>
    <t>ELETRODUTO 3" TIPO KANALEX OU EQUIV</t>
  </si>
  <si>
    <t>9,16</t>
  </si>
  <si>
    <t>00002438</t>
  </si>
  <si>
    <t>ELETROTECNICO</t>
  </si>
  <si>
    <t>13,83</t>
  </si>
  <si>
    <t>00003353</t>
  </si>
  <si>
    <t>ELEVADOR DE OBRA C/ TORRE    2,0 X 2,0M   H=15,0M   CARGA MAX 1500KG CABINE ABERTA P/ TRANSPORTE DE</t>
  </si>
  <si>
    <t>24.200,00</t>
  </si>
  <si>
    <t>MATERIAL   - GUINCHO DE EMBREAGEM C/ ENGRENAGEM ELETRICO TRIFASICO 10CV</t>
  </si>
  <si>
    <t>00013874</t>
  </si>
  <si>
    <t>ELEVADOR DE OBRA C/ TORRE 2,0 X 2,0M   H=15,0M   CARGA MAX 1500KG CABINE ABERTA P/ TRANSPORTE DE</t>
  </si>
  <si>
    <t>45.186,24</t>
  </si>
  <si>
    <t>PASSAGEIROS   - GUINCHO DE EMBREAGEM C/ ENGRENAGEM ELETRICO TRIFASICO 10CV</t>
  </si>
  <si>
    <t>00003355</t>
  </si>
  <si>
    <t>ELEVADOR DE OBRA C/ TORRE 2,0 X 2,0M H=15,0M CARGA MAX 1500KG CABINE ABERTA P/ TRANSPORTE DE</t>
  </si>
  <si>
    <t>MATERIAL C/ GUINCHO EMBREAGEM COM ENGRENAGEM ELETRICO TRIFASICO 10CV (INCL</t>
  </si>
  <si>
    <t>MONT/DESMONT/MANUT)</t>
  </si>
  <si>
    <t>00012624</t>
  </si>
  <si>
    <t>EMENDA MR PVC AQUAPLUV D = 125 MM</t>
  </si>
  <si>
    <t>14,21</t>
  </si>
  <si>
    <t>00010639</t>
  </si>
  <si>
    <t>EMPILHADEIRA C/ TORRE TRIPLEX 4,80M 189" DE ELEVACAO C/ DESLOCADOR LATERAL DOS BRACOS, DIESEL, P/</t>
  </si>
  <si>
    <t>161.285,80</t>
  </si>
  <si>
    <t>TERRENO IRREGULAR HYSTER 130-J**CAIXA**"</t>
  </si>
  <si>
    <t>00010636</t>
  </si>
  <si>
    <t>EMPILHADEIRA C/ TORRE TRIPLEX 4,80M 189" DE ELEVACAO C/ DESLOCADOR LATERAL DOS GARFOS A GASOLINA</t>
  </si>
  <si>
    <t>104.055,25</t>
  </si>
  <si>
    <t>/GLP CAP MAX 4T P/ TERRENO IRREGULAR CLARK CGP 40 PNEUS INFLAVEIS **CAIXA**"</t>
  </si>
  <si>
    <t>00010637</t>
  </si>
  <si>
    <t>EMPILHADEIRA C/ TORRE TRIPLEX 4,80M 189" DE ELEVACAO C/ DESLOCADOR LATERAL DOS GARFOS,</t>
  </si>
  <si>
    <t>117.339,95</t>
  </si>
  <si>
    <t>GASOLINA/GLP CAP MAX 5T, P/ TERRENO IRREGULAR CLARK CGP55/CGP50 PNEUS INFLAVEIS **CAIXA**"</t>
  </si>
  <si>
    <t>00010638</t>
  </si>
  <si>
    <t>155.823,20</t>
  </si>
  <si>
    <t>GASOLINA/GLP CAP MAX 6T P/ TERRENO IRREGULAR HYSTER H135XL2 PNEUS INFLAVEIS **CAIXA**"</t>
  </si>
  <si>
    <t>00010634</t>
  </si>
  <si>
    <t>EMPILHADEIRA C/ TORRE TRIPLEX 4,80M 189" DE ELEVACAO C/ DESLOCADOR LATERAL DOS GARFOS, MOTO</t>
  </si>
  <si>
    <t>65.000,00</t>
  </si>
  <si>
    <t>40HP, GASOLINA/GLP, CAP MAX 2,5T P/ TERRENO IRREGULAR CLARK MOD CGP-25 PNEUS INFLAVEIS **CAIXA**"</t>
  </si>
  <si>
    <t>00010635</t>
  </si>
  <si>
    <t>EMPILHADEIRA C/ TORRE TRIPLEX 4,80M 189" DE ELEVACAO C/ DESLOCADOR LATERAL DOS GARFOS, 40HP</t>
  </si>
  <si>
    <t>64.167,35</t>
  </si>
  <si>
    <t>GASOLINA/GLP CAP 3T, P/ TERRENO IRREGULAR HYSTER H-55XM SIMPLEX PNEUS INFLAVEIS **CAIXA**"</t>
  </si>
  <si>
    <t>00011625</t>
  </si>
  <si>
    <t>EMULPRIMER - TINTA PRIMARIA BETUMINOSA EM SUSPENSAO AQUOSA</t>
  </si>
  <si>
    <t>28,28</t>
  </si>
  <si>
    <t>00001372</t>
  </si>
  <si>
    <t>EMULSAO ADESIVA A BASE DE ACRILICO TP KZ HEYDI OU EQUIV</t>
  </si>
  <si>
    <t>00000627</t>
  </si>
  <si>
    <t>EMULSAO ADESIVA BASE PVA/ACRILICA DENVERFIX - DENVER</t>
  </si>
  <si>
    <t>10,02</t>
  </si>
  <si>
    <t>00007331</t>
  </si>
  <si>
    <t>EMULSAO ASFALTICA C/ ELASTOMERO VEDAPREN, PRETO, TIPO OTTO BAUMGART</t>
  </si>
  <si>
    <t>00000501</t>
  </si>
  <si>
    <t>EMULSAO ASFALTICA CATIONICA CM-30 P/ USO EM PAVIMENTACAO ASFALTICA</t>
  </si>
  <si>
    <t>1,67</t>
  </si>
  <si>
    <t>00000502</t>
  </si>
  <si>
    <t>EMULSAO ASFALTICA CATIONICA RB-2C P/ USO EM PAVIMENTACAO ASFALTICA</t>
  </si>
  <si>
    <t>1.059,49</t>
  </si>
  <si>
    <t>00000506</t>
  </si>
  <si>
    <t>EMULSAO ASFALTICA CATIONICA RL P/ USO EM PAVIMENTACAO ASFALTICA</t>
  </si>
  <si>
    <t>1.599,54</t>
  </si>
  <si>
    <t>00000504</t>
  </si>
  <si>
    <t>EMULSAO ASFALTICA CATIONICA RM-1C P/ USO EM PAVIMENTACAO ASFALTICA</t>
  </si>
  <si>
    <t>1.425,28</t>
  </si>
  <si>
    <t>00000503</t>
  </si>
  <si>
    <t>EMULSAO ASFALTICA CATIONICA RM-1C P/USO EM PAVIMENTACAO ASFALTICA</t>
  </si>
  <si>
    <t>1,46</t>
  </si>
  <si>
    <t>00000508</t>
  </si>
  <si>
    <t>EMULSAO ASFALTICA CATIONICA RR-1C P/ USO EM PAVIMENTACAO ASFALTICA</t>
  </si>
  <si>
    <t>00000505</t>
  </si>
  <si>
    <t>EMULSAO ASFALTICA CATIONICA RR-2C P/ USO EM PAVIMENTACAO ASFALTICA</t>
  </si>
  <si>
    <t>00002691</t>
  </si>
  <si>
    <t>EMULSAO ASFALTICA, TIPO NEOSIN A BASE DE AGUA P/ IMPERM</t>
  </si>
  <si>
    <t>00002696</t>
  </si>
  <si>
    <t>ENCANADOR OU BOMBEIRO HIDRAULICO</t>
  </si>
  <si>
    <t>00002705</t>
  </si>
  <si>
    <t>ENERGIA ELETRICA ATE 2000 KWH INDUSTRIAL, SEM DEMANDA</t>
  </si>
  <si>
    <t>KW/H</t>
  </si>
  <si>
    <t>00011683</t>
  </si>
  <si>
    <t>ENGATE OU RABICHO FLEXIVEL EM METAL CROMADO 1/2" x 30CM</t>
  </si>
  <si>
    <t>11,88</t>
  </si>
  <si>
    <t>00011684</t>
  </si>
  <si>
    <t>ENGATE OU RABICHO FLEXIVEL EM METAL CROMADO 1/2" x 40CM</t>
  </si>
  <si>
    <t>12,90</t>
  </si>
  <si>
    <t>00006141</t>
  </si>
  <si>
    <t>ENGATE OU RABICHO FLEXIVEL PLASTICO (PVC OU ABS) BRANCO 1/2" X 30CM</t>
  </si>
  <si>
    <t>00011681</t>
  </si>
  <si>
    <t>ENGATE OU RABICHO FLEXIVEL PLASTICO (PVC OU ABS) BRANCO 1/2" X 40CM</t>
  </si>
  <si>
    <t>00002707</t>
  </si>
  <si>
    <t>ENGENHEIRO OU ARQUITETO /PLENO</t>
  </si>
  <si>
    <t>51,27</t>
  </si>
  <si>
    <t>00002706</t>
  </si>
  <si>
    <t>ENGENHEIRO OU ARQUITETO AUXILIAR/JUNIOR</t>
  </si>
  <si>
    <t>36,34</t>
  </si>
  <si>
    <t>00002708</t>
  </si>
  <si>
    <t>ENGENHEIRO OU ARQUITETO CHEFE/SENIOR</t>
  </si>
  <si>
    <t>71,04</t>
  </si>
  <si>
    <t>00013000</t>
  </si>
  <si>
    <t>ENSAIO DE CONSISTENCIA DE CONCRETO - SLUMP TEST</t>
  </si>
  <si>
    <t>45,41</t>
  </si>
  <si>
    <t>00001101</t>
  </si>
  <si>
    <t>ENTRADA DE LINHA DE ALUMINIO, DE ENCAIXE P/ ELETRODUTO DE 2 1/2"</t>
  </si>
  <si>
    <t>11,10</t>
  </si>
  <si>
    <t>00001049</t>
  </si>
  <si>
    <t>ENTRADA DE LINHA DE ALUMINIO, DE ENCAIXE P/ ELETRODUTO 1 1/2"</t>
  </si>
  <si>
    <t>00001099</t>
  </si>
  <si>
    <t>ENTRADA DE LINHA DE ALUMINIO, DE ENCAIXE P/ ELETRODUTO 1 1/4"</t>
  </si>
  <si>
    <t>00001050</t>
  </si>
  <si>
    <t>ENTRADA DE LINHA DE ALUMINIO, DE ENCAIXE P/ ELETRODUTO 1"</t>
  </si>
  <si>
    <t>00001100</t>
  </si>
  <si>
    <t>ENTRADA DE LINHA DE ALUMINIO, DE ENCAIXE P/ ELETRODUTO 2"</t>
  </si>
  <si>
    <t>6,61</t>
  </si>
  <si>
    <t>00001098</t>
  </si>
  <si>
    <t>ENTRADA DE LINHA DE ALUMINIO, DE ENCAIXE P/ ELETRODUTO 3/4"</t>
  </si>
  <si>
    <t>00001102</t>
  </si>
  <si>
    <t>ENTRADA DE LINHA DE ALUMINIO, DE ENCAIXE P/ ELETRODUTO 3"</t>
  </si>
  <si>
    <t>17,33</t>
  </si>
  <si>
    <t>00001051</t>
  </si>
  <si>
    <t>ENTRADA DE LINHA DE ALUMINIO, DE ENCAIXE P/ ELETRODUTO 4"</t>
  </si>
  <si>
    <t>29,67</t>
  </si>
  <si>
    <t>00011554</t>
  </si>
  <si>
    <t>ENTRADA LATAO CROMADO TIPO 303 LA FONTE P/ FECHADURA PORTA INTERNA</t>
  </si>
  <si>
    <t>00002709</t>
  </si>
  <si>
    <t>ENXADA EXTREITA DC-3 DUAS CARAS TAM 2240 X 230MM C/ CABO</t>
  </si>
  <si>
    <t>12,00</t>
  </si>
  <si>
    <t>00002712</t>
  </si>
  <si>
    <t>ENXADAO ESTREITO C/ CABO</t>
  </si>
  <si>
    <t>9,10</t>
  </si>
  <si>
    <t>00000748</t>
  </si>
  <si>
    <t>EQUIPAMENTO P/ JATEAMENTO DE CONCRETO OU ARGAMASSA</t>
  </si>
  <si>
    <t>13,28</t>
  </si>
  <si>
    <t>00001154</t>
  </si>
  <si>
    <t>EQUIPAMENTO P/ LAMA ASFALTICA TIPO CONSMAQ LA-5 C/ SILO DE AGREGADO 6M3, DOSADOR CIMENTO, 2</t>
  </si>
  <si>
    <t>331.339,68</t>
  </si>
  <si>
    <t>TANQUES 2M3 CADA P/ EMULSAO / AGUA, MISTURADOR HELICOIDAL E CAIXA, A SER MONTADO SOBRE</t>
  </si>
  <si>
    <t>00010655</t>
  </si>
  <si>
    <t>EQUIPAMENTO P/ LIMPEZA DE FOSSAS C/ USO DE VACUO TIPO SEWER JET-PROMINAS MODELO SLV-040</t>
  </si>
  <si>
    <t>126.663,74</t>
  </si>
  <si>
    <t>00006075</t>
  </si>
  <si>
    <t>EQUIPAMENTO P/ LIMPEZA/DESOBSTRUCAO DE GALERIAS DE AGUAS PLUVIAIS TIPO BUCKET MACHINE MONTADO</t>
  </si>
  <si>
    <t>310.339,73</t>
  </si>
  <si>
    <t>EM CAMINHAO</t>
  </si>
  <si>
    <t>00014203</t>
  </si>
  <si>
    <t>CONJUNTO LIGACAO PLASTICA P/ VASO SANITARIO (ESPUDE + TUBO + CANOPLA)</t>
  </si>
  <si>
    <t>13,26</t>
  </si>
  <si>
    <t>00001383</t>
  </si>
  <si>
    <t>CONJUNTO MOTOBOMBA ELETRICO P/ REBAIXAMENTO LENCOL FREATICO C/ 8 PONTEIRAS</t>
  </si>
  <si>
    <t>00025398</t>
  </si>
  <si>
    <t>CONJUNTO P/FUTSAL (TRAVES FOGO 300X200 REDES 4MM</t>
  </si>
  <si>
    <t>1.437,53</t>
  </si>
  <si>
    <t>00025399</t>
  </si>
  <si>
    <t>CONJUNTO P/VOLEI(POSTES FOGO H=255 REDE NYLON 2 MM</t>
  </si>
  <si>
    <t>328,59</t>
  </si>
  <si>
    <t>00020275</t>
  </si>
  <si>
    <t>CONJUNTO PINO DE ACO C/ FURO E FINCA PINO CURTO P/ CONCRETO</t>
  </si>
  <si>
    <t>00013950</t>
  </si>
  <si>
    <t>CONJUNTO PNEUS CAMINHAO TOCO 3.5T</t>
  </si>
  <si>
    <t>2.226,62</t>
  </si>
  <si>
    <t>00013942</t>
  </si>
  <si>
    <t>CONJUNTO PNEUS ESPALHADOR REBOCAVEL AGREGADOS 4 RODAS</t>
  </si>
  <si>
    <t>1.298,94</t>
  </si>
  <si>
    <t>00013940</t>
  </si>
  <si>
    <t>CONJUNTO PNEUS MOTONIVELADORA 125CV</t>
  </si>
  <si>
    <t>9.131,78</t>
  </si>
  <si>
    <t>00013946</t>
  </si>
  <si>
    <t>CONJUNTO PNEUS TRATOR E PULVI-MISTURADOR 61CV</t>
  </si>
  <si>
    <t>4.089,75</t>
  </si>
  <si>
    <t>00010775</t>
  </si>
  <si>
    <t>CONTAINER 220 X 620CM P/ ESCRITORIO C/ 1 WCB COMPLETO TIPO CANTEIRO MOD. 1402 OU SIMILAR</t>
  </si>
  <si>
    <t>360,00</t>
  </si>
  <si>
    <t>00010776</t>
  </si>
  <si>
    <t>CONTAINER 220 X 620CM P/ ESCRITORIO S/ DIVISORIAS TIPO CANTEIRO MOD. 1401 OU SIMILAR</t>
  </si>
  <si>
    <t>340,71</t>
  </si>
  <si>
    <t>00010777</t>
  </si>
  <si>
    <t>CONTAINER 220 X 620CM P/ SANITARIO/VESTIARIO C/ 2 BACIAS, 1 LAVATORIO, 1 MICTORIO E 4 CHUVEIROS</t>
  </si>
  <si>
    <t>500,14</t>
  </si>
  <si>
    <t>00010778</t>
  </si>
  <si>
    <t>CONTAINER 220 X 620CM P/ SANITARIO/VESTIARIO C/ 4 BACIAS, 1 LAVATORIO, 1 MICTORIO E 4 CHUVEIROS</t>
  </si>
  <si>
    <t>527,14</t>
  </si>
  <si>
    <t>00010779</t>
  </si>
  <si>
    <t>CONTAINER 220 X 620CM P/ SANITARIO/VESTIARIO C/ 7 BACIAS, 1 LAVATORIO, 1 MICTORIO E 4 CHUVEIROS</t>
  </si>
  <si>
    <t>540,00</t>
  </si>
  <si>
    <t>00010667</t>
  </si>
  <si>
    <t>CONTAINER 220 X 620CM PADRAO SIMPLES (S/ DIVISORIAS) TIPO CANTEIRO MOD.1401 OU SIMILAR</t>
  </si>
  <si>
    <t>7.768,70</t>
  </si>
  <si>
    <t>00001630</t>
  </si>
  <si>
    <t>CONTATOR P/ ACIONAMENTO DE CAPACITORES TIPO WEG CW247</t>
  </si>
  <si>
    <t>2.770,39</t>
  </si>
  <si>
    <t>00001613</t>
  </si>
  <si>
    <t>CONTATOR TRIPOLAR DE POTENCIA 112A (500V) CATEGORIA AC-2 E AC-3</t>
  </si>
  <si>
    <t>1.087,31</t>
  </si>
  <si>
    <t>00001623</t>
  </si>
  <si>
    <t>CONTATOR TRIPOLAR DE POTENCIA 12A (500V) CATEGORIA AC-2 E AC-3</t>
  </si>
  <si>
    <t>87,77</t>
  </si>
  <si>
    <t>00001626</t>
  </si>
  <si>
    <t>CONTATOR TRIPOLAR DE POTENCIA 180A (500V) CATEGORIA AC-2 E AC-3</t>
  </si>
  <si>
    <t>1.613,94</t>
  </si>
  <si>
    <t>00001625</t>
  </si>
  <si>
    <t>CONTATOR TRIPOLAR DE POTENCIA 22A (500V) CATEGORIA AC-2 E AC-3</t>
  </si>
  <si>
    <t>118,61</t>
  </si>
  <si>
    <t>00001619</t>
  </si>
  <si>
    <t>CONTATOR TRIPOLAR DE POTENCIA 25A (500V) CATEGORIA AC-2 E AC-3</t>
  </si>
  <si>
    <t>128,10</t>
  </si>
  <si>
    <t>00001622</t>
  </si>
  <si>
    <t>CABO DE COBRE ISOLAMENTO ANTI-CHAMA450/750V 2,5MM2, FLEXIVEL, TP FORESPLAST ALCOA OU EQUIV</t>
  </si>
  <si>
    <t>1,36</t>
  </si>
  <si>
    <t>00000984</t>
  </si>
  <si>
    <t>CABO DE COBRE ISOLAMENTO ANTI-CHAMA450/750V 2,5MM2, TP PIRASTIC PIRELLI OU EQUIV</t>
  </si>
  <si>
    <t>00000991</t>
  </si>
  <si>
    <t>CABO DE COBRE ISOLAMENTO ANTI-CHAMA450/750V 240MM2, TP PIRASTIC PIRELLI OU EQUIV</t>
  </si>
  <si>
    <t>81,44</t>
  </si>
  <si>
    <t>00000986</t>
  </si>
  <si>
    <t>CABO DE COBRE ISOLAMENTO ANTI-CHAMA450/750V 25MM2, TP PIRASTIC PIRELLI OU EQUIV</t>
  </si>
  <si>
    <t>9,38</t>
  </si>
  <si>
    <t>00011798</t>
  </si>
  <si>
    <t>CABO DE COBRE ISOLAMENTO ANTI-CHAMA450/750V 3 X 10MM2, TP FICAP OU EQUIV</t>
  </si>
  <si>
    <t>20,18</t>
  </si>
  <si>
    <t>00011801</t>
  </si>
  <si>
    <t>CABO DE COBRE ISOLAMENTO ANTI-CHAMA450/750V 3 X 16MM2, TP FICAP OU EQUIV</t>
  </si>
  <si>
    <t>27,22</t>
  </si>
  <si>
    <t>00011804</t>
  </si>
  <si>
    <t>CABO DE COBRE ISOLAMENTO ANTI-CHAMA450/750V 3 X 25MM2, TP FICAP OU EQUIV</t>
  </si>
  <si>
    <t>40,47</t>
  </si>
  <si>
    <t>00001024</t>
  </si>
  <si>
    <t>CABO DE COBRE ISOLAMENTO ANTI-CHAMA450/750V 300MM2, TP PIRASTIC PIRELLI OU EQUIV</t>
  </si>
  <si>
    <t>99,00</t>
  </si>
  <si>
    <t>00000987</t>
  </si>
  <si>
    <t>CABO DE COBRE ISOLAMENTO ANTI-CHAMA450/750V 35MM2, TP PIRASTIC PIRELLI OU EQUIV</t>
  </si>
  <si>
    <t>00000981</t>
  </si>
  <si>
    <t>CONTATOR TRIPOLAR DE POTENCIA 630A (500V) CATEGORIA AC-2 E AC-3</t>
  </si>
  <si>
    <t>11.038,16</t>
  </si>
  <si>
    <t>00001615</t>
  </si>
  <si>
    <t>CONTATOR TRIPOLAR DE POTENCIA 75A (500V) CATEGORIA AC-2 E AC-3</t>
  </si>
  <si>
    <t>605,25</t>
  </si>
  <si>
    <t>00001612</t>
  </si>
  <si>
    <t>CONTATOR TRIPOLAR DE POTENCIA 9A (500V) CATEGORIA AC-2 E AC-3</t>
  </si>
  <si>
    <t>86,67</t>
  </si>
  <si>
    <t>00001618</t>
  </si>
  <si>
    <t>CONTATOR TRIPOLAR DE POTENCIA 94A (500V) CATEGORIA AC-2 E AC-3</t>
  </si>
  <si>
    <t>902,83</t>
  </si>
  <si>
    <t>00015024</t>
  </si>
  <si>
    <t>CONTRA FLANGE FOFO DN 75 LH PREDIAL TRADICIONAL P/INSTALACAO ESGOTO PREDIAL</t>
  </si>
  <si>
    <t>11,07</t>
  </si>
  <si>
    <t>00015025</t>
  </si>
  <si>
    <t>CONTRA FLANGE FOFO DN 100 LH PREDIAL TRADICIONAL P/INSTALACAO ESGOTO PREDIAL</t>
  </si>
  <si>
    <t>12,73</t>
  </si>
  <si>
    <t>00015026</t>
  </si>
  <si>
    <t>CONTRA FLANGE FOFO DN 150 LH PREDIAL TRADICIONAL P/INSTALACAO ESGOTO PREDIAL</t>
  </si>
  <si>
    <t>15,74</t>
  </si>
  <si>
    <t>00014211</t>
  </si>
  <si>
    <t>CONTRA PORCA SEXTAVADA H = 35MM</t>
  </si>
  <si>
    <t>31,22</t>
  </si>
  <si>
    <t>00004266</t>
  </si>
  <si>
    <t>COPIA HELIOGRAFICA</t>
  </si>
  <si>
    <t>12,04</t>
  </si>
  <si>
    <t>00012890</t>
  </si>
  <si>
    <t>CORDAO DE NYLON P/ PISO DE CARPETE - COLOCADO</t>
  </si>
  <si>
    <t>4,82</t>
  </si>
  <si>
    <t>00001634</t>
  </si>
  <si>
    <t>CORDEL DETONANTE NP10</t>
  </si>
  <si>
    <t>00010970</t>
  </si>
  <si>
    <t>CORDOALHA ACO PARA PROTENSAO ( 6 D=1/2")</t>
  </si>
  <si>
    <t>5,80</t>
  </si>
  <si>
    <t>00025984</t>
  </si>
  <si>
    <t>CORDOALHA EM AÇO CP - 190 RB 7, DIAMETRO NOMINAL 12,7MM ENGRAXADA</t>
  </si>
  <si>
    <t>6,36</t>
  </si>
  <si>
    <t>00005086</t>
  </si>
  <si>
    <t>CORRENTE DE FERRO E = 1/2''</t>
  </si>
  <si>
    <t>10,11</t>
  </si>
  <si>
    <t>00012109</t>
  </si>
  <si>
    <t>CORTA-CIRCUITO FUSIVEL DISTRIBUICAO, 100A/15 KV C/ SUPORTE L, TIPO LMO DA HITACHE-LINE OU EQUIV</t>
  </si>
  <si>
    <t>197,63</t>
  </si>
  <si>
    <t>00012722</t>
  </si>
  <si>
    <t>COTOVELO COBRE S/ANEL SOLDA REF 607 104MM</t>
  </si>
  <si>
    <t>215,53</t>
  </si>
  <si>
    <t>00012714</t>
  </si>
  <si>
    <t>COTOVELO COBRE S/ANEL SOLDA REF 607 15MM</t>
  </si>
  <si>
    <t>00012715</t>
  </si>
  <si>
    <t>COTOVELO COBRE S/ANEL SOLDA REF 607 22MM</t>
  </si>
  <si>
    <t>00012716</t>
  </si>
  <si>
    <t>COTOVELO COBRE S/ANEL SOLDA REF 607 28MM</t>
  </si>
  <si>
    <t>5,92</t>
  </si>
  <si>
    <t>00012717</t>
  </si>
  <si>
    <t>COTOVELO COBRE S/ANEL SOLDA REF 607 35MM</t>
  </si>
  <si>
    <t>15,86</t>
  </si>
  <si>
    <t>00012718</t>
  </si>
  <si>
    <t>COTOVELO COBRE S/ANEL SOLDA REF 607 42MM</t>
  </si>
  <si>
    <t>23,97</t>
  </si>
  <si>
    <t>00012719</t>
  </si>
  <si>
    <t>COTOVELO COBRE S/ANEL SOLDA REF 607 54MM</t>
  </si>
  <si>
    <t>35,31</t>
  </si>
  <si>
    <t>00012720</t>
  </si>
  <si>
    <t>COTOVELO COBRE S/ANEL SOLDA REF 607 66MM</t>
  </si>
  <si>
    <t>105,09</t>
  </si>
  <si>
    <t>00012721</t>
  </si>
  <si>
    <t>COTOVELO COBRE S/ANEL SOLDA REF 607 79MM</t>
  </si>
  <si>
    <t>125,47</t>
  </si>
  <si>
    <t>00003112</t>
  </si>
  <si>
    <t>CREMONA LATAO CROMADO OU POLIDO - COMPLETA C/ VARA H =1,20M</t>
  </si>
  <si>
    <t>18,90</t>
  </si>
  <si>
    <t>00003113</t>
  </si>
  <si>
    <t>CREMONA LATAO CROMADO OU POLIDO - COMPLETA C/ VARA H =1,50M</t>
  </si>
  <si>
    <t>34,72</t>
  </si>
  <si>
    <t>00003114</t>
  </si>
  <si>
    <t>CREMONA LATAO CROMADO 113 X 40 X 35MM (NAO INCL VARA FERRO)</t>
  </si>
  <si>
    <t>30,38</t>
  </si>
  <si>
    <t>00001636</t>
  </si>
  <si>
    <t>CRIVO FOFO FLANGE PN-10 DN   80</t>
  </si>
  <si>
    <t>103,44</t>
  </si>
  <si>
    <t>00001646</t>
  </si>
  <si>
    <t>CRIVO FOFO FLANGE PN-10 DN 100</t>
  </si>
  <si>
    <t>141,59</t>
  </si>
  <si>
    <t>00001637</t>
  </si>
  <si>
    <t>CRIVO FOFO FLANGE PN-10 DN 150</t>
  </si>
  <si>
    <t>212,39</t>
  </si>
  <si>
    <t>00001638</t>
  </si>
  <si>
    <t>CRIVO FOFO FLANGE PN-10 DN 200</t>
  </si>
  <si>
    <t>298,17</t>
  </si>
  <si>
    <t>00001645</t>
  </si>
  <si>
    <t>CRIVO FOFO FLANGE PN-10 DN 250</t>
  </si>
  <si>
    <t>416,44</t>
  </si>
  <si>
    <t>00001639</t>
  </si>
  <si>
    <t>CRIVO FOFO FLANGE PN-10 DN 300</t>
  </si>
  <si>
    <t>534,71</t>
  </si>
  <si>
    <t>00001640</t>
  </si>
  <si>
    <t>CRIVO FOFO FLANGE PN-10 DN 350</t>
  </si>
  <si>
    <t>682,13</t>
  </si>
  <si>
    <t>00001644</t>
  </si>
  <si>
    <t>CRIVO FOFO FLANGE PN-10 DN 400</t>
  </si>
  <si>
    <t>737,93</t>
  </si>
  <si>
    <t>00001641</t>
  </si>
  <si>
    <t>CRIVO FOFO FLANGE PN-10 DN 450</t>
  </si>
  <si>
    <t>1.327,87</t>
  </si>
  <si>
    <t>00001642</t>
  </si>
  <si>
    <t>CRIVO FOFO FLANGE PN-10 DN 500</t>
  </si>
  <si>
    <t>1.570,82</t>
  </si>
  <si>
    <t>00001643</t>
  </si>
  <si>
    <t>CRIVO FOFO FLANGE PN-10 DN 600</t>
  </si>
  <si>
    <t>1.715,74</t>
  </si>
  <si>
    <t>00001675</t>
  </si>
  <si>
    <t>CRUZETA C/BOLSAS JGS FOFO DN   80X 80 INCUSIVE ANEL BORRACHA</t>
  </si>
  <si>
    <t>113,67</t>
  </si>
  <si>
    <t>00001656</t>
  </si>
  <si>
    <t>CRUZETA C/BOLSAS JGS FOFO DN 100X 80 INCLUSIVE ANEL BORRACHA</t>
  </si>
  <si>
    <t>163,66</t>
  </si>
  <si>
    <t>00001677</t>
  </si>
  <si>
    <t>CRUZETA C/BOLSAS JGS FOFO DN 100X100 INCLUSIVE ANEL BORRACHA</t>
  </si>
  <si>
    <t>176,55</t>
  </si>
  <si>
    <t>00001678</t>
  </si>
  <si>
    <t>CRUZETA C/BOLSAS JGS FOFO DN 150X 80 INCLUSIVE ANEL BORRACHA</t>
  </si>
  <si>
    <t>195,47</t>
  </si>
  <si>
    <t>00001672</t>
  </si>
  <si>
    <t>CRUZETA C/BOLSAS JGS FOFO DN 150X100 INCLUSIVE ANEL BORRACHA</t>
  </si>
  <si>
    <t>236,08</t>
  </si>
  <si>
    <t>00001679</t>
  </si>
  <si>
    <t>CRUZETA C/BOLSAS JGS FOFO DN 150X150 INCLUSIVE ANEL BORRACHA</t>
  </si>
  <si>
    <t>251,25</t>
  </si>
  <si>
    <t>00001680</t>
  </si>
  <si>
    <t>CRUZETA C/BOLSAS JGS FOFO DN 200X 80 INCLUSIVE ANEL BORRACHA</t>
  </si>
  <si>
    <t>362,80</t>
  </si>
  <si>
    <t>00001658</t>
  </si>
  <si>
    <t>CRUZETA C/BOLSAS JGS FOFO DN 200X100 INCLUSIVE ANEL BORRACHA</t>
  </si>
  <si>
    <t>416,18</t>
  </si>
  <si>
    <t>00001681</t>
  </si>
  <si>
    <t>CRUZETA C/BOLSAS JGS FOFO DN 200X200 INCLUSIVE ANEL BORRACHA</t>
  </si>
  <si>
    <t>569,12</t>
  </si>
  <si>
    <t>00001682</t>
  </si>
  <si>
    <t>CRUZETA C/BOLSAS JGS FOFO DN 250X 80 INCLUSIVE ANEL BORRACHA</t>
  </si>
  <si>
    <t>496,16</t>
  </si>
  <si>
    <t>00001683</t>
  </si>
  <si>
    <t>CRUZETA C/BOLSAS JGS FOFO DN 250X100 INCLUSIVE ANEL BORRACHA</t>
  </si>
  <si>
    <t>713,91</t>
  </si>
  <si>
    <t>00001661</t>
  </si>
  <si>
    <t>CRUZETA C/BOLSAS JGS FOFO DN 250X250 INCLUSIVE ANEL BORRACHA</t>
  </si>
  <si>
    <t>773,72</t>
  </si>
  <si>
    <t>00001666</t>
  </si>
  <si>
    <t>CRUZETA C/BOLSAS JGS FOFO DN 300X 80 INCLUSIVE ANEL BORRACHA</t>
  </si>
  <si>
    <t>766,76</t>
  </si>
  <si>
    <t>00001684</t>
  </si>
  <si>
    <t>CRUZETA C/BOLSAS JGS FOFO DN 300X100 INCLUSIVE ANEL BORRACHA</t>
  </si>
  <si>
    <t>815,01</t>
  </si>
  <si>
    <t>00001685</t>
  </si>
  <si>
    <t>CRUZETA C/BOLSAS JGS FOFO DN 300X200 INCLUSIVE ANEL BORRACHA</t>
  </si>
  <si>
    <t>816,28</t>
  </si>
  <si>
    <t>00001665</t>
  </si>
  <si>
    <t>CRUZETA C/BOLSAS JGS FOFO DN 300X300 INCLUSIVE ANEL BORRACHA</t>
  </si>
  <si>
    <t>1.053,67</t>
  </si>
  <si>
    <t>00001664</t>
  </si>
  <si>
    <t>CRUZETA C/BOLSAS JGS FOFO DN 400X 80 INCLUSIVE ANEL BORRACHA</t>
  </si>
  <si>
    <t>864,69</t>
  </si>
  <si>
    <t>00001686</t>
  </si>
  <si>
    <t>CRUZETA C/BOLSAS JGS FOFO DN 400X100 INCLUSIVE ANEL BORRACHA</t>
  </si>
  <si>
    <t>986,17</t>
  </si>
  <si>
    <t>00001687</t>
  </si>
  <si>
    <t>CRUZETA C/BOLSAS JGS FOFO DN 400X200 INCLUSIVE ANEL BORRACHA</t>
  </si>
  <si>
    <t>1.472,76</t>
  </si>
  <si>
    <t>00001663</t>
  </si>
  <si>
    <t>CRUZETA C/BOLSAS JGS FOFO DN 400X300 INCLUSIVE ANEL BORRACHA</t>
  </si>
  <si>
    <t>1.851,76</t>
  </si>
  <si>
    <t>00001688</t>
  </si>
  <si>
    <t>CRUZETA C/BOLSAS JGS FOFO DN 400X400 INCLUSIVE ANEL BORRACHA</t>
  </si>
  <si>
    <t>2.445,42</t>
  </si>
  <si>
    <t>00001671</t>
  </si>
  <si>
    <t>CRUZETA C/BOLSAS JGS FOFO DN 500X100 INCLUSIVE ANEL BORRACHA</t>
  </si>
  <si>
    <t>1.618,53</t>
  </si>
  <si>
    <t>00001689</t>
  </si>
  <si>
    <t>CRUZETA C/BOLSAS JGS FOFO DN 500X200 INCLUSIVE ANEL BORRACHA</t>
  </si>
  <si>
    <t>1.996,55</t>
  </si>
  <si>
    <t>00001670</t>
  </si>
  <si>
    <t>CRUZETA C/BOLSAS JGS FOFO DN 500X300 INCLUSIVE ANEL BORRACHA</t>
  </si>
  <si>
    <t>2.189,01</t>
  </si>
  <si>
    <t>00001669</t>
  </si>
  <si>
    <t>CRUZETA C/BOLSAS JGS FOFO DN 500X500 INCLUSIVE ANEL BORRACHA</t>
  </si>
  <si>
    <t>3.406,70</t>
  </si>
  <si>
    <t>00001690</t>
  </si>
  <si>
    <t>CRUZETA C/BOLSAS JGS FOFO DN 600X100 INCLUSIVE ANEL BORRACHA</t>
  </si>
  <si>
    <t>2.221,25</t>
  </si>
  <si>
    <t>00001691</t>
  </si>
  <si>
    <t>CRUZETA C/BOLSAS JGS FOFO DN 600X200 INCLUSIVE ANEL BORRACHA</t>
  </si>
  <si>
    <t>2.698,52</t>
  </si>
  <si>
    <t>00001692</t>
  </si>
  <si>
    <t>CRUZETA C/BOLSAS JGS FOFO DN 600X300 INCLUSIVE ANEL BORRACHA</t>
  </si>
  <si>
    <t>2.832,01</t>
  </si>
  <si>
    <t>00001668</t>
  </si>
  <si>
    <t>CRUZETA C/BOLSAS JGS FOFO DN 600X400 INCLUSIVE ANEL BORRACHA</t>
  </si>
  <si>
    <t>3.283,50</t>
  </si>
  <si>
    <t>00001693</t>
  </si>
  <si>
    <t>CRUZETA C/BOLSAS JGS FOFO DN 600X600 INCLUSIVE ANEL BORRACHA</t>
  </si>
  <si>
    <t>5.041,69</t>
  </si>
  <si>
    <t>00001696</t>
  </si>
  <si>
    <t>CRUZETA C/BOLSAS JGS FOFO E BOLSA P/TUBO PVC DN 150X 50 INCLUSIVE ANEL BORRACHA</t>
  </si>
  <si>
    <t>225,48</t>
  </si>
  <si>
    <t>00001697</t>
  </si>
  <si>
    <t>CRUZETA C/BOLSAS JGS FOFO E BOLSA P/TUBO PVC DN 150X 75 INCLUSIVE ANEL BORRACHA</t>
  </si>
  <si>
    <t>238,44</t>
  </si>
  <si>
    <t>00001698</t>
  </si>
  <si>
    <t>CRUZETA C/BOLSAS JGS FOFO E BOLSA P/TUBO PVC DN 150X100 INCLUSIVE ANEL BORRACHA</t>
  </si>
  <si>
    <t>296,80</t>
  </si>
  <si>
    <t>00001667</t>
  </si>
  <si>
    <t>CRUZETA C/BOLSAS JGS FOFO E BOLSA P/TUBO PVC DN 200X 50 INCLUSIVE ANEL BORRACHA</t>
  </si>
  <si>
    <t>259,27</t>
  </si>
  <si>
    <t>00001657</t>
  </si>
  <si>
    <t>CRUZETA C/BOLSAS JGS FOFO E BOLSA P/TUBO PVC DN 200X 75 INCLUSIVE ANELBORRACHA</t>
  </si>
  <si>
    <t>375,24</t>
  </si>
  <si>
    <t>00001699</t>
  </si>
  <si>
    <t>CRUZETA C/BOLSAS JGS FOFO E BOLSA P/TUBO PVC DN 200X100 INCLUSIVE ANEL BORRACHA</t>
  </si>
  <si>
    <t>422,28</t>
  </si>
  <si>
    <t>00001659</t>
  </si>
  <si>
    <t>CRUZETA C/BOLSAS JGS FOFO E BOLSA P/TUBO PVC DN 250X 50 INCLUSIVE ANEL BORRACHA</t>
  </si>
  <si>
    <t>520,80</t>
  </si>
  <si>
    <t>00001700</t>
  </si>
  <si>
    <t>CRUZETA C/BOLSAS JGS FOFO E BOLSA P/TUBO PVC DN 250X 75 INCLUSIVE ANEL BORRACHA</t>
  </si>
  <si>
    <t>548,27</t>
  </si>
  <si>
    <t>00001701</t>
  </si>
  <si>
    <t>CRUZETA C/BOLSAS JGS FOFO E BOLSA P/TUBO PVC DN 250X100    INCLUSIVE ANEL BORRACHA</t>
  </si>
  <si>
    <t>564,38</t>
  </si>
  <si>
    <t>00010510</t>
  </si>
  <si>
    <t>CRUZETA DE MADEIRA DE LEI, COMPRIM= 2,4M SECAO TRANSVERSAL 90 X 115MM</t>
  </si>
  <si>
    <t>77,38</t>
  </si>
  <si>
    <t>00001649</t>
  </si>
  <si>
    <t>CRUZETA FERRO GALV ROSCA REF 1 1/2"</t>
  </si>
  <si>
    <t>17,88</t>
  </si>
  <si>
    <t>00001653</t>
  </si>
  <si>
    <t>CRUZETA FERRO GALV ROSCA REF 1 1/4"</t>
  </si>
  <si>
    <t>00001647</t>
  </si>
  <si>
    <t>CRUZETA FERRO GALV ROSCA REF 1/2"</t>
  </si>
  <si>
    <t>5,50</t>
  </si>
  <si>
    <t>00001648</t>
  </si>
  <si>
    <t>CRUZETA FERRO GALV ROSCA REF 1"</t>
  </si>
  <si>
    <t>10,57</t>
  </si>
  <si>
    <t>00001651</t>
  </si>
  <si>
    <t>CRUZETA FERRO GALV ROSCA REF 2 1/2"</t>
  </si>
  <si>
    <t>38,95</t>
  </si>
  <si>
    <t>00001650</t>
  </si>
  <si>
    <t>CRUZETA FERRO GALV ROSCA REF 2"</t>
  </si>
  <si>
    <t>24,71</t>
  </si>
  <si>
    <t>00001654</t>
  </si>
  <si>
    <t>CRUZETA FERRO GALV ROSCA REF 3/4"</t>
  </si>
  <si>
    <t>7,02</t>
  </si>
  <si>
    <t>00001652</t>
  </si>
  <si>
    <t>CRUZETA FERRO GALV ROSCA REF 3"</t>
  </si>
  <si>
    <t>54,65</t>
  </si>
  <si>
    <t>00001725</t>
  </si>
  <si>
    <t>CRUZETA PVC PBA EB 183 JE BBBB DN 50/DE 60MM</t>
  </si>
  <si>
    <t>11,74</t>
  </si>
  <si>
    <t>00012920</t>
  </si>
  <si>
    <t>CRUZETA PVC PBA JE BBBB DN 100/DE 110MM</t>
  </si>
  <si>
    <t>53,08</t>
  </si>
  <si>
    <t>00012943</t>
  </si>
  <si>
    <t>CRUZETA PVC PBA JE BBBB DN 75/DE 85MM</t>
  </si>
  <si>
    <t>28,63</t>
  </si>
  <si>
    <t>00001727</t>
  </si>
  <si>
    <t>CRUZETA REDUCAO PVC PBA EB183 JE BBBB DN 75 X 50 /DE 85 X 60MM</t>
  </si>
  <si>
    <t>21,88</t>
  </si>
  <si>
    <t>00001743</t>
  </si>
  <si>
    <t>CUBA ACO INOXIDAVEL NUM 1 (46,5X30,0X11,5) CM</t>
  </si>
  <si>
    <t>45,11</t>
  </si>
  <si>
    <t>00001747</t>
  </si>
  <si>
    <t>CUBA ACO INOXIDAVEL NUM 2 (56,0X33,0X11,5) CM</t>
  </si>
  <si>
    <t>53,52</t>
  </si>
  <si>
    <t>00001744</t>
  </si>
  <si>
    <t>CUBA ACO INOXIDAVEL NUM 3 (40,0X34,0X11,5) CM</t>
  </si>
  <si>
    <t>49,91</t>
  </si>
  <si>
    <t>00007241</t>
  </si>
  <si>
    <t>CUMEEIRA ALUMINIO ONDULADA ESP = 0,8MM LARG = 1,12M</t>
  </si>
  <si>
    <t>37,24</t>
  </si>
  <si>
    <t>00020236</t>
  </si>
  <si>
    <t>CUMEEIRA ARTICULADA FIBROCIMENTO P/ TELHA ONDULADA 6MM</t>
  </si>
  <si>
    <t>32,48</t>
  </si>
  <si>
    <t>00011013</t>
  </si>
  <si>
    <t>CUMEEIRA ARTICULADA P/ TELHA FIBROC. CANALETE 49 OU KALHETA - ABA EXTERNA (SUPERIOR)</t>
  </si>
  <si>
    <t>16,60</t>
  </si>
  <si>
    <t>00011014</t>
  </si>
  <si>
    <t>CUMEEIRA ARTICULADA P/ TELHA FIBROC. CANALETE 49 OU KALHETA - ABA INTERNA (INFERIOR)</t>
  </si>
  <si>
    <t>15,25</t>
  </si>
  <si>
    <t>00011017</t>
  </si>
  <si>
    <t>CUMEEIRA ARTICULADA SUPERIOR P/ TELHA FIBROCIMENTO 4MM TIPO FIBROTEX OU VOGATEX</t>
  </si>
  <si>
    <t>00011015</t>
  </si>
  <si>
    <t>CUMEEIRA NORMAL DE EXTREMIDADE OU TERMINAL P/ TELHA FIBROCIMENTO CANALETE 90 OU KALHETAO</t>
  </si>
  <si>
    <t>40,00</t>
  </si>
  <si>
    <t>00020235</t>
  </si>
  <si>
    <t>CUMEEIRA NORMAL FIBROCIMENTO ABA 300MM P/ TELHA ONDULADA 6MM</t>
  </si>
  <si>
    <t>27,19</t>
  </si>
  <si>
    <t>00007215</t>
  </si>
  <si>
    <t>CUMEEIRA NORMAL P/ TELHA FIBROCIMENTO CANALETE 49 OU KALHETA</t>
  </si>
  <si>
    <t>14,87</t>
  </si>
  <si>
    <t>00007216</t>
  </si>
  <si>
    <t>CUMEEIRA NORMAL P/ TELHA FIBROCIMENTO CANALETE 90 OU KALHETAO</t>
  </si>
  <si>
    <t>33,42</t>
  </si>
  <si>
    <t>00011016</t>
  </si>
  <si>
    <t>CUMEEIRA NORMAL P/ TELHA FIBROCIMENTO MAXIPLAC OU ETERMAX</t>
  </si>
  <si>
    <t>25,24</t>
  </si>
  <si>
    <t>00007181</t>
  </si>
  <si>
    <t>CUMEEIRA P/ TELHA CERAMICA</t>
  </si>
  <si>
    <t>00007214</t>
  </si>
  <si>
    <t>CUMEEIRA SHED P/ TELHA FIBROCIMENTO ONDULADA</t>
  </si>
  <si>
    <t>22,75</t>
  </si>
  <si>
    <t>00007219</t>
  </si>
  <si>
    <t>CUMEEIRA UNIVERSAL P/ TELHA FIBROCIMENTO ONDULADA (6MM - 110 X 21CM)</t>
  </si>
  <si>
    <t>25,67</t>
  </si>
  <si>
    <t>00001752</t>
  </si>
  <si>
    <t>CURVA CERAMICA 45G ESG PB DN 100</t>
  </si>
  <si>
    <t>00001774</t>
  </si>
  <si>
    <t>CURVA CERAMICA 45G ESG PB DN 150</t>
  </si>
  <si>
    <t>8,67</t>
  </si>
  <si>
    <t>00001773</t>
  </si>
  <si>
    <t>CURVA CERAMICA 45G ESG PB DN 200</t>
  </si>
  <si>
    <t>14,10</t>
  </si>
  <si>
    <t>00001754</t>
  </si>
  <si>
    <t>CURVA CERAMICA 45G ESG PB DN 250</t>
  </si>
  <si>
    <t>22,62</t>
  </si>
  <si>
    <t>00001755</t>
  </si>
  <si>
    <t>CURVA CERAMICA 45G ESG PB DN 300</t>
  </si>
  <si>
    <t>36,71</t>
  </si>
  <si>
    <t>00001757</t>
  </si>
  <si>
    <t>CURVA CERAMICA 45G ESG PB DN 400</t>
  </si>
  <si>
    <t>152,01</t>
  </si>
  <si>
    <t>00001758</t>
  </si>
  <si>
    <t>CURVA CERAMICA 45G ESG PB DN 45G   0</t>
  </si>
  <si>
    <t>197,62</t>
  </si>
  <si>
    <t>00001751</t>
  </si>
  <si>
    <t>CURVA CERAMICA 45G ESG PB DN 75</t>
  </si>
  <si>
    <t>3,80</t>
  </si>
  <si>
    <t>00001761</t>
  </si>
  <si>
    <t>CURVA CERAMICA 90G ESG PB DN 100</t>
  </si>
  <si>
    <t>00001753</t>
  </si>
  <si>
    <t>CURVA CERAMICA 90G ESG PB DN 150</t>
  </si>
  <si>
    <t>00001762</t>
  </si>
  <si>
    <t>CURVA CERAMICA 90G ESG PB DN 200</t>
  </si>
  <si>
    <t>13,82</t>
  </si>
  <si>
    <t>00001763</t>
  </si>
  <si>
    <t>CURVA CERAMICA 90G ESG PB DN 250</t>
  </si>
  <si>
    <t>22,18</t>
  </si>
  <si>
    <t>00001771</t>
  </si>
  <si>
    <t>CURVA CERAMICA 90G ESG PB DN 300</t>
  </si>
  <si>
    <t>00001770</t>
  </si>
  <si>
    <t>CURVA CERAMICA 90G ESG PB DN 400</t>
  </si>
  <si>
    <t>155,05</t>
  </si>
  <si>
    <t>00001765</t>
  </si>
  <si>
    <t>CURVA CERAMICA 90G ESG PB DN 450</t>
  </si>
  <si>
    <t>202,18</t>
  </si>
  <si>
    <t>00001772</t>
  </si>
  <si>
    <t>CURVA CERAMICA 90G ESG PB DN 75</t>
  </si>
  <si>
    <t>00002184</t>
  </si>
  <si>
    <t>CURVA DE PE C/FLANGES 90 GR FOFO PN-10 DN 50</t>
  </si>
  <si>
    <t>92,71</t>
  </si>
  <si>
    <t>00002216</t>
  </si>
  <si>
    <t>CURVA DE PE C/FLANGES 90 GR FOFO PN-16 DN 200</t>
  </si>
  <si>
    <t>564,57</t>
  </si>
  <si>
    <t>00002217</t>
  </si>
  <si>
    <t>CURVA DE PE C/FLANGES 90 GR FOFO PN-16 DN 250</t>
  </si>
  <si>
    <t>911,02</t>
  </si>
  <si>
    <t>00002218</t>
  </si>
  <si>
    <t>CURVA DE PE C/FLANGES 90 GR FOFO PN-16 DN 300</t>
  </si>
  <si>
    <t>1.308,78</t>
  </si>
  <si>
    <t>00002464</t>
  </si>
  <si>
    <t>CURVA FERRO ESMALTADO P/ ELETRODUTO PESADO 135G 1.1/2"</t>
  </si>
  <si>
    <t>7,98</t>
  </si>
  <si>
    <t>00002463</t>
  </si>
  <si>
    <t>CURVA FERRO ESMALTADO P/ ELETRODUTO PESADO 135G 1.1/4"</t>
  </si>
  <si>
    <t>6,83</t>
  </si>
  <si>
    <t>00002461</t>
  </si>
  <si>
    <t>CURVA FERRO ESMALTADO P/ ELETRODUTO PESADO 135G 1/2"</t>
  </si>
  <si>
    <t>00002469</t>
  </si>
  <si>
    <t>CURVA FERRO ESMALTADO P/ ELETRODUTO PESADO 135G 1"</t>
  </si>
  <si>
    <t>00002465</t>
  </si>
  <si>
    <t>CURVA FERRO ESMALTADO P/ ELETRODUTO PESADO 135G 2.1/2"</t>
  </si>
  <si>
    <t>35,17</t>
  </si>
  <si>
    <t>00002468</t>
  </si>
  <si>
    <t>CURVA FERRO ESMALTADO P/ ELETRODUTO PESADO 135G 2"</t>
  </si>
  <si>
    <t>12,97</t>
  </si>
  <si>
    <t>00002462</t>
  </si>
  <si>
    <t>CURVA FERRO ESMALTADO P/ ELETRODUTO PESADO 135G 3/4"</t>
  </si>
  <si>
    <t>2,29</t>
  </si>
  <si>
    <t>00002466</t>
  </si>
  <si>
    <t>CURVA FERRO ESMALTADO P/ ELETRODUTO PESADO 135G 3"</t>
  </si>
  <si>
    <t>52,84</t>
  </si>
  <si>
    <t>00002467</t>
  </si>
  <si>
    <t>CURVA FERRO ESMALTADO P/ ELETRODUTO PESADO 135G 4"</t>
  </si>
  <si>
    <t>96,19</t>
  </si>
  <si>
    <t>00002458</t>
  </si>
  <si>
    <t>CURVA FERRO ESMALTADO P/ ELETRODUTO PESADO 90G 1.1/2"</t>
  </si>
  <si>
    <t>7,27</t>
  </si>
  <si>
    <t>00002457</t>
  </si>
  <si>
    <t>CURVA FERRO ESMALTADO P/ ELETRODUTO PESADO 90G 1.1/4"</t>
  </si>
  <si>
    <t>5,65</t>
  </si>
  <si>
    <t>00002455</t>
  </si>
  <si>
    <t>CURVA FERRO ESMALTADO P/ ELETRODUTO PESADO 90G 1/2"</t>
  </si>
  <si>
    <t>00002472</t>
  </si>
  <si>
    <t>CURVA FERRO ESMALTADO P/ ELETRODUTO PESADO 90G 1"</t>
  </si>
  <si>
    <t>2,38</t>
  </si>
  <si>
    <t>00002471</t>
  </si>
  <si>
    <t>CURVA FERRO ESMALTADO P/ ELETRODUTO PESADO 90G 2.1/2"</t>
  </si>
  <si>
    <t>23,17</t>
  </si>
  <si>
    <t>00002459</t>
  </si>
  <si>
    <t>CURVA FERRO ESMALTADO P/ ELETRODUTO PESADO 90G 2"</t>
  </si>
  <si>
    <t>10,75</t>
  </si>
  <si>
    <t>00002456</t>
  </si>
  <si>
    <t>CURVA FERRO ESMALTADO P/ ELETRODUTO PESADO 90G 3/4"</t>
  </si>
  <si>
    <t>1,59</t>
  </si>
  <si>
    <t>00002470</t>
  </si>
  <si>
    <t>CURVA FERRO ESMALTADO P/ ELETRODUTO PESADO 90G 3"</t>
  </si>
  <si>
    <t>30,27</t>
  </si>
  <si>
    <t>00002460</t>
  </si>
  <si>
    <t>CURVA FERRO ESMALTADO P/ ELETRODUTO PESADO 90G 4"</t>
  </si>
  <si>
    <t>55,47</t>
  </si>
  <si>
    <t>00001777</t>
  </si>
  <si>
    <t>CURVA FERRO GALVANIZADO45G ROSCA FEMEA REF. 1 1/2"</t>
  </si>
  <si>
    <t>19,27</t>
  </si>
  <si>
    <t>00001819</t>
  </si>
  <si>
    <t>CURVA FERRO GALVANIZADO45G ROSCA FEMEA REF. 1 1/4"</t>
  </si>
  <si>
    <t>16,56</t>
  </si>
  <si>
    <t>00001775</t>
  </si>
  <si>
    <t>CURVA FERRO GALVANIZADO45G ROSCA FEMEA REF. 1/2"</t>
  </si>
  <si>
    <t>5,69</t>
  </si>
  <si>
    <t>00001776</t>
  </si>
  <si>
    <t>CURVA FERRO GALVANIZADO45G ROSCA FEMEA REF. 1"</t>
  </si>
  <si>
    <t>00001778</t>
  </si>
  <si>
    <t>CURVA FERRO GALVANIZADO45G ROSCA FEMEA REF. 2 1/2"</t>
  </si>
  <si>
    <t>39,85</t>
  </si>
  <si>
    <t>00001818</t>
  </si>
  <si>
    <t>CURVA FERRO GALVANIZADO45G ROSCA FEMEA REF. 2"</t>
  </si>
  <si>
    <t>32,00</t>
  </si>
  <si>
    <t>00001820</t>
  </si>
  <si>
    <t>CURVA FERRO GALVANIZADO45G ROSCA FEMEA REF. 3/4"</t>
  </si>
  <si>
    <t>00001779</t>
  </si>
  <si>
    <t>CURVA FERRO GALVANIZADO45G ROSCA FEMEA REF. 3"</t>
  </si>
  <si>
    <t>62,01</t>
  </si>
  <si>
    <t>00001780</t>
  </si>
  <si>
    <t>CURVA FERRO GALVANIZADO45G ROSCA FEMEA REF. 4"</t>
  </si>
  <si>
    <t>107,19</t>
  </si>
  <si>
    <t>00001783</t>
  </si>
  <si>
    <t>CURVA FERRO GALVANIZADO45G ROSCA MACHO/FEMEA REF. 1 1/2"</t>
  </si>
  <si>
    <t>16,54</t>
  </si>
  <si>
    <t>00001782</t>
  </si>
  <si>
    <t>CURVA FERRO GALVANIZADO45G ROSCA MACHO/FEMEA REF. 1 1/4"</t>
  </si>
  <si>
    <t>14,72</t>
  </si>
  <si>
    <t>00001817</t>
  </si>
  <si>
    <t>CURVA FERRO GALVANIZADO45G ROSCA MACHO/FEMEA REF. 1/2"</t>
  </si>
  <si>
    <t>4,41</t>
  </si>
  <si>
    <t>00001781</t>
  </si>
  <si>
    <t>CURVA FERRO GALVANIZADO45G ROSCA MACHO/FEMEA REF. 1"</t>
  </si>
  <si>
    <t>10,03</t>
  </si>
  <si>
    <t>00001784</t>
  </si>
  <si>
    <t>CURVA FERRO GALVANIZADO45G ROSCA MACHO/FEMEA REF. 2 1/2"</t>
  </si>
  <si>
    <t>37,73</t>
  </si>
  <si>
    <t>00001810</t>
  </si>
  <si>
    <t>CURVA FERRO GALVANIZADO45G ROSCA MACHO/FEMEA REF. 2"</t>
  </si>
  <si>
    <t>26,46</t>
  </si>
  <si>
    <t>00001811</t>
  </si>
  <si>
    <t>CURVA FERRO GALVANIZADO45G ROSCA MACHO/FEMEA REF. 3/4"</t>
  </si>
  <si>
    <t>7,14</t>
  </si>
  <si>
    <t>00001812</t>
  </si>
  <si>
    <t>P/ESPARGIMENTO, BARRA ESPARGIDORA LARGURA 2M E HASTE MANUAL, REBOCAVEL**CAIXA**</t>
  </si>
  <si>
    <t>00020218</t>
  </si>
  <si>
    <t>CALDEIRA DE ASFALTO CONSMAQ MOD CA1 C/ TANQUE 1200L, REBOCAVEL, C/ FUNDO DUPLO AQUECIDO POR</t>
  </si>
  <si>
    <t>43.619,58</t>
  </si>
  <si>
    <t>MACARICO C/ ESPARGIMENTO PRESSURIZADO MANUAL**CAIXA**</t>
  </si>
  <si>
    <t>00001108</t>
  </si>
  <si>
    <t>CALHA CHAPA GALVANIZADA NUM 24 L = 33CM</t>
  </si>
  <si>
    <t>13,78</t>
  </si>
  <si>
    <t>00001117</t>
  </si>
  <si>
    <t>CALHA CHAPA GALVANIZADA NUM 24 L = 40CM</t>
  </si>
  <si>
    <t>16,19</t>
  </si>
  <si>
    <t>00001118</t>
  </si>
  <si>
    <t>CALHA CHAPA GALVANIZADA NUM 24 L = 50CM</t>
  </si>
  <si>
    <t>19,98</t>
  </si>
  <si>
    <t>00001119</t>
  </si>
  <si>
    <t>CALHA CHAPA GALVANIZADA NUM 26 L = 10CM</t>
  </si>
  <si>
    <t>00001109</t>
  </si>
  <si>
    <t>CALHA CHAPA GALVANIZADA NUM 26 L = 35CM</t>
  </si>
  <si>
    <t>00001110</t>
  </si>
  <si>
    <t>CALHA CHAPA GALVANIZADA NUM 26 L = 45CM</t>
  </si>
  <si>
    <t>15,50</t>
  </si>
  <si>
    <t>00013115</t>
  </si>
  <si>
    <t>CALHA CONCRETO SIMPLES D = 20 CM P/ AGUA PLUVIAL</t>
  </si>
  <si>
    <t>9,72</t>
  </si>
  <si>
    <t>00010541</t>
  </si>
  <si>
    <t>CALHA CONCRETO SIMPLES D = 30 CM P/ AGUA PLUVIAL</t>
  </si>
  <si>
    <t>11,22</t>
  </si>
  <si>
    <t>00010542</t>
  </si>
  <si>
    <t>CALHA CONCRETO SIMPLES D = 40 CM P/ AGUA PLUVIAL</t>
  </si>
  <si>
    <t>17,45</t>
  </si>
  <si>
    <t>00010543</t>
  </si>
  <si>
    <t>CALHA CONCRETO SIMPLES D = 50 CM P/ AGUA PLUVIAL</t>
  </si>
  <si>
    <t>21,81</t>
  </si>
  <si>
    <t>00010544</t>
  </si>
  <si>
    <t>CALHA CONCRETO SIMPLES D = 60 CM P/ AGUA PLUVIAL</t>
  </si>
  <si>
    <t>29,91</t>
  </si>
  <si>
    <t>00010545</t>
  </si>
  <si>
    <t>CALHA CONCRETO SIMPLES D = 80 CM P/ AGUA PLUVIAL</t>
  </si>
  <si>
    <t>79,75</t>
  </si>
  <si>
    <t>00012618</t>
  </si>
  <si>
    <t>CALHA PVC AQUAPLUV DN = 125 MM C/ 3,00 M DE COMPRIM=</t>
  </si>
  <si>
    <t>60,24</t>
  </si>
  <si>
    <t>00025010</t>
  </si>
  <si>
    <t>CAMINHAO "TOCO" GMC 12.170 - POTENCIA 172 CV - PESO BRUTO TOTAL 12300 KG - CARGA UTIL + CARROCERIA =</t>
  </si>
  <si>
    <t>147.613,95</t>
  </si>
  <si>
    <t>7850 KG - DISTANCIA ENTRE EIXOS 5350 MM - CARROCERIA FIXA ABERTA DE MADEIRA PARA TRANSP         GERAL</t>
  </si>
  <si>
    <t>DE CARGA S</t>
  </si>
  <si>
    <t>00025011</t>
  </si>
  <si>
    <t>CAMINHAO "TOCO" GMC 14.190 - POTENCIA 188 CV - PESO BRUTO TOTAL 15000 KG - CARGA UTIL + CARROCERIA</t>
  </si>
  <si>
    <t>162.675,30</t>
  </si>
  <si>
    <t>10200 KG - DISTANCIA ENTRE EIXOS 5350 MM - CARROCERIA FIXA ABERTA DE MADEIRA PARA TRANSP         GERAL</t>
  </si>
  <si>
    <t>DE CARGA SE</t>
  </si>
  <si>
    <t>00025012</t>
  </si>
  <si>
    <t>CAMINHAO "TOCO" GMC 16.220 - POTENCIA 218 CV - PESO BRUTO TOTAL 16000 KG - CARGA UTIL + CARROCERIA</t>
  </si>
  <si>
    <t>171.054,13</t>
  </si>
  <si>
    <t>11010 KG - DISTANCIA ENTRE EIXOS 5350 MM - CARROCERIA FIXA ABERTA DE MADEIRA PARA TRANSP         GERAL</t>
  </si>
  <si>
    <t>00013863</t>
  </si>
  <si>
    <t>CAMINHAO BASCULANTE 10,0M3 TRUCADO MERCEDES BENZ 2423 K - POTENCIA 231CV - PBT =26500KG - CARGA</t>
  </si>
  <si>
    <t>237.483,09</t>
  </si>
  <si>
    <t>UTIL MAX C/ EQUIP =16300KG - DIST ENTRE EIXOS 3600+1350MM - INCL CACAMBA</t>
  </si>
  <si>
    <t>00010619</t>
  </si>
  <si>
    <t>CAMINHAO BASCULANTE 4,0M3 TOCO FORD F-12000 S270 MOTOR CUMMINS 162CV    PBT=11800KG -   CARGA UTIL</t>
  </si>
  <si>
    <t>128.565,08</t>
  </si>
  <si>
    <t>MAX C/ EQUIP=7640KG - DIST ENTRE EIXOS 4470MM - INCL CACAMBA</t>
  </si>
  <si>
    <t>00013598</t>
  </si>
  <si>
    <t>CAMINHAO BASCULANTE 4,0M3 TOCO MERCEDES BENZ 1215 C - POTENCIA 152 CV - PBT 12900KG -CARGA UTIL</t>
  </si>
  <si>
    <t>162.104,50</t>
  </si>
  <si>
    <t>00013452</t>
  </si>
  <si>
    <t>CAMINHAO TOCO MERCEDES BENZ 712 C - POTENCIA 122CV - PBT = 7700 KG - CARGA UTIL + CARROCERIA = 4674</t>
  </si>
  <si>
    <t>107.092,94</t>
  </si>
  <si>
    <t>KG - DIST ENTRE EIXOS 3700MM - INCL CARROCERIA FIXA ABERTA DE MADEIRA P/ TRANSP    GERAL DE CARGA</t>
  </si>
  <si>
    <t>SECA - DIMENS</t>
  </si>
  <si>
    <t>00013527</t>
  </si>
  <si>
    <t>CAMINHAO TOCO MERCEDES BENZ 914 C - POTENCIA 136CV - PBT = 9100 KG - CARGA UTIL + CARROCERIA = 6024</t>
  </si>
  <si>
    <t>118.237,41</t>
  </si>
  <si>
    <t>00010621</t>
  </si>
  <si>
    <t>CAMINHAO TOCO VOLKSWAGEN 13.150 - MOTOR MWM 145CV - PBT=12300KG - CARGA UTIL + CARROCERIA =</t>
  </si>
  <si>
    <t>112.511,04</t>
  </si>
  <si>
    <t>8950KG - DIST ENTRE EIXOS 4340MM    INCL CARROCERIA FIXA ABERTA DE MADEIRA P/ TRANSP   GERAL DE CARGA</t>
  </si>
  <si>
    <t>SECA - DIMENSOES A</t>
  </si>
  <si>
    <t>00025009</t>
  </si>
  <si>
    <t>CAMINHAO TOCO VOLKSWAGEN 17.220 - MOTOR CUMMINS 218CV - PBT=16000KG - CARGA UTIL + CARROCERIA =</t>
  </si>
  <si>
    <t>200.957,88</t>
  </si>
  <si>
    <t>10710KG - DIST ENTRE EIXOS 4800MM -    INCL CARROCERIA FIXA ABERTA DE MADEIRA P/ TRANSP   GERAL CARGA</t>
  </si>
  <si>
    <t>SECA - DIMENSO</t>
  </si>
  <si>
    <t>00025008</t>
  </si>
  <si>
    <t>CAMINHAO TOCO VOLKSWAGEN 7.100 - MOTOR MWM 95CV - PBT 6900 KG - CARGA UTIL + CARROCERIA 4010KG -</t>
  </si>
  <si>
    <t>122.020,25</t>
  </si>
  <si>
    <t>DIST ENTRE EIXOS 3900MM - INCL CARROCERIA FIXA ABERTA DE MADEIRA P/ TRANSP GERAL DE CARGA SECA -</t>
  </si>
  <si>
    <t>DIMENSOES APROXI</t>
  </si>
  <si>
    <t>00001143</t>
  </si>
  <si>
    <t>CAMINHAO TRUCADO (3 EIXOS) C/ CARROCERIA MADEIRA FIXA CAP. CARGA *10 A 12T* (INCL MANUT/OPERACAO)</t>
  </si>
  <si>
    <t>39,83</t>
  </si>
  <si>
    <t>00013441</t>
  </si>
  <si>
    <t>CAMINHONETE CHEVROLET S-10 GASOLINA**CAIXA**</t>
  </si>
  <si>
    <t>71.025,00</t>
  </si>
  <si>
    <t>00001158</t>
  </si>
  <si>
    <t>CAMINHONETE DE CARGA ATE 1,2 T C/ MOTOR DIESEL TIPO GM D-10 OU EQUIV (INCL MANUT/OPERACAO)</t>
  </si>
  <si>
    <t>15,68</t>
  </si>
  <si>
    <t>00013532</t>
  </si>
  <si>
    <t>CAMINHONETE FIAT FIORINO A GASOLINA**CAIXA**</t>
  </si>
  <si>
    <t>44.347,30</t>
  </si>
  <si>
    <t>00001159</t>
  </si>
  <si>
    <t>CAMINHONETE FORD F-250 XL-4.2L D577 - 180CV      DIESEL</t>
  </si>
  <si>
    <t>112.600,90</t>
  </si>
  <si>
    <t>00012114</t>
  </si>
  <si>
    <t>CAMPAINHA ALTA POTENCIA 110V REF. 41418 - PIAL</t>
  </si>
  <si>
    <t>82,38</t>
  </si>
  <si>
    <t>00011552</t>
  </si>
  <si>
    <t>CANALETA ALUMINIO 1 X 1CM P/ PORTA /JANELA CORRER</t>
  </si>
  <si>
    <t>3,71</t>
  </si>
  <si>
    <t>00000658</t>
  </si>
  <si>
    <t>CANALETA CONCRETO 10 X 20 X 20CM</t>
  </si>
  <si>
    <t>00000659</t>
  </si>
  <si>
    <t>CANALETA CONCRETO 15 X 20 X 20CM</t>
  </si>
  <si>
    <t>0,97</t>
  </si>
  <si>
    <t>00000660</t>
  </si>
  <si>
    <t>CANALETA CONCRETO 20 X 20 X 20CM</t>
  </si>
  <si>
    <t>00011659</t>
  </si>
  <si>
    <t>CANALETA ENTRADA P/ TIL C/ ANEL DE FIXACAO PVC EB-644 P/ REDE COLET ESG DN 100/DE 101,6MM</t>
  </si>
  <si>
    <t>8,86</t>
  </si>
  <si>
    <t>- TANQUE DE ACO P/ TRANSP   DE AGUA</t>
  </si>
  <si>
    <t>00011660</t>
  </si>
  <si>
    <t>CANALETA ENTRADA P/ TIL C/ ANEL DE FIXACAO PVC EB-644 P/ REDE COLET ESG DN 100/DE 110,0MM</t>
  </si>
  <si>
    <t>10,55</t>
  </si>
  <si>
    <t>00011661</t>
  </si>
  <si>
    <t>CANALETA ENTRADA P/ TIL C/ ANEL DE FIXACAO PVC EB-644 P/ REDE COLET ESG DN 125/DE 125,0MM</t>
  </si>
  <si>
    <t>14,88</t>
  </si>
  <si>
    <t>00011662</t>
  </si>
  <si>
    <t>CANALETA ENTRADA P/ TIL C/ ANEL DE FIXACAO PVC EB-644 P/ REDE COLET ESG DN 150/DE 160,0MM</t>
  </si>
  <si>
    <t>00000585</t>
  </si>
  <si>
    <t>CANTONEIRA "U" ALUMINIO ABAS IGUAIS 1" E = 3/32 "</t>
  </si>
  <si>
    <t>16,73</t>
  </si>
  <si>
    <t>00010951</t>
  </si>
  <si>
    <t>CANTONEIRA ACO ABAS DESIGUAIS (QUALQUER BITOLA) E = 3/16"</t>
  </si>
  <si>
    <t>00004777</t>
  </si>
  <si>
    <t>CANTONEIRA ACO ABAS IGUAIS (QUALQUER BITOLA) E = 1/4"</t>
  </si>
  <si>
    <t>3,06</t>
  </si>
  <si>
    <t>00010952</t>
  </si>
  <si>
    <t>CANTONEIRA ACO ABAS IGUAIS (QUALQUER BITOLA) E = 1/8"</t>
  </si>
  <si>
    <t>00010953</t>
  </si>
  <si>
    <t>CANTONEIRA ACO ABAS IGUAIS (QUALQUER BITOLA) E = 3/16"</t>
  </si>
  <si>
    <t>00004912</t>
  </si>
  <si>
    <t>CANTONEIRA ACO 3 X 3 X 1/4"</t>
  </si>
  <si>
    <t>3,10</t>
  </si>
  <si>
    <t>00000587</t>
  </si>
  <si>
    <t>CANTONEIRA ALUMINIO ABAS DESIGUAIS 1 X 3/4" E = 1/8"</t>
  </si>
  <si>
    <t>17,09</t>
  </si>
  <si>
    <t>00000590</t>
  </si>
  <si>
    <t>CANTONEIRA ALUMINIO ABAS DESIGUAIS 2.1/2 X 1/2" E = 3/16"</t>
  </si>
  <si>
    <t>17,25</t>
  </si>
  <si>
    <t>00000591</t>
  </si>
  <si>
    <t>CANTONEIRA ALUMINIO ABAS IGUAIS 1 1/2" E = 3/16"</t>
  </si>
  <si>
    <t>00000588</t>
  </si>
  <si>
    <t>CANTONEIRA ALUMINIO ABAS IGUAIS 1 1/4" E = 3/16"</t>
  </si>
  <si>
    <t>13,72</t>
  </si>
  <si>
    <t>00000592</t>
  </si>
  <si>
    <t>CANTONEIRA ALUMINIO ABAS IGUAIS 1" E = 1/8"</t>
  </si>
  <si>
    <t>17,83</t>
  </si>
  <si>
    <t>00000586</t>
  </si>
  <si>
    <t>CANTONEIRA ALUMINIO ABAS IGUAIS 1" E = 3 /16"</t>
  </si>
  <si>
    <t>6,50</t>
  </si>
  <si>
    <t>00000589</t>
  </si>
  <si>
    <t>CANTONEIRA ALUMINIO ABAS IGUAIS 2" E = 1/4"</t>
  </si>
  <si>
    <t>25,54</t>
  </si>
  <si>
    <t>00000584</t>
  </si>
  <si>
    <t>CANTONEIRA ALUMINIO ABAS IGUAIS 2" E = 1/8"</t>
  </si>
  <si>
    <t>12,81</t>
  </si>
  <si>
    <t>00000574</t>
  </si>
  <si>
    <t>CANTONEIRA FERRO GALV 'L" 1 1/2 X 1/4" - (3,40KG/M)</t>
  </si>
  <si>
    <t>21,87</t>
  </si>
  <si>
    <t>00000568</t>
  </si>
  <si>
    <t>CANTONEIRA FERRO GALV 'L" 2 X 3/8" - (6,9 KG/M)</t>
  </si>
  <si>
    <t>42,83</t>
  </si>
  <si>
    <t>00000567</t>
  </si>
  <si>
    <t>CANTONEIRA FERRO GALV 1" X 1/8" - (1,20KG/M)</t>
  </si>
  <si>
    <t>00000569</t>
  </si>
  <si>
    <t>CANTONEIRA FERRO GALV 3/4" X (QUALQUER ESPESSURA)</t>
  </si>
  <si>
    <t>6,39</t>
  </si>
  <si>
    <t>00013596</t>
  </si>
  <si>
    <t>CANTONEIRA P/ FILTRO EM GRANILITE, MARMORITE OU GRANITINA - 30 X 30 X 3CM</t>
  </si>
  <si>
    <t>33,46</t>
  </si>
  <si>
    <t>00001182</t>
  </si>
  <si>
    <t>CAP FOFO JGS DN 80 INCLUSIVE ANEL BORRACHA</t>
  </si>
  <si>
    <t>40,92</t>
  </si>
  <si>
    <t>00001172</t>
  </si>
  <si>
    <t>CAP FOFO JGS DN 100 INCLUSIVE ANEL BORRACHA</t>
  </si>
  <si>
    <t>44,82</t>
  </si>
  <si>
    <t>00001181</t>
  </si>
  <si>
    <t>CAP FOFO JGS DN 150 INCLUSIVE ANEL BORRACHA</t>
  </si>
  <si>
    <t>74,05</t>
  </si>
  <si>
    <t>00001173</t>
  </si>
  <si>
    <t>CAP FOFO JGS DN 200 INCLUSIVE ANEL BORRACHA</t>
  </si>
  <si>
    <t>124,72</t>
  </si>
  <si>
    <t>00001174</t>
  </si>
  <si>
    <t>CAP FOFO JGS DN 250 INCLUSIVE ANEL BORRACHA</t>
  </si>
  <si>
    <t>206,58</t>
  </si>
  <si>
    <t>00001180</t>
  </si>
  <si>
    <t>CAP FOFO JGS DN 300 INCLUSIVE ANEL BORRACHA</t>
  </si>
  <si>
    <t>304,01</t>
  </si>
  <si>
    <t>00001175</t>
  </si>
  <si>
    <t>CAP FOFO JGS DN 350 INCLUSIVE ANEL BORRACHA</t>
  </si>
  <si>
    <t>520,46</t>
  </si>
  <si>
    <t>00001176</t>
  </si>
  <si>
    <t>CAP FOFO JGS DN 400 INCLUSIVE ANEL BORRACHA</t>
  </si>
  <si>
    <t>553,46</t>
  </si>
  <si>
    <t>00001179</t>
  </si>
  <si>
    <t>CAP FOFO JGS DN 500 INCLUSIVE ANEL BORRACHA</t>
  </si>
  <si>
    <t>1.014,19</t>
  </si>
  <si>
    <t>00001178</t>
  </si>
  <si>
    <t>CAP FOFO JGS DN 600 INCLUSIVE ANEL BORRACHA</t>
  </si>
  <si>
    <t>1.476,96</t>
  </si>
  <si>
    <t>00001165</t>
  </si>
  <si>
    <t>CAP OU TAMPAO FERRO GALV ROSCA 1 1/2"</t>
  </si>
  <si>
    <t>4,92</t>
  </si>
  <si>
    <t>00001164</t>
  </si>
  <si>
    <t>CAP OU TAMPAO FERRO GALV ROSCA 1 1/4"</t>
  </si>
  <si>
    <t>4,26</t>
  </si>
  <si>
    <t>00001162</t>
  </si>
  <si>
    <t>CAP OU TAMPAO FERRO GALV ROSCA 1/2"</t>
  </si>
  <si>
    <t>1,24</t>
  </si>
  <si>
    <t>00012395</t>
  </si>
  <si>
    <t>CAP OU TAMPAO FERRO GALV ROSCA 1/4"</t>
  </si>
  <si>
    <t>1,11</t>
  </si>
  <si>
    <t>00001170</t>
  </si>
  <si>
    <t>CAP OU TAMPAO FERRO GALV ROSCA 1"</t>
  </si>
  <si>
    <t>00001169</t>
  </si>
  <si>
    <t>CAP OU TAMPAO FERRO GALV ROSCA 2 1/2"</t>
  </si>
  <si>
    <t>8,41</t>
  </si>
  <si>
    <t>00001166</t>
  </si>
  <si>
    <t>CAP OU TAMPAO FERRO GALV ROSCA 2"</t>
  </si>
  <si>
    <t>00001163</t>
  </si>
  <si>
    <t>CAP OU TAMPAO FERRO GALV ROSCA 3/4"</t>
  </si>
  <si>
    <t>1,73</t>
  </si>
  <si>
    <t>00012396</t>
  </si>
  <si>
    <t>CAP OU TAMPAO FERRO GALV ROSCA 3/8"</t>
  </si>
  <si>
    <t>1,09</t>
  </si>
  <si>
    <t>00001168</t>
  </si>
  <si>
    <t>CAP OU TAMPAO FERRO GALV ROSCA 3"</t>
  </si>
  <si>
    <t>14,48</t>
  </si>
  <si>
    <t>00001167</t>
  </si>
  <si>
    <t>CAP OU TAMPAO FERRO GALV ROSCA 4"</t>
  </si>
  <si>
    <t>25,76</t>
  </si>
  <si>
    <t>00001210</t>
  </si>
  <si>
    <t>CAP PVC C/ROSCA P/AGUA FRIA PREDIAL 1 1/2"</t>
  </si>
  <si>
    <t>00001203</t>
  </si>
  <si>
    <t>CAP PVC C/ROSCA P/AGUA FRIA PREDIAL 1 1/4"</t>
  </si>
  <si>
    <t>00001197</t>
  </si>
  <si>
    <t>CAP PVC C/ROSCA P/AGUA FRIA PREDIAL 1/2"</t>
  </si>
  <si>
    <t>00001202</t>
  </si>
  <si>
    <t>CAP PVC C/ROSCA P/AGUA FRIA PREDIAL 1"</t>
  </si>
  <si>
    <t>00001188</t>
  </si>
  <si>
    <t>CAP PVC C/ROSCA P/AGUA FRIA PREDIAL 2 1/2"</t>
  </si>
  <si>
    <t>6,04</t>
  </si>
  <si>
    <t>00001211</t>
  </si>
  <si>
    <t>CAP PVC C/ROSCA P/AGUA FRIA PREDIAL 2"</t>
  </si>
  <si>
    <t>4,51</t>
  </si>
  <si>
    <t>00001198</t>
  </si>
  <si>
    <t>CAP PVC C/ROSCA P/AGUA FRIA PREDIAL 3/4"</t>
  </si>
  <si>
    <t>00001199</t>
  </si>
  <si>
    <t>CAP PVC C/ROSCA P/AGUA FRIA PREDIAL 3"</t>
  </si>
  <si>
    <t>6,66</t>
  </si>
  <si>
    <t>00001187</t>
  </si>
  <si>
    <t>CAP PVC C/ROSCA P/AGUA FRIA PREDIAL 4"</t>
  </si>
  <si>
    <t>14,98</t>
  </si>
  <si>
    <t>00001207</t>
  </si>
  <si>
    <t>CAP PVC PBA NBR 10351 P/ REDE AGUA JE DN 100/DE 110MM</t>
  </si>
  <si>
    <t>15,28</t>
  </si>
  <si>
    <t>00001206</t>
  </si>
  <si>
    <t>CAP PVC PBA NBR 10351 P/ REDE AGUA JE DN 50/DE 60MM</t>
  </si>
  <si>
    <t>3,32</t>
  </si>
  <si>
    <t>00001183</t>
  </si>
  <si>
    <t>CAP PVC PBA NBR 10351 P/ REDE AGUA JE DN 75/DE 85MM</t>
  </si>
  <si>
    <t>7,92</t>
  </si>
  <si>
    <t>00020088</t>
  </si>
  <si>
    <t>CAP PVC SERIE R P/ ESG PREDIAL DN 100MM</t>
  </si>
  <si>
    <t>4,35</t>
  </si>
  <si>
    <t>00020089</t>
  </si>
  <si>
    <t>CAP PVC SERIE R P/ ESG PREDIAL DN 150MM</t>
  </si>
  <si>
    <t>21,68</t>
  </si>
  <si>
    <t>00020087</t>
  </si>
  <si>
    <t>CAP PVC SERIE R P/ ESG PREDIAL DN 75MM</t>
  </si>
  <si>
    <t>00001184</t>
  </si>
  <si>
    <t>CAP PVC SOLD P/ AGUA FRIA PREDIAL 110MM</t>
  </si>
  <si>
    <t>20,16</t>
  </si>
  <si>
    <t>00001191</t>
  </si>
  <si>
    <t>CAP PVC SOLD P/ AGUA FRIA PREDIAL 20MM</t>
  </si>
  <si>
    <t>00001185</t>
  </si>
  <si>
    <t>CAP PVC SOLD P/ AGUA FRIA PREDIAL 25MM</t>
  </si>
  <si>
    <t>00001189</t>
  </si>
  <si>
    <t>CAP PVC SOLD P/ AGUA FRIA PREDIAL 32MM</t>
  </si>
  <si>
    <t>00001193</t>
  </si>
  <si>
    <t>CAP PVC SOLD P/ AGUA FRIA PREDIAL 40MM</t>
  </si>
  <si>
    <t>0,96</t>
  </si>
  <si>
    <t>00001194</t>
  </si>
  <si>
    <t>CAP PVC SOLD P/ AGUA FRIA PREDIAL 50MM</t>
  </si>
  <si>
    <t>00001195</t>
  </si>
  <si>
    <t>CAP PVC SOLD P/ AGUA FRIA PREDIAL 60MM</t>
  </si>
  <si>
    <t>2,76</t>
  </si>
  <si>
    <t>00001204</t>
  </si>
  <si>
    <t>CAP PVC SOLD P/ AGUA FRIA PREDIAL 75MM</t>
  </si>
  <si>
    <t>5,42</t>
  </si>
  <si>
    <t>00001205</t>
  </si>
  <si>
    <t>CAP PVC SOLD P/ AGUA FRIA PREDIAL 85MM</t>
  </si>
  <si>
    <t>13,55</t>
  </si>
  <si>
    <t>00001200</t>
  </si>
  <si>
    <t>CAP PVC SOLD P/ ESG PREDIAL DN 100MM</t>
  </si>
  <si>
    <t>2,12</t>
  </si>
  <si>
    <t>00012909</t>
  </si>
  <si>
    <t>CAP PVC SOLD P/ ESG PREDIAL DN 50MM</t>
  </si>
  <si>
    <t>1,05</t>
  </si>
  <si>
    <t>00012910</t>
  </si>
  <si>
    <t>CAP PVC SOLD P/ ESG PREDIAL DN 75MM</t>
  </si>
  <si>
    <t>1,76</t>
  </si>
  <si>
    <t>00020090</t>
  </si>
  <si>
    <t>CAP PVC SOLD P/ TUBO LEVE DN 125MM</t>
  </si>
  <si>
    <t>12,71</t>
  </si>
  <si>
    <t>00020092</t>
  </si>
  <si>
    <t>CAP PVC SOLD P/ TUBO LEVE DN 200MM</t>
  </si>
  <si>
    <t>32,73</t>
  </si>
  <si>
    <t>00012894</t>
  </si>
  <si>
    <t>CAPA P/ CHUVA</t>
  </si>
  <si>
    <t>10,90</t>
  </si>
  <si>
    <t>00012895</t>
  </si>
  <si>
    <t>CAPACETE PLASTICO RIGIDO</t>
  </si>
  <si>
    <t>4,61</t>
  </si>
  <si>
    <t>00001631</t>
  </si>
  <si>
    <t>00002060</t>
  </si>
  <si>
    <t>CURVA FOFO45 GR C/BOLSAS JGS DN 600 INCLUSIVE ANEL BORRACHA</t>
  </si>
  <si>
    <t>2.045,41</t>
  </si>
  <si>
    <t>00002061</t>
  </si>
  <si>
    <t>CURVA FOFO45 GR C/BOLSAS JGS DN 700 INCLUSIVE ANEL BORRACHA</t>
  </si>
  <si>
    <t>4.086,72</t>
  </si>
  <si>
    <t>00002062</t>
  </si>
  <si>
    <t>CURVA FOFO45 GR C/BOLSAS JGS DN 800 INCLUSIVE ANEL BORRACHA</t>
  </si>
  <si>
    <t>5.115,48</t>
  </si>
  <si>
    <t>00002063</t>
  </si>
  <si>
    <t>CURVA FOFO45 GR C/BOLSAS JGS DN 900 INCLUSIVE ANEL BORRACHA</t>
  </si>
  <si>
    <t>7.521,64</t>
  </si>
  <si>
    <t>00002348</t>
  </si>
  <si>
    <t>CURVA FOFO45 GR C/BOLSAS JM DN 300</t>
  </si>
  <si>
    <t>1.697,90</t>
  </si>
  <si>
    <t>00002091</t>
  </si>
  <si>
    <t>CURVA FOFO45 GR C/BOLSAS JM DN 400</t>
  </si>
  <si>
    <t>2.887,58</t>
  </si>
  <si>
    <t>00002093</t>
  </si>
  <si>
    <t>CURVA FOFO45 GR C/BOLSAS JM DN 500</t>
  </si>
  <si>
    <t>4.450,83</t>
  </si>
  <si>
    <t>00002094</t>
  </si>
  <si>
    <t>CURVA FOFO45 GR C/BOLSAS JM DN 600</t>
  </si>
  <si>
    <t>5.042,16</t>
  </si>
  <si>
    <t>00002095</t>
  </si>
  <si>
    <t>CURVA FOFO45 GR C/BOLSAS JM DN 700</t>
  </si>
  <si>
    <t>8.109,46</t>
  </si>
  <si>
    <t>00002096</t>
  </si>
  <si>
    <t>CURVA FOFO45 GR C/BOLSAS JM DN 800</t>
  </si>
  <si>
    <t>11.037,20</t>
  </si>
  <si>
    <t>00002097</t>
  </si>
  <si>
    <t>CURVA FOFO45 GR C/BOLSAS JM DN 900</t>
  </si>
  <si>
    <t>12.156,24</t>
  </si>
  <si>
    <t>00002098</t>
  </si>
  <si>
    <t>CURVA FOFO45 GR C/BOLSAS JM DN 1000</t>
  </si>
  <si>
    <t>20.126,70</t>
  </si>
  <si>
    <t>00002347</t>
  </si>
  <si>
    <t>CURVA FOFO45 GR C/BOLSAS JM DN 1200</t>
  </si>
  <si>
    <t>23.002,52</t>
  </si>
  <si>
    <t>00002259</t>
  </si>
  <si>
    <t>CURVA FOFO45 GR C/FLANGES PN-10 DN 350</t>
  </si>
  <si>
    <t>1.011,92</t>
  </si>
  <si>
    <t>00002260</t>
  </si>
  <si>
    <t>CURVA FOFO45 GR C/FLANGES PN-10 DN 400</t>
  </si>
  <si>
    <t>992,63</t>
  </si>
  <si>
    <t>00001992</t>
  </si>
  <si>
    <t>CURVA FOFO45 GR C/FLANGES PN-10 DN 500</t>
  </si>
  <si>
    <t>2.160,60</t>
  </si>
  <si>
    <t>00002262</t>
  </si>
  <si>
    <t>CURVA FOFO45 GR C/FLANGES PN-10 DN 600</t>
  </si>
  <si>
    <t>3.619,22</t>
  </si>
  <si>
    <t>00002263</t>
  </si>
  <si>
    <t>CURVA FOFO45 GR C/FLANGES PN-10 DN 700</t>
  </si>
  <si>
    <t>5.053,38</t>
  </si>
  <si>
    <t>00002264</t>
  </si>
  <si>
    <t>CURVA FOFO45 GR C/FLANGES PN-10 DN 800</t>
  </si>
  <si>
    <t>6.846,40</t>
  </si>
  <si>
    <t>00001991</t>
  </si>
  <si>
    <t>CURVA FOFO45 GR C/FLANGES PN-10 DN 900</t>
  </si>
  <si>
    <t>7.672,09</t>
  </si>
  <si>
    <t>00001990</t>
  </si>
  <si>
    <t>CURVA FOFO45 GR C/FLANGES PN-10 DN 1000</t>
  </si>
  <si>
    <t>13.620,97</t>
  </si>
  <si>
    <t>00002265</t>
  </si>
  <si>
    <t>CURVA FOFO45 GR C/FLANGES PN-10 DN 1200</t>
  </si>
  <si>
    <t>20.924,92</t>
  </si>
  <si>
    <t>00001995</t>
  </si>
  <si>
    <t>CURVA FOFO45 GR C/FLANGES PN-10/16 DN 100</t>
  </si>
  <si>
    <t>102,09</t>
  </si>
  <si>
    <t>00002019</t>
  </si>
  <si>
    <t>CURVA FOFO45 GR C/FLANGES PN-10/16 DN 150</t>
  </si>
  <si>
    <t>173,95</t>
  </si>
  <si>
    <t>00002301</t>
  </si>
  <si>
    <t>CURVA FOFO45 GR C/FLANGES PN-10/16 DN 200</t>
  </si>
  <si>
    <t>378,52</t>
  </si>
  <si>
    <t>00002302</t>
  </si>
  <si>
    <t>CURVA FOFO45 GR C/FLANGES PN-10/16 DN 250</t>
  </si>
  <si>
    <t>485,91</t>
  </si>
  <si>
    <t>00002018</t>
  </si>
  <si>
    <t>CURVA FOFO45 GR C/FLANGES PN-10/16 DN 300</t>
  </si>
  <si>
    <t>688,22</t>
  </si>
  <si>
    <t>00002166</t>
  </si>
  <si>
    <t>CURVA FOFO45 GR C/FLANGES PN-10/16/25 DN 80</t>
  </si>
  <si>
    <t>92,64</t>
  </si>
  <si>
    <t>00002017</t>
  </si>
  <si>
    <t>CURVA FOFO45 GR C/FLANGES PN-16 DN 350</t>
  </si>
  <si>
    <t>1.226,29</t>
  </si>
  <si>
    <t>00002303</t>
  </si>
  <si>
    <t>CURVA FOFO45 GR C/FLANGES PN-16 DN 400</t>
  </si>
  <si>
    <t>1.435,83</t>
  </si>
  <si>
    <t>00002305</t>
  </si>
  <si>
    <t>CURVA FOFO45 GR C/FLANGES PN-16 DN 500</t>
  </si>
  <si>
    <t>2.671,07</t>
  </si>
  <si>
    <t>00002016</t>
  </si>
  <si>
    <t>CURVA FOFO45 GR C/FLANGES PN-16 DN 600</t>
  </si>
  <si>
    <t>3.939,43</t>
  </si>
  <si>
    <t>00002306</t>
  </si>
  <si>
    <t>CURVA FOFO45 GR C/FLANGES PN-16 DN 700</t>
  </si>
  <si>
    <t>6.159,14</t>
  </si>
  <si>
    <t>00002307</t>
  </si>
  <si>
    <t>CURVA FOFO45 GR C/FLANGES PN-16 DN 800</t>
  </si>
  <si>
    <t>7.872,45</t>
  </si>
  <si>
    <t>00002015</t>
  </si>
  <si>
    <t>CURVA FOFO45 GR C/FLANGES PN-16 DN 900</t>
  </si>
  <si>
    <t>9.400,45</t>
  </si>
  <si>
    <t>00002308</t>
  </si>
  <si>
    <t>CURVA FOFO45 GR C/FLANGES PN-16 DN 1000</t>
  </si>
  <si>
    <t>13.945,86</t>
  </si>
  <si>
    <t>00015005</t>
  </si>
  <si>
    <t>CURVA FOFO45 GR C/FLANGES PN-16 DN 250</t>
  </si>
  <si>
    <t>682,62</t>
  </si>
  <si>
    <t>00015006</t>
  </si>
  <si>
    <t>CURVA FOFO45 GR C/FLANGES PN-16 DN 300</t>
  </si>
  <si>
    <t>1.032,91</t>
  </si>
  <si>
    <t>00002031</t>
  </si>
  <si>
    <t>CURVA FOFO45 GR C/FLANGES PN-25 DN 100</t>
  </si>
  <si>
    <t>147,55</t>
  </si>
  <si>
    <t>00002030</t>
  </si>
  <si>
    <t>CURVA FOFO45 GR C/FLANGES PN-25 DN 150</t>
  </si>
  <si>
    <t>300,63</t>
  </si>
  <si>
    <t>00002168</t>
  </si>
  <si>
    <t>CURVA FOFO45 GR C/FLANGES PN-25 DN 200</t>
  </si>
  <si>
    <t>00002169</t>
  </si>
  <si>
    <t>CURVA FOFO45 GR C/FLANGES PN-25 DN 250</t>
  </si>
  <si>
    <t>933,50</t>
  </si>
  <si>
    <t>00002170</t>
  </si>
  <si>
    <t>CURVA FOFO45 GR C/FLANGES PN-25 DN 300</t>
  </si>
  <si>
    <t>1.329,06</t>
  </si>
  <si>
    <t>00002029</t>
  </si>
  <si>
    <t>CURVA FOFO45 GR C/FLANGES PN-25 DN 350</t>
  </si>
  <si>
    <t>1.635,64</t>
  </si>
  <si>
    <t>00002171</t>
  </si>
  <si>
    <t>CURVA FOFO45 GR C/FLANGES PN-25 DN 400</t>
  </si>
  <si>
    <t>2.107,78</t>
  </si>
  <si>
    <t>00002173</t>
  </si>
  <si>
    <t>CURVA FOFO45 GR C/FLANGES PN-25 DN 500</t>
  </si>
  <si>
    <t>3.304,98</t>
  </si>
  <si>
    <t>00002028</t>
  </si>
  <si>
    <t>CURVA FOFO45 GR C/FLANGES PN-25 DN 600</t>
  </si>
  <si>
    <t>4.805,72</t>
  </si>
  <si>
    <t>00002174</t>
  </si>
  <si>
    <t>CURVA FOFO45 GR C/FLANGES PN-25 DN 700</t>
  </si>
  <si>
    <t>7.485,75</t>
  </si>
  <si>
    <t>00002175</t>
  </si>
  <si>
    <t>CURVA FOFO45 GR C/FLANGES PN-25 DN 800</t>
  </si>
  <si>
    <t>9.633,86</t>
  </si>
  <si>
    <t>00002023</t>
  </si>
  <si>
    <t>CURVA FOFO45 GR C/FLANGES PN-25 DN 900</t>
  </si>
  <si>
    <t>11.417,22</t>
  </si>
  <si>
    <t>00002176</t>
  </si>
  <si>
    <t>CURVA FOFO45 GR C/FLANGES PN-25 DN 1000</t>
  </si>
  <si>
    <t>15.325,69</t>
  </si>
  <si>
    <t>00002151</t>
  </si>
  <si>
    <t>CURVA FOFO90 GR C/ FLANGES E PE PN-10 DN 350</t>
  </si>
  <si>
    <t>1.928,12</t>
  </si>
  <si>
    <t>00002190</t>
  </si>
  <si>
    <t>CURVA FOFO90 GR C/ FLANGES E PE PN-10 DN 400</t>
  </si>
  <si>
    <t>2.502,47</t>
  </si>
  <si>
    <t>00002192</t>
  </si>
  <si>
    <t>CURVA FOFO90 GR C/ FLANGES E PE PN-10 DN 500</t>
  </si>
  <si>
    <t>4.184,42</t>
  </si>
  <si>
    <t>00002212</t>
  </si>
  <si>
    <t>CURVA FOFO90 GR C/ FLANGES E PE PN-10 DN 600</t>
  </si>
  <si>
    <t>5.779,79</t>
  </si>
  <si>
    <t>00002186</t>
  </si>
  <si>
    <t>CURVA FOFO90 GR C/ FLANGES E PE PN-10/16 DN 100</t>
  </si>
  <si>
    <t>230,94</t>
  </si>
  <si>
    <t>00001972</t>
  </si>
  <si>
    <t>CURVA FOFO90 GR C/ FLANGES E PE PN-10/16 DN 150</t>
  </si>
  <si>
    <t>404,18</t>
  </si>
  <si>
    <t>00002187</t>
  </si>
  <si>
    <t>CURVA FOFO90 GR C/ FLANGES E PE PN-10/16 DN 200</t>
  </si>
  <si>
    <t>00002188</t>
  </si>
  <si>
    <t>CURVA FOFO90 GR C/ FLANGES E PE PN-10/16 DN 250</t>
  </si>
  <si>
    <t>00002189</t>
  </si>
  <si>
    <t>CURVA FOFO90 GR C/ FLANGES E PE PN-10/16 DN 300</t>
  </si>
  <si>
    <t>1.231,79</t>
  </si>
  <si>
    <t>00001983</t>
  </si>
  <si>
    <t>CURVA FOFO90 GR C/ FLANGES E PE PN-10/16/25 DN 80</t>
  </si>
  <si>
    <t>181,43</t>
  </si>
  <si>
    <t>00001982</t>
  </si>
  <si>
    <t>CURVA FOFO90 GR C/ FLANGES E PE PN-16 DN 350</t>
  </si>
  <si>
    <t>2.174,25</t>
  </si>
  <si>
    <t>00002219</t>
  </si>
  <si>
    <t>CURVA FOFO90 GR C/ FLANGES E PE PN-16 DN 400</t>
  </si>
  <si>
    <t>2.816,98</t>
  </si>
  <si>
    <t>00002220</t>
  </si>
  <si>
    <t>CURVA FOFO90 GR C/ FLANGES E PE PN-16 DN 500</t>
  </si>
  <si>
    <t>4.512,61</t>
  </si>
  <si>
    <t>00002221</t>
  </si>
  <si>
    <t>CURVA FOFO90 GR C/ FLANGES E PE PN-16 DN 600</t>
  </si>
  <si>
    <t>6.509,12</t>
  </si>
  <si>
    <t>00001979</t>
  </si>
  <si>
    <t>CURVA FOFO90 GR C/ FLANGES E PE PN-25 DN 100</t>
  </si>
  <si>
    <t>223,26</t>
  </si>
  <si>
    <t>00001978</t>
  </si>
  <si>
    <t>CURVA FOFO90 GR C/ FLANGES E PE PN-25 DN 150</t>
  </si>
  <si>
    <t>00002223</t>
  </si>
  <si>
    <t>CURVA FOFO90 GR C/ FLANGES E PE PN-25 DN 200</t>
  </si>
  <si>
    <t>00001977</t>
  </si>
  <si>
    <t>CURVA FOFO90 GR C/ FLANGES E PE PN-25 DN 250</t>
  </si>
  <si>
    <t>1.000,82</t>
  </si>
  <si>
    <t>00002224</t>
  </si>
  <si>
    <t>CURVA FOFO90 GR C/ FLANGES E PE PN-25 DN 300</t>
  </si>
  <si>
    <t>1.437,09</t>
  </si>
  <si>
    <t>00002225</t>
  </si>
  <si>
    <t>CURVA FOFO90 GR C/ FLANGES E PE PN-25 DN 350</t>
  </si>
  <si>
    <t>2.908,15</t>
  </si>
  <si>
    <t>00001976</t>
  </si>
  <si>
    <t>CURVA FOFO90 GR C/ FLANGES E PE PN-25 DN 400</t>
  </si>
  <si>
    <t>3.726,34</t>
  </si>
  <si>
    <t>00001975</t>
  </si>
  <si>
    <t>CURVA FOFO90 GR C/ FLANGES E PE PN-25 DN 500</t>
  </si>
  <si>
    <t>5.583,81</t>
  </si>
  <si>
    <t>00001974</t>
  </si>
  <si>
    <t>CURVA FOFO90 GR C/ FLANGES E PE PN-25 DN 600</t>
  </si>
  <si>
    <t>6.892,01</t>
  </si>
  <si>
    <t>00002067</t>
  </si>
  <si>
    <t>CURVA FOFO90 GR C/BOLSAS JGS DN 80 INCLUSIVE ANEL BORRACHA</t>
  </si>
  <si>
    <t>81,30</t>
  </si>
  <si>
    <t>00002333</t>
  </si>
  <si>
    <t>CURVA FOFO90 GR C/BOLSAS JGS DN 100 INCLUSIVE ANEL BORRACHA</t>
  </si>
  <si>
    <t>121,00</t>
  </si>
  <si>
    <t>00002068</t>
  </si>
  <si>
    <t>CURVA FOFO90 GR C/BOLSAS JGS DN 150 INCLUSIVE ANEL BORRACHA</t>
  </si>
  <si>
    <t>161,27</t>
  </si>
  <si>
    <t>00002332</t>
  </si>
  <si>
    <t>CURVA FOFO90 GR C/BOLSAS JGS DN 200 INCLUSIVE ANEL BORRACHA</t>
  </si>
  <si>
    <t>306,30</t>
  </si>
  <si>
    <t>00002331</t>
  </si>
  <si>
    <t>CURVA FOFO90 GR C/BOLSAS JGS DN 250 INCLUSIVE ANEL BORRACHA</t>
  </si>
  <si>
    <t>442,36</t>
  </si>
  <si>
    <t>00002069</t>
  </si>
  <si>
    <t>CURVA FOFO90 GR C/BOLSAS JGS DN 300 INCLUSIVE ANEL BORRACHA</t>
  </si>
  <si>
    <t>631,50</t>
  </si>
  <si>
    <t>00002330</t>
  </si>
  <si>
    <t>CURVA FOFO90 GR C/BOLSAS JGS DN 350 INCLUSIVE ANEL BORRACHA</t>
  </si>
  <si>
    <t>1.219,04</t>
  </si>
  <si>
    <t>00002070</t>
  </si>
  <si>
    <t>CURVA FOFO90 GR C/BOLSAS JGS DN 400 INCLUSIVE ANEL BORRACHA</t>
  </si>
  <si>
    <t>1.126,86</t>
  </si>
  <si>
    <t>00002329</t>
  </si>
  <si>
    <t>CURVA FOFO90 GR C/BOLSAS JGS DN 500 INCLUSIVE ANEL BORRACHA</t>
  </si>
  <si>
    <t>2.003,78</t>
  </si>
  <si>
    <t>00002072</t>
  </si>
  <si>
    <t>CURVA FOFO90 GR C/BOLSAS JGS DN 600 INCLUSIVE ANEL BORRACHA</t>
  </si>
  <si>
    <t>2.717,43</t>
  </si>
  <si>
    <t>00002271</t>
  </si>
  <si>
    <t>CURVA FOFO90 GR C/FLANGES PN-10    DN 350</t>
  </si>
  <si>
    <t>1.248,49</t>
  </si>
  <si>
    <t>00002272</t>
  </si>
  <si>
    <t>CURVA FOFO90 GR C/FLANGES PN-10 DN 400</t>
  </si>
  <si>
    <t>1.225,19</t>
  </si>
  <si>
    <t>00002273</t>
  </si>
  <si>
    <t>CURVA FOFO90 GR C/FLANGES PN-10 DN 500</t>
  </si>
  <si>
    <t>2.888,00</t>
  </si>
  <si>
    <t>00001986</t>
  </si>
  <si>
    <t>CURVA FOFO90 GR C/FLANGES PN-10 DN 600</t>
  </si>
  <si>
    <t>4.011,51</t>
  </si>
  <si>
    <t>00001985</t>
  </si>
  <si>
    <t>CURVA FOFO90 GR C/FLANGES PN-10 DN 700</t>
  </si>
  <si>
    <t>7.005,71</t>
  </si>
  <si>
    <t>00002274</t>
  </si>
  <si>
    <t>CURVA FOFO90 GR C/FLANGES PN-10 DN 800</t>
  </si>
  <si>
    <t>7.346,57</t>
  </si>
  <si>
    <t>00002275</t>
  </si>
  <si>
    <t>CURVA FOFO90 GR C/FLANGES PN-10 DN 900</t>
  </si>
  <si>
    <t>13.567,41</t>
  </si>
  <si>
    <t>00002276</t>
  </si>
  <si>
    <t>CURVA FOFO90 GR C/FLANGES PN-10 DN 1000</t>
  </si>
  <si>
    <t>14.339,48</t>
  </si>
  <si>
    <t>00002267</t>
  </si>
  <si>
    <t>CURVA FOFO90 GR C/FLANGES PN-10/16 DN 100</t>
  </si>
  <si>
    <t>117,22</t>
  </si>
  <si>
    <t>00002014</t>
  </si>
  <si>
    <t>CURVA FOFO90 GR C/FLANGES PN-10/16 DN 150</t>
  </si>
  <si>
    <t>181,52</t>
  </si>
  <si>
    <t>00002269</t>
  </si>
  <si>
    <t>CURVA FOFO90 GR C/FLANGES PN-10/16 DN 200</t>
  </si>
  <si>
    <t>279,83</t>
  </si>
  <si>
    <t>00001988</t>
  </si>
  <si>
    <t>CURVA FOFO90 GR C/FLANGES PN-10/16 DN 250</t>
  </si>
  <si>
    <t>487,80</t>
  </si>
  <si>
    <t>00002270</t>
  </si>
  <si>
    <t>CURVA FOFO90 GR C/FLANGES PN-10/16 DN 300</t>
  </si>
  <si>
    <t>605,03</t>
  </si>
  <si>
    <t>00002177</t>
  </si>
  <si>
    <t>CURVA FOFO90 GR C/FLANGES PN-10/16/25 DN 80</t>
  </si>
  <si>
    <t>94,53</t>
  </si>
  <si>
    <t>00002315</t>
  </si>
  <si>
    <t>CURVA FOFO90 GR C/FLANGES PN-16 DN 350</t>
  </si>
  <si>
    <t>1.568,19</t>
  </si>
  <si>
    <t>00002316</t>
  </si>
  <si>
    <t>00001289</t>
  </si>
  <si>
    <t>CERAMICA ESMALTADA EXTRA OU 1A QUALIDADE P/ PISO PEI-4 - LINHA POPULAR</t>
  </si>
  <si>
    <t>11,05</t>
  </si>
  <si>
    <t>00001292</t>
  </si>
  <si>
    <t>CERAMICA ESMALTADA EXTRA OU 1A QUALIDADE P/ PISO PEI-5 - LINHA PADRAO MEDIO</t>
  </si>
  <si>
    <t>16,26</t>
  </si>
  <si>
    <t>00020186</t>
  </si>
  <si>
    <t>CERAMICA ESMALTADA EXTRA OU 1A QUALIDADE P/ PISO PEI-5 - LINHA POPULAR</t>
  </si>
  <si>
    <t>00001291</t>
  </si>
  <si>
    <t>CERAMICA ESMALTADA EXTRA OU 1A QUALIDADE P/ PISO TRAFEGO/CARGA PESADA   PEI-5</t>
  </si>
  <si>
    <t>18,77</t>
  </si>
  <si>
    <t>00010520</t>
  </si>
  <si>
    <t>CERAMICA TP GRES COMERCIAL OU 2A QUALIDADE P/ PISO PEI-3</t>
  </si>
  <si>
    <t>10,37</t>
  </si>
  <si>
    <t>00010519</t>
  </si>
  <si>
    <t>CERAMICA TP GRES EXTRA OU 1A QUALIDADE P/ PISO PEI-4</t>
  </si>
  <si>
    <t>12,05</t>
  </si>
  <si>
    <t>00010522</t>
  </si>
  <si>
    <t>CERAMICA TP GRES EXTRA OU 1A QUALIDADE 20 X 20CM P/ PAREDE PEI-4</t>
  </si>
  <si>
    <t>12,33</t>
  </si>
  <si>
    <t>00001325</t>
  </si>
  <si>
    <t>CHAPA ACO FINA A FRIO PRETA 20MSG E = 0,91 MM - 7,32KG/M2</t>
  </si>
  <si>
    <t>4,27</t>
  </si>
  <si>
    <t>00001327</t>
  </si>
  <si>
    <t>CHAPA ACO FINA A FRIO PRETA 24MSG E = 0,61 MM - 4,89KG/M2</t>
  </si>
  <si>
    <t>00001328</t>
  </si>
  <si>
    <t>CHAPA ACO FINA A FRIO PRETA 26MSG E = 0,46 MM - 3,66KG/M2</t>
  </si>
  <si>
    <t>3,93</t>
  </si>
  <si>
    <t>00001321</t>
  </si>
  <si>
    <t>CHAPA ACO FINA QUENTE PRETA 13MSG E = 2,28MM - 18,31KG/M2</t>
  </si>
  <si>
    <t>00001318</t>
  </si>
  <si>
    <t>CHAPA ACO FINA QUENTE PRETA 14MSG E = 1,80MM - 16,00KG/M2</t>
  </si>
  <si>
    <t>3,00</t>
  </si>
  <si>
    <t>00001322</t>
  </si>
  <si>
    <t>CHAPA ACO FINA QUENTE PRETA 16MSG E = 1,52MM - 12,20KG/M2</t>
  </si>
  <si>
    <t>3,31</t>
  </si>
  <si>
    <t>00001323</t>
  </si>
  <si>
    <t>CHAPA ACO FINA QUENTE PRETA 18MSG E = 1,21MM - 9,76KG/M2</t>
  </si>
  <si>
    <t>00001319</t>
  </si>
  <si>
    <t>CHAPA ACO FINA QUENTE PRETA 3/16"(4,76MM) 37,348KG/M2</t>
  </si>
  <si>
    <t>00001333</t>
  </si>
  <si>
    <t>CHAPA ACO GROSSA PRETA 1/2"(12,70MM) 99,593KG/M2</t>
  </si>
  <si>
    <t>00001330</t>
  </si>
  <si>
    <t>CHAPA ACO GROSSA PRETA 1/4"(6,35MM) 49,797KG/M2</t>
  </si>
  <si>
    <t>00001336</t>
  </si>
  <si>
    <t>CHAPA ACO GROSSA PRETA 1"(25,40MM) 199,87KG/M2</t>
  </si>
  <si>
    <t>564,52</t>
  </si>
  <si>
    <t>00010957</t>
  </si>
  <si>
    <t>CHAPA ACO GROSSA PRETA 3/4"(19,05MM) 149,39KG/M2'</t>
  </si>
  <si>
    <t>00001332</t>
  </si>
  <si>
    <t>CHAPA ACO GROSSA PRETA 3/8"(9,53MM) 74,695KG/M2</t>
  </si>
  <si>
    <t>00001334</t>
  </si>
  <si>
    <t>CHAPA ACO GROSSA PRETA 5/8"( 15,88MM) 124,492KG/M2</t>
  </si>
  <si>
    <t>00001335</t>
  </si>
  <si>
    <t>CHAPA ACO GROSSA PRETA 7/8"(22,23MM) 174,288KG/M2</t>
  </si>
  <si>
    <t>00012759</t>
  </si>
  <si>
    <t>CHAPA ACO INOX E = 4MM (32KG/M2)</t>
  </si>
  <si>
    <t>168,34</t>
  </si>
  <si>
    <t>00012760</t>
  </si>
  <si>
    <t>CHAPA ACO INOX E = 6MM (48KG   /   M2)</t>
  </si>
  <si>
    <t>252,51</t>
  </si>
  <si>
    <t>00001337</t>
  </si>
  <si>
    <t>00000500</t>
  </si>
  <si>
    <t>ASFALTO DILUIDO CM 70 P/ PAVIMENTACAO ASFALTICA</t>
  </si>
  <si>
    <t>1,82</t>
  </si>
  <si>
    <t>00000626</t>
  </si>
  <si>
    <t>ASFALTO ELASTOMERICO TP DENVERPREN OU SIMILAR</t>
  </si>
  <si>
    <t>7,26</t>
  </si>
  <si>
    <t>00000517</t>
  </si>
  <si>
    <t>ASFALTO EMULSIONADO TP VITBASE (ALFALTOS VITORIA), TP II (TORO) OU EQUIV</t>
  </si>
  <si>
    <t>00000509</t>
  </si>
  <si>
    <t>ASFALTO OXIDADO P/ IMPERM C/ COEFICIENTE DE PENETRACAO 15-25</t>
  </si>
  <si>
    <t>3,41</t>
  </si>
  <si>
    <t>00000516</t>
  </si>
  <si>
    <t>ASFALTO OXIDADO P/ IMPERM C/ COEFICIENTE DE PENETRACAO 20-35</t>
  </si>
  <si>
    <t>2,37</t>
  </si>
  <si>
    <t>00000510</t>
  </si>
  <si>
    <t>ASFALTO OXIDADO P/ IMPERM C/ COEFICIENTE DE PENETRACAO 25-40</t>
  </si>
  <si>
    <t>2,54</t>
  </si>
  <si>
    <t>00000513</t>
  </si>
  <si>
    <t>ASFALTO OXIDADO P/ IMPERM C/ COEFICIENTE DE PENETRACAO 40-55</t>
  </si>
  <si>
    <t>2,33</t>
  </si>
  <si>
    <t>00002699</t>
  </si>
  <si>
    <t>ASSENTADOR DE TUBOS</t>
  </si>
  <si>
    <t>7,01</t>
  </si>
  <si>
    <t>00020278</t>
  </si>
  <si>
    <t>ASSENTAMENTO DE CARPETE - SOMENTE MAO DE OBRA</t>
  </si>
  <si>
    <t>M2</t>
  </si>
  <si>
    <t>00020277</t>
  </si>
  <si>
    <t>ASSENTAMENTO DE FORMICA - SOMENTE MAO DE OBRA</t>
  </si>
  <si>
    <t>6,81</t>
  </si>
  <si>
    <t>00000518</t>
  </si>
  <si>
    <t>ASSENTAMENTO DE PISO VINILICO EM PLACAS - SOMENTE MAO DE OBRA</t>
  </si>
  <si>
    <t>3,18</t>
  </si>
  <si>
    <t>00000522</t>
  </si>
  <si>
    <t>ASSENTAMENTO DE RODAPE VINILICO - SOMENTE MAO DE OBRA</t>
  </si>
  <si>
    <t>0,32</t>
  </si>
  <si>
    <t>00011761</t>
  </si>
  <si>
    <t>ASSENTO P/ VASO SANITARIO INFANTIL DE PLASTICO</t>
  </si>
  <si>
    <t>13,84</t>
  </si>
  <si>
    <t>00012332</t>
  </si>
  <si>
    <t>AUTOMATICO DE BOIA INFERIOR 10A/250V</t>
  </si>
  <si>
    <t>25,13</t>
  </si>
  <si>
    <t>00007588</t>
  </si>
  <si>
    <t>CHAPA GALV PLANA 18GSG 1,311MM 10,528KG/M2</t>
  </si>
  <si>
    <t>00011047</t>
  </si>
  <si>
    <t>CHAPA GALV PLANA 19GSG 1,158MM 9,307KG/M2</t>
  </si>
  <si>
    <t>00011049</t>
  </si>
  <si>
    <t>CHAPA GALV PLANA 22GSG 0,853MM 6,866KG/M2</t>
  </si>
  <si>
    <t>00011051</t>
  </si>
  <si>
    <t>CHAPA GALV PLANA 26GSG 0,551MM 4,425KG/M2</t>
  </si>
  <si>
    <t>00011061</t>
  </si>
  <si>
    <t>CHAPA GALV PLANA 30GSG 0,399MM 3,204KG/M2</t>
  </si>
  <si>
    <t>5,61</t>
  </si>
  <si>
    <t>00011010</t>
  </si>
  <si>
    <t>CHAPA GALV REVEST C /EPOXY "ARMCO" E = 3,35MM</t>
  </si>
  <si>
    <t>13,73</t>
  </si>
  <si>
    <t>00011008</t>
  </si>
  <si>
    <t>CHAPA GALV REVEST C/ EPOXY "ARMCO" E = 2,00MM</t>
  </si>
  <si>
    <t>10,94</t>
  </si>
  <si>
    <t>00011009</t>
  </si>
  <si>
    <t>CHAPA GALV REVEST C/ EPOXY "ARMCO" E = 2,65MM</t>
  </si>
  <si>
    <t>14,22</t>
  </si>
  <si>
    <t>00011011</t>
  </si>
  <si>
    <t>CHAPA GALV REVEST C/ EPOXY "ARMCO" E = 4,50MM</t>
  </si>
  <si>
    <t>12,82</t>
  </si>
  <si>
    <t>00011012</t>
  </si>
  <si>
    <t>CHAPA GALV REVEST C/ EPOXY "ARMCO" E = 6,30MM</t>
  </si>
  <si>
    <t>12,40</t>
  </si>
  <si>
    <t>00001338</t>
  </si>
  <si>
    <t>CHAPA LAMINADO MELAMINICO LISO BRILHANTE E = 1,3MM (1,25X3,08M)</t>
  </si>
  <si>
    <t>10,31</t>
  </si>
  <si>
    <t>00001340</t>
  </si>
  <si>
    <t>CHAPA LAMINADO MELAMINICO LISO FOSCO E = 1,3MM (1,25X3,08M)</t>
  </si>
  <si>
    <t>00001341</t>
  </si>
  <si>
    <t>CHAPA LAMINADO MELAMINICO TEXTURIZADO E = 1,3MM (1,25X3,08M)</t>
  </si>
  <si>
    <t>13,05</t>
  </si>
  <si>
    <t>00011062</t>
  </si>
  <si>
    <t>CHAPA LISA PRENSADA DE FIBROCIMENTO 10MM - 1,20 X 2,0M</t>
  </si>
  <si>
    <t>46,60</t>
  </si>
  <si>
    <t>00011063</t>
  </si>
  <si>
    <t>CHAPA LISA PRENSADA DE FIBROCIMENTO 6MM - 1,20 X 2,0M</t>
  </si>
  <si>
    <t>29,41</t>
  </si>
  <si>
    <t>00001364</t>
  </si>
  <si>
    <t>CHAPA MADEIRA COMPENSADA CEDRO/CEDRINHO, SUMAUMA, VIROLA BRANCA OU EQUIV 2,2 X 1,6M X 10MM</t>
  </si>
  <si>
    <t>13,52</t>
  </si>
  <si>
    <t>P/ARMARIOS</t>
  </si>
  <si>
    <t>00001361</t>
  </si>
  <si>
    <t>CHAPA MADEIRA COMPENSADA CEDRO/CEDRINHO, SUMAUMA, VIROLA BRANCA OU EQUIV 2,2 X 1,6M X 12MM</t>
  </si>
  <si>
    <t>45,76</t>
  </si>
  <si>
    <t>00001362</t>
  </si>
  <si>
    <t>CHAPA MADEIRA COMPENSADA CEDRO/CEDRINHO, SUMAUMA, VIROLA BRANCA OU EQUIV 2,2 X 1,6M X 15MM</t>
  </si>
  <si>
    <t>19,64</t>
  </si>
  <si>
    <t>00001363</t>
  </si>
  <si>
    <t>CHAPA MADEIRA COMPENSADA CEDRO/CEDRINHO, SUMAUMA, VIROLA BRANCA OU EQUIV 2,2 X 1,6M X 6MM</t>
  </si>
  <si>
    <t>11,68</t>
  </si>
  <si>
    <t>00011131</t>
  </si>
  <si>
    <t>CHAPA MADEIRA COMPENSADA CEDRO/CEDRINHO, SUMAUMA, VIROLA BRANCA OU EQUIV 2,2 X 1,6M X 20MM</t>
  </si>
  <si>
    <t>28,89</t>
  </si>
  <si>
    <t>00011132</t>
  </si>
  <si>
    <t>CHAPA MADEIRA COMPENSADA CEDRO/CEDRINHO, SUMAUMA, VIROLA BRANCA OU EQUIV 2,2 X 1,6M X 25MM</t>
  </si>
  <si>
    <t>32,81</t>
  </si>
  <si>
    <t>00011130</t>
  </si>
  <si>
    <t>CHAPA MADEIRA COMPENSADA CEDRO/CEDRINHO, SUMAUMA, VIROLA BRANCA OU EQUIV 2,2 X 1,6M X 8MM</t>
  </si>
  <si>
    <t>00011137</t>
  </si>
  <si>
    <t>CHAPA MADEIRA COMPENSADA NAVAL (C/ COLA FENOLICA) 2,2 X 1,6M X 20MM</t>
  </si>
  <si>
    <t>28,51</t>
  </si>
  <si>
    <t>00011134</t>
  </si>
  <si>
    <t>CHAPA MADEIRA COMPENSADA NAVAL (C/ COLA FENOLICA) 2,2 X 1,6M X 10MM</t>
  </si>
  <si>
    <t>15,14</t>
  </si>
  <si>
    <t>00011135</t>
  </si>
  <si>
    <t>CHAPA MADEIRA COMPENSADA NAVAL (C/ COLA FENOLICA) 2,2 X 1,6M X 12MM</t>
  </si>
  <si>
    <t>17,73</t>
  </si>
  <si>
    <t>00011136</t>
  </si>
  <si>
    <t>CHAPA MADEIRA COMPENSADA NAVAL (C/ COLA FENOLICA) 2,2 X 1,6M X 15MM</t>
  </si>
  <si>
    <t>21,36</t>
  </si>
  <si>
    <t>00001360</t>
  </si>
  <si>
    <t>CHAPA MADEIRA COMPENSADA NAVAL (C/ COLA FENOLICA) 2,2 X 1,6M X 6MM</t>
  </si>
  <si>
    <t>11,44</t>
  </si>
  <si>
    <t>00001346</t>
  </si>
  <si>
    <t>CHAPA MADEIRA COMPENSADA PLASTIFICADA 2,2 X 1,1M X 10MM P/ FORMA CONCRETO</t>
  </si>
  <si>
    <t>22,42</t>
  </si>
  <si>
    <t>00001347</t>
  </si>
  <si>
    <t>CHAPA MADEIRA COMPENSADA PLASTIFICADA 2,2 X 1,1M X 12MM P/ FORMA CONCRETO</t>
  </si>
  <si>
    <t>26,04</t>
  </si>
  <si>
    <t>ENG RAP E ANEIS EXP P/ EMP MANG COBRE D = 2 1/2 L = 20M</t>
  </si>
  <si>
    <t>00013369</t>
  </si>
  <si>
    <t>CHAVE SECCIONADORA FUSIVEL TRIPOLAR, MANOBRA C/ CARGA, 160A/500V P/ FUSIVEIS NH TAMANHO 00</t>
  </si>
  <si>
    <t>131,54</t>
  </si>
  <si>
    <t>CORRENTE NOMINAL ATE 160A, TIPO 3 NP 4080 DA SIEMENS OU EQUIV</t>
  </si>
  <si>
    <t>00013370</t>
  </si>
  <si>
    <t>CHAVE SECCIONADORA FUSIVEL TRIPOLAR, MANOBRA C/ CARGA, 250A/500V P/ FUSIVEIS NH TAMANHO 1</t>
  </si>
  <si>
    <t>161,57</t>
  </si>
  <si>
    <t>CORRENTE NOMINAL ATE 250A, TIPO 3 NN 2200 DA SIEMENS OU EQUIV</t>
  </si>
  <si>
    <t>00002395</t>
  </si>
  <si>
    <t>CHAVE SECCIONADORA TRIPOLAR C/ PORTA FUSIVEIS NH, MANOBRA C/ CARGA, 125A/500V, TIPO S37 SIEMENS OU</t>
  </si>
  <si>
    <t>366,19</t>
  </si>
  <si>
    <t>EQUIV</t>
  </si>
  <si>
    <t>00002398</t>
  </si>
  <si>
    <t>CHAVE SECCIONADORA TRIPOLAR C/ PORTA FUSIVEIS NH, MANOBRA C/ CARGA, 300A/500V, TIPO S37 SIEMENS OU</t>
  </si>
  <si>
    <t>802,34</t>
  </si>
  <si>
    <t>00002399</t>
  </si>
  <si>
    <t>CHAVE SECCIONADORA TRIPOLAR C/ PORTA FUSIVEIS NH, MANOBRA C/ CARGA, 400A/500V, TIPO S37 SIEMENS OU</t>
  </si>
  <si>
    <t>996,26</t>
  </si>
  <si>
    <t>00012340</t>
  </si>
  <si>
    <t>CHAVE SECCIONADORA TRIPOLAR P/ MEDIA TENSAO 400A/15KV, C/ COMANDO MANUAL SIMULTANEO NAS 3</t>
  </si>
  <si>
    <t>1.178,00</t>
  </si>
  <si>
    <t>FASES ATRAVES DE PUNHO</t>
  </si>
  <si>
    <t>00012341</t>
  </si>
  <si>
    <t>1.079,57</t>
  </si>
  <si>
    <t>FASES ATRAVES DE VARA DE MANOBRA, TIPO 3 DC 0015-2W SIEMENS OU EQUIV</t>
  </si>
  <si>
    <t>00014281</t>
  </si>
  <si>
    <t>CHAVE SECCIONADORA TRIPOLAR 250A, 600V C/ FUSIVEIS NH 200A EM CAIXA BLINDADA EM ACO</t>
  </si>
  <si>
    <t>544,44</t>
  </si>
  <si>
    <t>00014282</t>
  </si>
  <si>
    <t>CHAVE SECCIONADORA TRIPOLAR 400A, 600V C/ FUSIVEIS NH 400A EM CAIXA BLINDADA EM ACO</t>
  </si>
  <si>
    <t>697,50</t>
  </si>
  <si>
    <t>00014283</t>
  </si>
  <si>
    <t>CHAVE SECCIONADORA TRIPOLAR 600A, 600V C/ FUSIVEIS NH 600A EM CAIXA BLINDADO EM ACO</t>
  </si>
  <si>
    <t>937,75</t>
  </si>
  <si>
    <t>00014386</t>
  </si>
  <si>
    <t>CHAVE SECCIONADORA TRIPOLAR, ABERTURA EM CARGA 15KV, 400A , C/ PUNHO</t>
  </si>
  <si>
    <t>1.084,03</t>
  </si>
  <si>
    <t>00014385</t>
  </si>
  <si>
    <t>CHAVE SECCIONADORA UNIPOLAR, ABERTURA EM CARGA C/ VARA, 15KV, 400A USO INTERNO</t>
  </si>
  <si>
    <t>310,00</t>
  </si>
  <si>
    <t>00013278</t>
  </si>
  <si>
    <t>CHUMBADOR DE ACO 1" X 500MM C/ ROSCA E PORCA</t>
  </si>
  <si>
    <t>51,69</t>
  </si>
  <si>
    <t>00013279</t>
  </si>
  <si>
    <t>CHUMBADOR DE ACO 5/8" X 200MM C/ ROSCA E PORCA</t>
  </si>
  <si>
    <t>00011976</t>
  </si>
  <si>
    <t>CHUMBADOR OMEGA C/PARAFUSO OM1404 1/4"</t>
  </si>
  <si>
    <t>00011977</t>
  </si>
  <si>
    <t>CHUMBADOR URX - TECNART 1/2"</t>
  </si>
  <si>
    <t>5,46</t>
  </si>
  <si>
    <t>00011974</t>
  </si>
  <si>
    <t>CHUMBADOR 1/2" C/ PORCA</t>
  </si>
  <si>
    <t>6,09</t>
  </si>
  <si>
    <t>00011975</t>
  </si>
  <si>
    <t>CHUMBADOR 5/8 X 6"</t>
  </si>
  <si>
    <t>8,36</t>
  </si>
  <si>
    <t>00014017</t>
  </si>
  <si>
    <t>CHUMBO VIRGEM EM LINGOTE</t>
  </si>
  <si>
    <t>10,20</t>
  </si>
  <si>
    <t>00001368</t>
  </si>
  <si>
    <t>CHUVEIRO ELETRICO COMUM PLASTICO TP DUCHA 110/220V</t>
  </si>
  <si>
    <t>24,79</t>
  </si>
  <si>
    <t>00001369</t>
  </si>
  <si>
    <t>CHUVEIRO ELETRICO EM METAL CROMADO C/ ARTICULACAO 110/220V</t>
  </si>
  <si>
    <t>153,54</t>
  </si>
  <si>
    <t>00001367</t>
  </si>
  <si>
    <t>CHUVEIRO ELETRICO PLASTICO CROMADO TP TRADICIONAL 110/220V</t>
  </si>
  <si>
    <t>133,30</t>
  </si>
  <si>
    <t>00007607</t>
  </si>
  <si>
    <t>CHUVEIRO ELETRICO PLASTICO/PVC CROMADO TIPO DUCHA 110/220V</t>
  </si>
  <si>
    <t>00007608</t>
  </si>
  <si>
    <t>CHUVEIRO PLASTICO BRANCO SIMPLES</t>
  </si>
  <si>
    <t>00012115</t>
  </si>
  <si>
    <t>CIGARRA DE EMBUTIR 110/220V TIPO SILENTOQUE PIAL OU EQUIV</t>
  </si>
  <si>
    <t>9,93</t>
  </si>
  <si>
    <t>00012764</t>
  </si>
  <si>
    <t>CILINDRO PARA CLORO CAPACIDADE 900 KG</t>
  </si>
  <si>
    <t>20.150,00</t>
  </si>
  <si>
    <t>00013284</t>
  </si>
  <si>
    <t>CIMENTO AF-32</t>
  </si>
  <si>
    <t>0,34</t>
  </si>
  <si>
    <t>00011109</t>
  </si>
  <si>
    <t>CIMENTO ASFALTICO DE PETROLEO A GRANEL 30/45(CAP 40)</t>
  </si>
  <si>
    <t>1,60</t>
  </si>
  <si>
    <t>00000497</t>
  </si>
  <si>
    <t>CIMENTO ASFALTICO DE PETROLEO A GRANEL 50/60(CAP 20)</t>
  </si>
  <si>
    <t>1.400,00</t>
  </si>
  <si>
    <t>00000498</t>
  </si>
  <si>
    <t>CIMENTO ASFALTICO DE PETROLEO A GRANEL 85/100(CAP 7)</t>
  </si>
  <si>
    <t>1.496,14</t>
  </si>
  <si>
    <t>00001380</t>
  </si>
  <si>
    <t>CIMENTO BRANCO</t>
  </si>
  <si>
    <t>2,26</t>
  </si>
  <si>
    <t>00001371</t>
  </si>
  <si>
    <t>CIMENTO CRISTALIZANTE TP K11 HEY'DI VIAPOL (SEM EMULSAO ADESIVA)         OU EQUIV</t>
  </si>
  <si>
    <t>1,86</t>
  </si>
  <si>
    <t>00010511</t>
  </si>
  <si>
    <t>CIMENTO PORTLAND CP-320</t>
  </si>
  <si>
    <t>50KG</t>
  </si>
  <si>
    <t>00001379</t>
  </si>
  <si>
    <t>00025974</t>
  </si>
  <si>
    <t>CIMENTO PORTLAND ESTRUTURAL BRANCO CPB-32</t>
  </si>
  <si>
    <t>00001382</t>
  </si>
  <si>
    <t>CIMENTO POZOLANICO - 32</t>
  </si>
  <si>
    <t>15,60</t>
  </si>
  <si>
    <t>00000420</t>
  </si>
  <si>
    <t>CINTA FG DE 150MM P/ FIXACAO DE CAIXA MEDICAO.</t>
  </si>
  <si>
    <t>9,54</t>
  </si>
  <si>
    <t>00011943</t>
  </si>
  <si>
    <t>CINTA GALVANIZADA DE 7 1/2"</t>
  </si>
  <si>
    <t>18,61</t>
  </si>
  <si>
    <t>00011944</t>
  </si>
  <si>
    <t>CINTA GALVANIZADA DE 8"</t>
  </si>
  <si>
    <t>00012327</t>
  </si>
  <si>
    <t>CINTA PARA INSTALACAO DE TRANSFORMADOR EM POSTE DE CONCRETO DIAM 210MM</t>
  </si>
  <si>
    <t>45,34</t>
  </si>
  <si>
    <t>00013003</t>
  </si>
  <si>
    <t>CLORO</t>
  </si>
  <si>
    <t>00012329</t>
  </si>
  <si>
    <t>COBRE ELETROLITICO EM BARRA OU CHAPA</t>
  </si>
  <si>
    <t>95,09</t>
  </si>
  <si>
    <t>00011601</t>
  </si>
  <si>
    <t>COLA ADESIVA P/ MANTA BUTILICA TIPO COPILFIX OU SIM</t>
  </si>
  <si>
    <t>00011849</t>
  </si>
  <si>
    <t>COLA BRANCA</t>
  </si>
  <si>
    <t>8,70</t>
  </si>
  <si>
    <t>00000125</t>
  </si>
  <si>
    <t>COLA CONCENTRADA P/ ARGAMASSA, REBOCO, CHAPISCO E PASTA DE CIMENTO TP SIKAFIX OU EQUIV</t>
  </si>
  <si>
    <t>6,21</t>
  </si>
  <si>
    <t>M    - INCL CACAMBA</t>
  </si>
  <si>
    <t>00000148</t>
  </si>
  <si>
    <t>COLA CONCENTRADA P/ ARGAMASSA, REBOCO, CHAPISCO E PASTA DE CIMENTO TP SIKAFIX SUPER OU EQUIV</t>
  </si>
  <si>
    <t>7,50</t>
  </si>
  <si>
    <t>00004791</t>
  </si>
  <si>
    <t>COLA CONTATO P/ CHAPA VINILICA/BORRACHA</t>
  </si>
  <si>
    <t>00001339</t>
  </si>
  <si>
    <t>COLA FORMICA A BASE DE RESINAS SINTETICAS</t>
  </si>
  <si>
    <t>00004823</t>
  </si>
  <si>
    <t>COLA IBERE P/ MARMORE/GRANITO</t>
  </si>
  <si>
    <t>8,75</t>
  </si>
  <si>
    <t>00012459</t>
  </si>
  <si>
    <t>COLAR TOMADA FOFO DN 200X1</t>
  </si>
  <si>
    <t>40,21</t>
  </si>
  <si>
    <t>00012470</t>
  </si>
  <si>
    <t>COLAR TOMADA FOFO DN 250X1/2</t>
  </si>
  <si>
    <t>54,39</t>
  </si>
  <si>
    <t>00001390</t>
  </si>
  <si>
    <t>COLAR TOMADA FOFO DN   50X1/2"</t>
  </si>
  <si>
    <t>20,45</t>
  </si>
  <si>
    <t>00001408</t>
  </si>
  <si>
    <t>COLAR TOMADA FOFO DN   50X1"</t>
  </si>
  <si>
    <t>17,18</t>
  </si>
  <si>
    <t>00001392</t>
  </si>
  <si>
    <t>COLAR TOMADA FOFO DN   75X1/2"</t>
  </si>
  <si>
    <t>00001384</t>
  </si>
  <si>
    <t>COLAR TOMADA FOFO DN 100X1/2"</t>
  </si>
  <si>
    <t>22,90</t>
  </si>
  <si>
    <t>00001441</t>
  </si>
  <si>
    <t>COLAR TOMADA FOFO DN 100X1"</t>
  </si>
  <si>
    <t>27,26</t>
  </si>
  <si>
    <t>00012468</t>
  </si>
  <si>
    <t>COLAR TOMADA FOFO DN 150X1/2</t>
  </si>
  <si>
    <t>42,94</t>
  </si>
  <si>
    <t>00001386</t>
  </si>
  <si>
    <t>COLAR TOMADA FOFO DN 150X1"</t>
  </si>
  <si>
    <t>33,78</t>
  </si>
  <si>
    <t>00001387</t>
  </si>
  <si>
    <t>COLAR TOMADA FOFO DN 200X1/2"</t>
  </si>
  <si>
    <t>51,12</t>
  </si>
  <si>
    <t>00001436</t>
  </si>
  <si>
    <t>COLAR TOMADA PVC C/ TRAVAS SAIDA ROSCA DE 110 MM X 1/2" P/ LIGACAO PREDIAL</t>
  </si>
  <si>
    <t>11,47</t>
  </si>
  <si>
    <t>00001427</t>
  </si>
  <si>
    <t>COLAR TOMADA PVC C/ TRAVAS SAIDA ROSCA DE 110 MM X 3/4" LIGACAO PREDIAL</t>
  </si>
  <si>
    <t>11,57</t>
  </si>
  <si>
    <t>00001402</t>
  </si>
  <si>
    <t>COLAR TOMADA PVC C/ TRAVAS SAIDA ROSCA DE 32 MM X 1/2" P/ LIGACAO PREDIAL</t>
  </si>
  <si>
    <t>00001423</t>
  </si>
  <si>
    <t>COLAR TOMADA PVC C/ TRAVAS SAIDA ROSCA DE 32 MM X 3/4" P/ LIGACAO PREDIAL</t>
  </si>
  <si>
    <t>5,06</t>
  </si>
  <si>
    <t>00001421</t>
  </si>
  <si>
    <t>COLAR TOMADA PVC C/ TRAVAS SAIDA ROSCA DE 40 MM X 1/2" P/ LIGACAO PREDIAL</t>
  </si>
  <si>
    <t>00001420</t>
  </si>
  <si>
    <t>COLAR TOMADA PVC C/ TRAVAS SAIDA ROSCA DE 40 MM X 3/4" P/ LIGACAO PREDIAL</t>
  </si>
  <si>
    <t>00001419</t>
  </si>
  <si>
    <t>COLAR TOMADA PVC C/ TRAVAS SAIDA ROSCA DE 50 MM X 1/2" P/ LIGACAO PREDIAL</t>
  </si>
  <si>
    <t>00001439</t>
  </si>
  <si>
    <t>COLAR TOMADA PVC C/ TRAVAS SAIDA ROSCA DE 50 MM X 3/4" P/ LIGACAO PREDIAL</t>
  </si>
  <si>
    <t>5,91</t>
  </si>
  <si>
    <t>00001415</t>
  </si>
  <si>
    <t>COLAR TOMADA PVC C/ TRAVAS SAIDA ROSCA DE 60 MM X 1/2" P/ LIGACAO PREDIAL</t>
  </si>
  <si>
    <t>6,56</t>
  </si>
  <si>
    <t>00001414</t>
  </si>
  <si>
    <t>COLAR TOMADA PVC C/ TRAVAS SAIDA ROSCA DE 60 MM X 3/4" P/ LIGACAO PREDIAL</t>
  </si>
  <si>
    <t>00001413</t>
  </si>
  <si>
    <t>COLAR TOMADA PVC C/ TRAVAS SAIDA ROSCA DE 75 MM X 1/2" P/ LIGACAO PREDIAL</t>
  </si>
  <si>
    <t>10,07</t>
  </si>
  <si>
    <t>00001417</t>
  </si>
  <si>
    <t>COLAR TOMADA PVC C/ TRAVAS SAIDA ROSCA DE 75 MM X 3/4" P/ LIGACAO PREDIAL</t>
  </si>
  <si>
    <t>00001412</t>
  </si>
  <si>
    <t>COLAR TOMADA PVC C/ TRAVAS SAIDA ROSCA DE 85 MM X 1/2" P/ LIGACAO PREDIAL</t>
  </si>
  <si>
    <t>9,12</t>
  </si>
  <si>
    <t>00001416</t>
  </si>
  <si>
    <t>COLAR TOMADA PVC C/ TRAVAS SAIDA ROSCA DE 85 MM X 3/4" P/ LIGACAO PREDIAL</t>
  </si>
  <si>
    <t>9,22</t>
  </si>
  <si>
    <t>00001411</t>
  </si>
  <si>
    <t>COLAR TOMADA PVC C/ TRAVAS SAIDA ROSCAVEL C/ BUCHA DE LATAO DE 110MM X 1/2'' P/ LIGACAO PREDIAL</t>
  </si>
  <si>
    <t>18,94</t>
  </si>
  <si>
    <t>00001435</t>
  </si>
  <si>
    <t>COLAR TOMADA PVC C/ TRAVAS SAIDA ROSCAVEL C/ BUCHA DE LATAO DE 60MM X 1/2'' P/ LIGACAO PREDIAL</t>
  </si>
  <si>
    <t>12,63</t>
  </si>
  <si>
    <t>00001406</t>
  </si>
  <si>
    <t>COLAR TOMADA PVC C/ TRAVAS SAIDA ROSCAVEL C/ BUCHA DE LATAO DE 60MM X 3/4'' P/ LIGACAO PREDIAL</t>
  </si>
  <si>
    <t>00001407</t>
  </si>
  <si>
    <t>COLAR TOMADA PVC C/ TRAVAS SAIDA ROSCAVEL C/ BUCHA DE LATAO DE 75MM X 1/2'' P/ LIGACAO PREDIAL</t>
  </si>
  <si>
    <t>15,73</t>
  </si>
  <si>
    <t>00001418</t>
  </si>
  <si>
    <t>COLAR TOMADA PVC C/ TRAVAS SAIDA ROSCAVEL C/ BUCHA DE LATAO DE 75MM X 3/4'' P/ LIGACAO PREDIAL</t>
  </si>
  <si>
    <t>00001404</t>
  </si>
  <si>
    <t>COLAR TOMADA PVC C/ TRAVAS SAIDA ROSCAVEL C/ BUCHA DE LATAO DE 85MM X 1/2" P/ LIGACAO PREDIAL</t>
  </si>
  <si>
    <t>16,63</t>
  </si>
  <si>
    <t>00001410</t>
  </si>
  <si>
    <t>COLAR TOMADA PVC C/ TRAVAS SAIDA ROSCAVEL C/ BUCHA DE LATAO DE 85MM X 3/4'' P/ LIGACAO PREDIAL</t>
  </si>
  <si>
    <t>00020093</t>
  </si>
  <si>
    <t>COLAR TOMADA PVC C/ TRAVAS,SAIDA ROSCAVEL C/ BUCHA DE LATAO DE 110MM X 3/4"</t>
  </si>
  <si>
    <t>00020268</t>
  </si>
  <si>
    <t>COLUNA LOUCA BRANCA P/ LAVATORIO - PADRAO MEDIO</t>
  </si>
  <si>
    <t>19,51</t>
  </si>
  <si>
    <t>00013219</t>
  </si>
  <si>
    <t>COMPACTADOR CLOZIRONI/SAPO TIPO F C/ FUNCIONAMENTO A AR COMPRIMIDO **CAIXA**</t>
  </si>
  <si>
    <t>8.232,90</t>
  </si>
  <si>
    <t>00013457</t>
  </si>
  <si>
    <t>COMPACTADOR SOLOS C/ PLACA VIBRATORIA DE 43 X 55CM DYNAPAC CM-20D, 7HP, A DIESEL, 415 KG, IMPACTO</t>
  </si>
  <si>
    <t>30.373,34</t>
  </si>
  <si>
    <t>DINAMICO TOTAL 3000KG**CAIXA**</t>
  </si>
  <si>
    <t>00001442</t>
  </si>
  <si>
    <t>COMPACTADOR SOLOS C/ PLACA VIBRATORIA DE 46 X 51CM DYNAPAC CM-13D, 5HP, 156KG, DIESEL, NAO</t>
  </si>
  <si>
    <t>15.457,87</t>
  </si>
  <si>
    <t>REVERSIVEL, IMPACTO DINAMICO TOTAL 1700KG**CAIXA**</t>
  </si>
  <si>
    <t>00001449</t>
  </si>
  <si>
    <t>COMPACTADOR SOLOS C/ PLACA VIBRATORIA MOTOR DIESEL/GASOLINA * 5HP * NAO REVERSIVEL TIPO</t>
  </si>
  <si>
    <t>2,24</t>
  </si>
  <si>
    <t>CLARIDOM CS-15 OU EQUIV (INCL MANUTENCAO/COMBUSTIVEL)</t>
  </si>
  <si>
    <t>00001444</t>
  </si>
  <si>
    <t>COMPACTADOR SOLOS C/ PLACA VIBRATORIA MOTOR DIESEL/GASOLINA &gt; = 10CV NAO REVERCIVEL TIPO</t>
  </si>
  <si>
    <t>2,94</t>
  </si>
  <si>
    <t>CLARIDOM CS- 30 OU EQUIV (INCL MANUTENCAO/COMBUSTIVEL)</t>
  </si>
  <si>
    <t>00001453</t>
  </si>
  <si>
    <t>COMPACTADOR SOLOS C/ PLACA VIBRATORIA MOTOR DIESEL/GASOLINA 7 A 10HP 400KG NAO REVERSIVEL TIPO</t>
  </si>
  <si>
    <t>3,67</t>
  </si>
  <si>
    <t>DYNAPAC CM-20 OU EQUIV (INCL MANUTENCAO/COMBUSTIVEL)</t>
  </si>
  <si>
    <t>00001443</t>
  </si>
  <si>
    <t>COMPACTADOR SOLOS C/ PLACA VIBRATORIA 135 A 156KG C/ MOTOR DIESEL / GASOLINA 4 A 6HP NAO</t>
  </si>
  <si>
    <t>REVERSIVEL TIPO DYNAPAC CM-13 OU EQUIV (INCL MANUTENCAO/COMBUSTIVEL)</t>
  </si>
  <si>
    <t>00013458</t>
  </si>
  <si>
    <t>COMPACTADOR SOLOS MOTOR GAS 4HP MIKASA MOD MTR80 OU SIMILAR**CAIXA**</t>
  </si>
  <si>
    <t>10.896,03</t>
  </si>
  <si>
    <t>00001448</t>
  </si>
  <si>
    <t>COMPACTADOR SOLOS PNEUMATICO TIPO SAPO ATE 35KG TIPO CLOZIRONE OU EQUIV (INCL</t>
  </si>
  <si>
    <t>1,68</t>
  </si>
  <si>
    <t>MANUTENCAO/COMBUSTIVEL)</t>
  </si>
  <si>
    <t>00001445</t>
  </si>
  <si>
    <t>COMPACTADOR SOLOS TIPO SAPO C/ MOTOR DIESEL/GASOLINA *3HP* NAO REVERSIVEL PADRAO DYNAPAL LC -7</t>
  </si>
  <si>
    <t>2,13</t>
  </si>
  <si>
    <t>I R OU EQUIV (INCL MANUTENCAO/COMBUSTIVEL)</t>
  </si>
  <si>
    <t>00001472</t>
  </si>
  <si>
    <t>COMPORTA CIRCULAR FOFO SENTIDO DUPLO FLUXO C/ CHUMBADORES D = 200</t>
  </si>
  <si>
    <t>18.352,68</t>
  </si>
  <si>
    <t>00001501</t>
  </si>
  <si>
    <t>COMPORTA CIRCULAR FOFO SENTIDO DUPLO FLUXO C/ CHUMBADORES D = 300</t>
  </si>
  <si>
    <t>25.489,85</t>
  </si>
  <si>
    <t>00001473</t>
  </si>
  <si>
    <t>COMPORTA CIRCULAR FOFO SENTIDO DUPLO FLUXO C/ CHUMBADORES D = 400</t>
  </si>
  <si>
    <t>27.124,53</t>
  </si>
  <si>
    <t>00001493</t>
  </si>
  <si>
    <t>COMPORTA CIRCULAR FOFO SENTIDO DUPLO FLUXO C/ CHUMBADORES D = 500</t>
  </si>
  <si>
    <t>33.541,17</t>
  </si>
  <si>
    <t>00001474</t>
  </si>
  <si>
    <t>COMPORTA CIRCULAR FOFO SENTIDO DUPLO FLUXO C/ CHUMBADORES D = 600</t>
  </si>
  <si>
    <t>36.710,50</t>
  </si>
  <si>
    <t>00001475</t>
  </si>
  <si>
    <t>COMPORTA CIRCULAR FOFO SENTIDO DUPLO FLUXO C/ CHUMBADORES D = 700</t>
  </si>
  <si>
    <t>48.340,78</t>
  </si>
  <si>
    <t>00001476</t>
  </si>
  <si>
    <t>COMPORTA CIRCULAR FOFO SENTIDO DUPLO FLUXO C/ CHUMBADORES D = 800</t>
  </si>
  <si>
    <t>55.010,14</t>
  </si>
  <si>
    <t>00001477</t>
  </si>
  <si>
    <t>COMPORTA CIRCULAR FOFO SENTIDO DUPLO FLUXO C/ CHUMBADORES D = 900</t>
  </si>
  <si>
    <t>60.116,96</t>
  </si>
  <si>
    <t>00001503</t>
  </si>
  <si>
    <t>COMPORTA CIRCULAR FOFO SENTIDO DUPLO FLUXO C/ CHUMBADORES D = 1000</t>
  </si>
  <si>
    <t>75.982,85</t>
  </si>
  <si>
    <t>00001502</t>
  </si>
  <si>
    <t>COMPORTA CIRCULAR FOFO SENTIDO DUPLO FLUXO C/ CHUMBADORES D = 1200</t>
  </si>
  <si>
    <t>80.202,68</t>
  </si>
  <si>
    <t>00001457</t>
  </si>
  <si>
    <t>COMPORTA CIRCULAR FOFO SENTIDO UNICO FLUXO C/ CHUMBADORES D = 200</t>
  </si>
  <si>
    <t>1.765,34</t>
  </si>
  <si>
    <t>00001458</t>
  </si>
  <si>
    <t>COMPORTA CIRCULAR FOFO SENTIDO UNICO FLUXO C/ CHUMBADORES D = 300</t>
  </si>
  <si>
    <t>2.800,62</t>
  </si>
  <si>
    <t>00001500</t>
  </si>
  <si>
    <t>BOMBA CENTRIFUGA C/ MOTOR ELETRICO 3/4CV SCHNEIDER BC-91 **CAIXA**</t>
  </si>
  <si>
    <t>378,02</t>
  </si>
  <si>
    <t>00000740</t>
  </si>
  <si>
    <t>BOMBA CENTRIFUGA DE ESTAGIOS C/ MOTOR ELETRICO TRIFASICO 10CV B OCAIS 1 1/2" X 1" SCHNEIDER MOD.</t>
  </si>
  <si>
    <t>1.980,37</t>
  </si>
  <si>
    <t>ME-BR 24100 **CAIXA**"</t>
  </si>
  <si>
    <t>00000735</t>
  </si>
  <si>
    <t>BOMBA CENTRIFUGA DE ESTAGIOS C/ MOTOR ELETRICO TRIFASICO 2CV      BOCAIS 1" X 3/4" SCHNEIDER MOD. ME</t>
  </si>
  <si>
    <t>849,80</t>
  </si>
  <si>
    <t>BR-1420,HM/ Q = 30M / 7,2M3 / H A 70M / 1,9M3 / H**CAIXA**"</t>
  </si>
  <si>
    <t>00025932</t>
  </si>
  <si>
    <t>BOMBA HIDRAULICA ALTA PRESSÃO (UNIDADE MOTRIZ), VAZÃO DE 3,0L/MIN, ATINGINDO PRESSÕES</t>
  </si>
  <si>
    <t>DIA</t>
  </si>
  <si>
    <t>188,00</t>
  </si>
  <si>
    <t>MANOMÉTRICAS DE ATÉ 100KGF/CM2 - LOCAÇÃO</t>
  </si>
  <si>
    <t>00000745</t>
  </si>
  <si>
    <t>BOMBA PARA TESTE HIDROSTATICO ATE 850 LIBRAS</t>
  </si>
  <si>
    <t>00010753</t>
  </si>
  <si>
    <t>BOMBA PRESSURIZADORA ELETRICA ATE 2HP, 1 1/2"</t>
  </si>
  <si>
    <t>0,41</t>
  </si>
  <si>
    <t>00000755</t>
  </si>
  <si>
    <t>BOMBA SUBMERSA DA MARCA LEAO S65-7, 27HP, ELETR. TRIFASICA, 220/380V</t>
  </si>
  <si>
    <t>7.873,00</t>
  </si>
  <si>
    <t>00000756</t>
  </si>
  <si>
    <t>BOMBA SUBMERSA DA MARCA LEAO S65-9, 32HP, ELETR. TRIFASICA 220/380V</t>
  </si>
  <si>
    <t>16.943,42</t>
  </si>
  <si>
    <t>00000749</t>
  </si>
  <si>
    <t>BOMBA SUBMERSA P/ POCO PROFUNDO ELETRICA TRIFASICA 4HP MARCA LEAO        MOD.4R8-14, SERIE 300, 220V-</t>
  </si>
  <si>
    <t>3.660,68</t>
  </si>
  <si>
    <t>22TR, HM/Q = 64,5M/10M³/H A 96M/6,0M³/H</t>
  </si>
  <si>
    <t>00000750</t>
  </si>
  <si>
    <t>BOMBA SUBMERSA P/ POCO PROFUNDO ELETRICA TRIFASICA 5CV DANCOR MOD 8.3S-29,HM/Q   = 30M/10M³/H</t>
  </si>
  <si>
    <t>3.834,47</t>
  </si>
  <si>
    <t>A 201M/3,4M³/H</t>
  </si>
  <si>
    <t>00010587</t>
  </si>
  <si>
    <t>BOMBA SUBMERSA 4" P/ POCO PROFUNDO ELETRICA MONOFASICA 1/2CV SAIDA 1   1/2'' MARCA DANCOR SERIE</t>
  </si>
  <si>
    <t>1.661,60</t>
  </si>
  <si>
    <t>SSP MOD.1.1S-13</t>
  </si>
  <si>
    <t>00000759</t>
  </si>
  <si>
    <t>BOMBA SUBMERSA 4" P/ POCO PROFUNDO ELETRICA TRIFASICA 2CV, SAI DA 1, 1/2" MARCA DANCOR SERIE SPP</t>
  </si>
  <si>
    <t>2.447,48</t>
  </si>
  <si>
    <t>MOD 3.2S- 20, HM/Q = 18M/5,3 M3/H A 16,4M/1,64M³/H **CAIXA**</t>
  </si>
  <si>
    <t>00000761</t>
  </si>
  <si>
    <t>BOMBA SUBMERSA 4" P/ POCO PROFUNDO ELETRICA TRIFASICA 5CV, SAIDA 2" M ARCA DANCOR SERIE SPP MOD</t>
  </si>
  <si>
    <t>4.794,21</t>
  </si>
  <si>
    <t>11.2S-15,HM/Q = 42M/14,86M³/H A 121M/2,57M³/H   **CAIXA**"</t>
  </si>
  <si>
    <t>00010588</t>
  </si>
  <si>
    <t>BOMBA SUBMERSIVEL P/ DRENAGEM ELETRICA TRIFASICA 1CV SAIDA 2'' C/ 5M CABO ELETRICO DANCOR SERIE</t>
  </si>
  <si>
    <t>1.078,58</t>
  </si>
  <si>
    <t>SDE MOD. 2063 **CAIXA**</t>
  </si>
  <si>
    <t>00010589</t>
  </si>
  <si>
    <t>BOMBA SUBMERSIVEL P/ DRENAGEM ELETRICA TRIFASICA 2CV SAIDA 2'' C/ 5M CABO ELETRICO DANCOR SERIE</t>
  </si>
  <si>
    <t>1.141,37</t>
  </si>
  <si>
    <t>SDE MOD. 2213 **CAIXA**</t>
  </si>
  <si>
    <t>00000751</t>
  </si>
  <si>
    <t>BOMBA SUBMERSIVEL P/ DRENAGEM ELETRICA TRIFASICA 3CV SAIDA 2"    C/ 5M   CABO ELETRICO DANCOR SERIE</t>
  </si>
  <si>
    <t>1.527,06</t>
  </si>
  <si>
    <t>SDE MOD. 2301 HM/Q = 2M/38,8M3/H A 28M/5M3/H**CAIXA**"</t>
  </si>
  <si>
    <t>00000752</t>
  </si>
  <si>
    <t>BOMBA SUBMERSIVEL P/ DRENAGEM ELETRICA TRIFASICA 3CV SAIDA 2"    C/ 5M CABO ELETRICO DANCOR SERIE</t>
  </si>
  <si>
    <t>1.260,21</t>
  </si>
  <si>
    <t>SDE MOD. 2303 **CAIXA**"</t>
  </si>
  <si>
    <t>00000754</t>
  </si>
  <si>
    <t>BOMBA SUBMERSIVEL P/ DRENAGEM FLYGT B 2050 ELETRICA TRIFASICA,      SAIDA 2" 1,1 KW HM/Q = 0M / 28M3/H A</t>
  </si>
  <si>
    <t>2.872,49</t>
  </si>
  <si>
    <t>13 M/6M3/H C/5M CABO ELETRICO**CAIXA**"</t>
  </si>
  <si>
    <t>00000757</t>
  </si>
  <si>
    <t>BOMBA SUBMERSIVEL P/ DRENAGEM FLYGT B 2066 ELETRICA TRIFASICA 3 ,7CV SAIDA DE 3" HM/Q = 6M/60M3/H A</t>
  </si>
  <si>
    <t>5.193,09</t>
  </si>
  <si>
    <t>22M/12M3/H      C/ 5 M DE CABO ELETRICO**CAIXA**"</t>
  </si>
  <si>
    <t>00000760</t>
  </si>
  <si>
    <t>BOMBA SUBMERSIVEL P/ DRENAGEM FLYGT B 2102 HT ELETRICA TRIFASIC A 8,2 CV SAIDA 3",      ALTA PRESSAO,</t>
  </si>
  <si>
    <t>8.716,64</t>
  </si>
  <si>
    <t>HM/Q = 0M/72M3/H A 40M/21M3/H C/5M DE CABO ELETRICO**CAIXA**"</t>
  </si>
  <si>
    <t>00011271</t>
  </si>
  <si>
    <t>BOMBA SUBMERSIVEL P/ DRENAGEM FLYGT B 2102 MT ELETRICA TRIFASICA 8,2 CV SAIDA 4", PRESSAO NORMAL,</t>
  </si>
  <si>
    <t>8.938,46</t>
  </si>
  <si>
    <t>HM/Q = 0M/165 M3/H A 22M/30M3/H C/5M CABO ELETRICO**CAIXA**"</t>
  </si>
  <si>
    <t>00010591</t>
  </si>
  <si>
    <t>BOMBA SUBMERSIVEL P/ DRENAGEM SCHNEIDER BCS-220, 1CV   TRIFÁSICA, SAIDA2", C/ 1,5M DE CABO ELETR.,</t>
  </si>
  <si>
    <t>1.278,99</t>
  </si>
  <si>
    <t>AMT=8MCA Q=21,6M³/H   A AMT=14MCA Q=7M³/H</t>
  </si>
  <si>
    <t>00004086</t>
  </si>
  <si>
    <t>BOMBA SUBMERSIVEL P/ DRENAGEM/ESGOTAMENTO, ELETRICA TRIFASICA      ACIMA   DE 5 CV DESCARGA 4" HM =</t>
  </si>
  <si>
    <t>1,88</t>
  </si>
  <si>
    <t>25M, Q= 162M3/H = 2700L/MIN. OU EQUIV</t>
  </si>
  <si>
    <t>00004085</t>
  </si>
  <si>
    <t>BOMBA SUBMERSIVEL P/ DRENAGEM/ESGOTAMENTO, ELETRICA TRIFASICA      ACIMA 2 ATE 5CV DESCARGA 3", HM</t>
  </si>
  <si>
    <t>= 24M, Q= 60M3/H = 1000L/MIN. OU EQUIV</t>
  </si>
  <si>
    <t>00004084</t>
  </si>
  <si>
    <t>BOMBA SUBMERSIVEL P/ DRENAGEM/ESGOTAMENTO, ELETRICA TRIFASICA ATE 2CV DESCARGA 2", HM = 10M, Q=</t>
  </si>
  <si>
    <t>1,13</t>
  </si>
  <si>
    <t>25M3/H = 417L/MIN. OU EQUIV</t>
  </si>
  <si>
    <t>00010592</t>
  </si>
  <si>
    <t>BOMBA SUBMERSIVEL SCHNEIDER BCS-220   1CV TRIFASICA, SAIDA 2", C/1,5M   DE CABO ELETR. AMT=8MCA, Q=</t>
  </si>
  <si>
    <t>1.291,61</t>
  </si>
  <si>
    <t>29,4M³/H A AMT=18MCA, Q=11M³/H,P/DRENAGEM</t>
  </si>
  <si>
    <t>00005082</t>
  </si>
  <si>
    <t>BORBOLETA FERRO CROMADO P/ JANELA MADEIRA TP GUILHOTINA</t>
  </si>
  <si>
    <t>PAR</t>
  </si>
  <si>
    <t>5,75</t>
  </si>
  <si>
    <t>00005081</t>
  </si>
  <si>
    <t>BORBOLETA LATAO FUNDIDO CROMADO P/ JANELA MADEIRA TP GUILHOTINA</t>
  </si>
  <si>
    <t>6,40</t>
  </si>
  <si>
    <t>00012893</t>
  </si>
  <si>
    <t>BOTA COURO SOLADO DE BORRACHA VULCANIZADA</t>
  </si>
  <si>
    <t>13,08</t>
  </si>
  <si>
    <t>00011930</t>
  </si>
  <si>
    <t>BRACADEIRA ACO INOX 1/4 X 3/4" X 600MM</t>
  </si>
  <si>
    <t>1,96</t>
  </si>
  <si>
    <t>00004361</t>
  </si>
  <si>
    <t>BRACADEIRA C/ PARAFUSO D = 1 1/2"</t>
  </si>
  <si>
    <t>2,14</t>
  </si>
  <si>
    <t>00004371</t>
  </si>
  <si>
    <t>BRACADEIRA C/ PARAFUSO D = 1 1/4"</t>
  </si>
  <si>
    <t>00004363</t>
  </si>
  <si>
    <t>BRACADEIRA C/ PARAFUSO D = 1/2"</t>
  </si>
  <si>
    <t>00004362</t>
  </si>
  <si>
    <t>BRACADEIRA C/ PARAFUSO D = 1"</t>
  </si>
  <si>
    <t>1,26</t>
  </si>
  <si>
    <t>00004364</t>
  </si>
  <si>
    <t>BRACADEIRA C/ PARAFUSO D = 2 1/2"</t>
  </si>
  <si>
    <t>2,68</t>
  </si>
  <si>
    <t>00004365</t>
  </si>
  <si>
    <t>BRACADEIRA C/ PARAFUSO D = 2"</t>
  </si>
  <si>
    <t>2,65</t>
  </si>
  <si>
    <t>00004366</t>
  </si>
  <si>
    <t>BRACADEIRA C/ PARAFUSO D = 3 1/2"</t>
  </si>
  <si>
    <t>3,47</t>
  </si>
  <si>
    <t>00004360</t>
  </si>
  <si>
    <t>BRACADEIRA C/ PARAFUSO D = 3/4"</t>
  </si>
  <si>
    <t>1,10</t>
  </si>
  <si>
    <t>00004367</t>
  </si>
  <si>
    <t>BRACADEIRA C/ PARAFUSO D = 3"</t>
  </si>
  <si>
    <t>3,15</t>
  </si>
  <si>
    <t>00004372</t>
  </si>
  <si>
    <t>BRACADEIRA C/ PARAFUSO D = 4"</t>
  </si>
  <si>
    <t>3,82</t>
  </si>
  <si>
    <t>00011926</t>
  </si>
  <si>
    <t>BRACADEIRA FERRO GALV MODULAR   E = 1/2" D = 2 1/2"</t>
  </si>
  <si>
    <t>00011927</t>
  </si>
  <si>
    <t>BRACADEIRA FERRO GALV MODULAR   E = 1/2" D = 2"</t>
  </si>
  <si>
    <t>2,87</t>
  </si>
  <si>
    <t>00011928</t>
  </si>
  <si>
    <t>BRACADEIRA FERRO GALV MODULAR   E = 1/2" D = 3"</t>
  </si>
  <si>
    <t>3,34</t>
  </si>
  <si>
    <t>00011929</t>
  </si>
  <si>
    <t>BRACADEIRA FERRO GALV MODULAR   E = 1/2" D = 4"</t>
  </si>
  <si>
    <t>4,73</t>
  </si>
  <si>
    <t>00011270</t>
  </si>
  <si>
    <t>BRACADEIRA FIXACAO CABO PARA-RAIO - SIMPLES</t>
  </si>
  <si>
    <t>4,42</t>
  </si>
  <si>
    <t>00013343</t>
  </si>
  <si>
    <t>BRACADEIRA OU CINTA EM FG 6" PARA FIXACAO EM POSTE CIRCULAR"</t>
  </si>
  <si>
    <t>23,65</t>
  </si>
  <si>
    <t>00012615</t>
  </si>
  <si>
    <t>BRACADEIRA PVC AQUAPLUV D = 88MM</t>
  </si>
  <si>
    <t>5,31</t>
  </si>
  <si>
    <t>00004368</t>
  </si>
  <si>
    <t>BRACADEIRA 3/4" X 1/4"</t>
  </si>
  <si>
    <t>1,55</t>
  </si>
  <si>
    <t>00011685</t>
  </si>
  <si>
    <t>BRACO OU HASTE C/CANOPLA METAL CROMADO 1/2" P/ CHUVEIRO SIMPLES</t>
  </si>
  <si>
    <t>6,93</t>
  </si>
  <si>
    <t>00011679</t>
  </si>
  <si>
    <t>BRACO OU HASTE C/CANOPLA PLASTICA 1/2" P/ CHUVEIRO ELETRICO"</t>
  </si>
  <si>
    <t>4,09</t>
  </si>
  <si>
    <t>00011680</t>
  </si>
  <si>
    <t>BRACO OU HASTE C/CANOPLA PLASTICA 1/2" P/ CHUVEIRO SIMPLES</t>
  </si>
  <si>
    <t>3,61</t>
  </si>
  <si>
    <t>00002512</t>
  </si>
  <si>
    <t>BRACO P/ LUMINARIA PUBLICA 1 X 1,50M ROMAGNOLE OU EQUIV</t>
  </si>
  <si>
    <t>11,79</t>
  </si>
  <si>
    <t>00013385</t>
  </si>
  <si>
    <t>BRACO RETO P/ LUMINARIA PUBLICA - FERRO GALV C/ PARAF - 3/4" X 1,5M</t>
  </si>
  <si>
    <t>65,28</t>
  </si>
  <si>
    <t>00000845</t>
  </si>
  <si>
    <t>BUCHA E ARRUELA ALUMINIO FUNDIDO P/ ELETRODUTO 100MM (4'')</t>
  </si>
  <si>
    <t>7,00</t>
  </si>
  <si>
    <t>00000850</t>
  </si>
  <si>
    <t>BUCHA E ARRUELA ALUMINIO FUNDIDO P/ ELETRODUTO 15MM (1/2'')</t>
  </si>
  <si>
    <t>0,46</t>
  </si>
  <si>
    <t>00000851</t>
  </si>
  <si>
    <t>BUCHA E ARRUELA ALUMINIO FUNDIDO P/ ELETRODUTO 20MM (3/4'')</t>
  </si>
  <si>
    <t>0,58</t>
  </si>
  <si>
    <t>00000855</t>
  </si>
  <si>
    <t>BUCHA E ARRUELA ALUMINIO FUNDIDO P/ ELETRODUTO 25MM (1'')</t>
  </si>
  <si>
    <t>0,86</t>
  </si>
  <si>
    <t>00000852</t>
  </si>
  <si>
    <t>BUCHA E ARRUELA ALUMINIO FUNDIDO P/ ELETRODUTO 32MM (1 1/4'')</t>
  </si>
  <si>
    <t>1,32</t>
  </si>
  <si>
    <t>00000853</t>
  </si>
  <si>
    <t>BUCHA E ARRUELA ALUMINIO FUNDIDO P/ ELETRODUTO 40MM (1 1/2'')</t>
  </si>
  <si>
    <t>1,34</t>
  </si>
  <si>
    <t>00000843</t>
  </si>
  <si>
    <t>BUCHA E ARRUELA ALUMINIO FUNDIDO P/ ELETRODUTO 50MM (2'')</t>
  </si>
  <si>
    <t>1,92</t>
  </si>
  <si>
    <t>00000856</t>
  </si>
  <si>
    <t>BUCHA E ARRUELA ALUMINIO FUNDIDO P/ ELETRODUTO 60MM (2 1/2'')</t>
  </si>
  <si>
    <t>3,14</t>
  </si>
  <si>
    <t>00000844</t>
  </si>
  <si>
    <t>BUCHA E ARRUELA ALUMINIO FUNDIDO P/ ELETRODUTO 75MM (3'')</t>
  </si>
  <si>
    <t>00015021</t>
  </si>
  <si>
    <t>BUCHA FOFO REDUCAO DN 75 X 50 LH PREDIAL TRADICIONAL P/INSTALACAO ESGOTO PREDIAL</t>
  </si>
  <si>
    <t>9,95</t>
  </si>
  <si>
    <t>00015022</t>
  </si>
  <si>
    <t>BUCHA FOFO REDUCAO DN 100 X 75 LH PREDIAL TRADICIONAL P/INSTALACAO ESGOTO PREDIAL</t>
  </si>
  <si>
    <t>14,92</t>
  </si>
  <si>
    <t>00015023</t>
  </si>
  <si>
    <t>BUCHA FOFO REDUCAO DN 150 X 100 LH PREDIAL TRADICIONAL P/INSTALACAO ESGOTO PREDIAL</t>
  </si>
  <si>
    <t>63,81</t>
  </si>
  <si>
    <t>00002538</t>
  </si>
  <si>
    <t>BUCHA LIGA ALUMINIO P/ ELETRODUTO ROSCAVEL 1 1/2"</t>
  </si>
  <si>
    <t>00002537</t>
  </si>
  <si>
    <t>BUCHA LIGA ALUMINIO P/ ELETRODUTO ROSCAVEL 1 1/4"</t>
  </si>
  <si>
    <t>0,71</t>
  </si>
  <si>
    <t>00002543</t>
  </si>
  <si>
    <t>BUCHA LIGA ALUMINIO P/ ELETRODUTO ROSCAVEL 1/2"</t>
  </si>
  <si>
    <t>0,29</t>
  </si>
  <si>
    <t>00002536</t>
  </si>
  <si>
    <t>BUCHA LIGA ALUMINIO P/ ELETRODUTO ROSCAVEL 1"</t>
  </si>
  <si>
    <t>0,51</t>
  </si>
  <si>
    <t>00002541</t>
  </si>
  <si>
    <t>BUCHA LIGA ALUMINIO P/ ELETRODUTO ROSCAVEL 2 1/2"</t>
  </si>
  <si>
    <t>2,57</t>
  </si>
  <si>
    <t>00002535</t>
  </si>
  <si>
    <t>BUCHA LIGA ALUMINIO P/ ELETRODUTO ROSCAVEL 3/4"</t>
  </si>
  <si>
    <t>00002539</t>
  </si>
  <si>
    <t>BUCHA LIGA ALUMINIO P/ ELETRODUTO ROSCAVEL 3"</t>
  </si>
  <si>
    <t>3,01</t>
  </si>
  <si>
    <t>00002540</t>
  </si>
  <si>
    <t>BUCHA LIGA ALUMINIO P/ ELETRODUTO ROSCAVEL 4"</t>
  </si>
  <si>
    <t>00004374</t>
  </si>
  <si>
    <t>BUCHA NYLON S-10</t>
  </si>
  <si>
    <t>00007568</t>
  </si>
  <si>
    <t>BUCHA NYLON S-10 C/ PARAFUSO ACO ZINC ROSCA SOBERBA CAB CHATA 5,5 X 65MM</t>
  </si>
  <si>
    <t>00007584</t>
  </si>
  <si>
    <t>BUCHA NYLON S-12 C/ PARAFUSO ACO ZINC CAB SEXTAVADA ROSCA SOBERBA 5/16" X 65MM</t>
  </si>
  <si>
    <t>00011945</t>
  </si>
  <si>
    <t>BUCHA NYLON S-4</t>
  </si>
  <si>
    <t>0,04</t>
  </si>
  <si>
    <t>00011946</t>
  </si>
  <si>
    <t>BUCHA NYLON S-5</t>
  </si>
  <si>
    <t>0,06</t>
  </si>
  <si>
    <t>00004375</t>
  </si>
  <si>
    <t>BUCHA NYLON S-6</t>
  </si>
  <si>
    <t>00011950</t>
  </si>
  <si>
    <t>BUCHA NYLON S-6 C/ PARAFUSO ACO ZINC CAB CHATA ROSCA SOBERBA 4,2 X 45MM</t>
  </si>
  <si>
    <t>00004376</t>
  </si>
  <si>
    <t>BUCHA NYLON S-8</t>
  </si>
  <si>
    <t>00004350</t>
  </si>
  <si>
    <t>BUCHA NYLON S-8 C/ PARAF ROSCA SOBERBA ACO ZINCADO CAB CHATA FENDA SIMPLES 4,8 X 75MM</t>
  </si>
  <si>
    <t>0,38</t>
  </si>
  <si>
    <t>00007583</t>
  </si>
  <si>
    <t>BUCHA NYLON S-8 C/ PARAFUSO ACO ZINC CAB CHATA ROSCA SOBERBA 4,8 X 50MM</t>
  </si>
  <si>
    <t>00000847</t>
  </si>
  <si>
    <t>BUCHA REDUCAO ALUMINIO FUNDIDO P/ ELETRODUTO 1 1/2'' X 1''</t>
  </si>
  <si>
    <t>8,66</t>
  </si>
  <si>
    <t>00000846</t>
  </si>
  <si>
    <t>BUCHA REDUCAO ALUMINIO FUNDIDO P/ ELETRODUTO 1'' X 3/4''</t>
  </si>
  <si>
    <t>2,10</t>
  </si>
  <si>
    <t>00000854</t>
  </si>
  <si>
    <t>BUCHA REDUCAO ALUMINIO FUNDIDO P/ ELETRODUTO 2'' X 1 1/2''</t>
  </si>
  <si>
    <t>10,96</t>
  </si>
  <si>
    <t>00000848</t>
  </si>
  <si>
    <t>BUCHA REDUCAO ALUMINIO FUNDIDO P/ ELETRODUTO 2'' X 3/4''</t>
  </si>
  <si>
    <t>10,30</t>
  </si>
  <si>
    <t>00000790</t>
  </si>
  <si>
    <t>BUCHA REDUCAO FERRO GALV ROSCA REF. 1 1/2"X1 1/4"</t>
  </si>
  <si>
    <t>5,52</t>
  </si>
  <si>
    <t>00000766</t>
  </si>
  <si>
    <t>BUCHA REDUCAO FERRO GALV ROSCA REF. 1 1/2"X1/2"</t>
  </si>
  <si>
    <t>5,33</t>
  </si>
  <si>
    <t>00000791</t>
  </si>
  <si>
    <t>BUCHA REDUCAO FERRO GALV ROSCA REF. 1 1/2"X1"</t>
  </si>
  <si>
    <t>5,48</t>
  </si>
  <si>
    <t>00000767</t>
  </si>
  <si>
    <t>BUCHA REDUCAO FERRO GALV ROSCA REF. 1 1/2"X3/4"</t>
  </si>
  <si>
    <t>5,41</t>
  </si>
  <si>
    <t>00000768</t>
  </si>
  <si>
    <t>BUCHA REDUCAO FERRO GALV ROSCA REF. 1 1/4"X1/2"</t>
  </si>
  <si>
    <t>00000789</t>
  </si>
  <si>
    <t>BUCHA REDUCAO FERRO GALV ROSCA REF. 1 1/4"X1"</t>
  </si>
  <si>
    <t>00000769</t>
  </si>
  <si>
    <t>BUCHA REDUCAO FERRO GALV ROSCA REF. 1 1/4"X3/4"</t>
  </si>
  <si>
    <t>00000770</t>
  </si>
  <si>
    <t>BUCHA REDUCAO FERRO GALV ROSCA REF. 1/2"X1/4"</t>
  </si>
  <si>
    <t>00012394</t>
  </si>
  <si>
    <t>BUCHA REDUCAO FERRO GALV ROSCA REF. 1/2"X3/8"</t>
  </si>
  <si>
    <t>00000764</t>
  </si>
  <si>
    <t>BUCHA REDUCAO FERRO GALV ROSCA REF. 1"X1/2"</t>
  </si>
  <si>
    <t>00000765</t>
  </si>
  <si>
    <t>BUCHA REDUCAO FERRO GALV ROSCA REF. 1"X3/4"</t>
  </si>
  <si>
    <t>2,42</t>
  </si>
  <si>
    <t>00000787</t>
  </si>
  <si>
    <t>BUCHA REDUCAO FERRO GALV ROSCA REF. 2 1/2"X1 1/2"</t>
  </si>
  <si>
    <t>9,20</t>
  </si>
  <si>
    <t>00000774</t>
  </si>
  <si>
    <t>BUCHA REDUCAO FERRO GALV ROSCA REF. 2 1/2"X1 1/4"</t>
  </si>
  <si>
    <t>9,35</t>
  </si>
  <si>
    <t>00000773</t>
  </si>
  <si>
    <t>BUCHA REDUCAO FERRO GALV ROSCA REF. 2 1/2"X1"</t>
  </si>
  <si>
    <t>00000775</t>
  </si>
  <si>
    <t>BUCHA REDUCAO FERRO GALV ROSCA REF. 2 1/2"X2"</t>
  </si>
  <si>
    <t>9,50</t>
  </si>
  <si>
    <t>00000788</t>
  </si>
  <si>
    <t>CONE DE SINALIZACAO PVC C/ PINTURA REFLETIVA H = 0,70M</t>
  </si>
  <si>
    <t>25,41</t>
  </si>
  <si>
    <t>00002517</t>
  </si>
  <si>
    <t>CONECTOR CURVO 90 GRAUS BITOLA 1 1/2" EM FERRO GALV OU ALUMINIO P/ ADAPTAR ENTRADA DE</t>
  </si>
  <si>
    <t>9,02</t>
  </si>
  <si>
    <t>ELETRODUTO METALICO FLEXIVEL EM QUADROS</t>
  </si>
  <si>
    <t>00002522</t>
  </si>
  <si>
    <t>CONECTOR CURVO 90 GRAUS BITOLA 1 1/4" EM FERRO GALV OU ALUMINIO P/ ADAPTAR ENTRADA DE</t>
  </si>
  <si>
    <t>8,18</t>
  </si>
  <si>
    <t>00002548</t>
  </si>
  <si>
    <t>CONECTOR CURVO 90 GRAUS BITOLA 1/2" EM FERRO GALV OU ALUMINIO P/ ADAPTAR ENTRADA DE ELETRODUTO</t>
  </si>
  <si>
    <t>3,16</t>
  </si>
  <si>
    <t>METALICO FLEXIVEL EM QUADROS</t>
  </si>
  <si>
    <t>00002516</t>
  </si>
  <si>
    <t>CONECTOR CURVO 90 GRAUS BITOLA 1" EM FERRO GALV OU ALUMINIO P/ ADAPTAR ENTRADA DE ELETRODUTO</t>
  </si>
  <si>
    <t>4,49</t>
  </si>
  <si>
    <t>00002518</t>
  </si>
  <si>
    <t>CONECTOR CURVO 90 GRAUS BITOLA 2 1/2" EM FERRO GALV OU ALUMINIO P/ ADAPTAR ENTRADA DE</t>
  </si>
  <si>
    <t>45,33</t>
  </si>
  <si>
    <t>00002521</t>
  </si>
  <si>
    <t>CONECTOR CURVO 90 GRAUS BITOLA 2" EM FERRO GALV OU ALUMINIO P/ ADAPTAR ENTRADA DE ELETRODUTO</t>
  </si>
  <si>
    <t>27,73</t>
  </si>
  <si>
    <t>00002515</t>
  </si>
  <si>
    <t>CONECTOR CURVO 90 GRAUS BITOLA 3/4" EM FERRO GALV OU ALUMINIO P/ ADAPTAR ENTRADA DE ELETRODUTO</t>
  </si>
  <si>
    <t>00002519</t>
  </si>
  <si>
    <t>CONECTOR CURVO 90 GRAUS BITOLA 3" EM FERRO GALV OU ALUMINIO P/ ADAPTAR ENTRADA DE ELETRODUTO</t>
  </si>
  <si>
    <t>50,61</t>
  </si>
  <si>
    <t>00002520</t>
  </si>
  <si>
    <t>CONECTOR CURVO 90 GRAUS BITOLA 4" EM FERRO GALV OU ALUMINIO P/ ADAPTAR ENTRADA DE ELETRODUTO</t>
  </si>
  <si>
    <t>87,50</t>
  </si>
  <si>
    <t>00001595</t>
  </si>
  <si>
    <t>CONECTOR DE ATERRAMENTO DE BRONZE P/ CABO 95MM2 A BARRA DE ATE 7MM2</t>
  </si>
  <si>
    <t>11,75</t>
  </si>
  <si>
    <t>00011856</t>
  </si>
  <si>
    <t>CONECTOR MECANICO SPLIT-BOLT PARA CABO 10 MM2</t>
  </si>
  <si>
    <t>00011855</t>
  </si>
  <si>
    <t>CONECTOR MECANICO SPLIT-BOLT PARA CABO 70 MM2</t>
  </si>
  <si>
    <t>5,43</t>
  </si>
  <si>
    <t>00001562</t>
  </si>
  <si>
    <t>CONECTOR PARAFUSO FENDIDO C/ SEPARADOR DE CABOS BIMETALICOS DE COBRE P/ CABO 50MM2</t>
  </si>
  <si>
    <t>6,71</t>
  </si>
  <si>
    <t>00001563</t>
  </si>
  <si>
    <t>CONECTOR PARAFUSO FENDIDO C/ SEPARADOR DE CABOS BIMETALICOS DE COBRE P/ CABO 70MM2</t>
  </si>
  <si>
    <t>00011821</t>
  </si>
  <si>
    <t>CONECTOR PARAFUSO FENDIDO C/ SEPARADOR DE CABOS BIMETALICOS DE COBRE P/ CABOS 8-21MM2</t>
  </si>
  <si>
    <t>00011818</t>
  </si>
  <si>
    <t>CONECTOR PARAFUSO FENDIDO DE BRONZE P/ CABO 10-16MM2</t>
  </si>
  <si>
    <t>00001596</t>
  </si>
  <si>
    <t>CONECTOR PARAFUSO FENDIDO DE BRONZE P/ CABO 25MM2</t>
  </si>
  <si>
    <t>3,51</t>
  </si>
  <si>
    <t>00011820</t>
  </si>
  <si>
    <t>CONECTOR PARAFUSO FENDIDO DE BRONZE P/ CABO 6-10MM2</t>
  </si>
  <si>
    <t>00011819</t>
  </si>
  <si>
    <t>CONECTOR PARAFUSO FENDIDO DE BRONZE P/ CABO 70-240MM2</t>
  </si>
  <si>
    <t>39,92</t>
  </si>
  <si>
    <t>00001565</t>
  </si>
  <si>
    <t>CONECTOR PARAFUSO FENDIDO DE COBRE P/ CABO 16MM2</t>
  </si>
  <si>
    <t>3,35</t>
  </si>
  <si>
    <t>00011857</t>
  </si>
  <si>
    <t>CONECTOR PARAFUSO FENDIDO P/ CABO 120MM2</t>
  </si>
  <si>
    <t>7,35</t>
  </si>
  <si>
    <t>00011858</t>
  </si>
  <si>
    <t>CONECTOR PARAFUSO FENDIDO P/ CABO 150MM2</t>
  </si>
  <si>
    <t>00001539</t>
  </si>
  <si>
    <t>CONECTOR PARAFUSO FENDIDO P/ CABO 16MM2</t>
  </si>
  <si>
    <t>00011859</t>
  </si>
  <si>
    <t>CONECTOR PARAFUSO FENDIDO P/ CABO 185MM2</t>
  </si>
  <si>
    <t>12,77</t>
  </si>
  <si>
    <t>00001550</t>
  </si>
  <si>
    <t>CONECTOR PARAFUSO FENDIDO P/ CABO 25MM2</t>
  </si>
  <si>
    <t>3,07</t>
  </si>
  <si>
    <t>00011854</t>
  </si>
  <si>
    <t>CONECTOR PARAFUSO FENDIDO P/ CABO 35MM2</t>
  </si>
  <si>
    <t>2,78</t>
  </si>
  <si>
    <t>00011862</t>
  </si>
  <si>
    <t>CONECTOR PARAFUSO FENDIDO P/ CABO 50MM2</t>
  </si>
  <si>
    <t>3,96</t>
  </si>
  <si>
    <t>00011863</t>
  </si>
  <si>
    <t>CONECTOR PARAFUSO FENDIDO P/ CABO 6MM2</t>
  </si>
  <si>
    <t>00011864</t>
  </si>
  <si>
    <t>CONECTOR PARAFUSO FENDIDO P/ CABO 95MM2</t>
  </si>
  <si>
    <t>9,26</t>
  </si>
  <si>
    <t>00001602</t>
  </si>
  <si>
    <t>CONECTOR PRENSA CABO DE ALUMINIO BITOLA 1 1/2" P/ CABO DN 37 - 40MM</t>
  </si>
  <si>
    <t>17,82</t>
  </si>
  <si>
    <t>00001601</t>
  </si>
  <si>
    <t>CONECTOR PRENSA CABO DE ALUMINIO BITOLA 1 1/4" P/ CABO DN 31 - 34MM</t>
  </si>
  <si>
    <t>15,81</t>
  </si>
  <si>
    <t>00001598</t>
  </si>
  <si>
    <t>CONECTOR PRENSA CABO DE ALUMINIO BITOLA 1/2" P/ CABO DN 12,5 - 15MM</t>
  </si>
  <si>
    <t>3,74</t>
  </si>
  <si>
    <t>00001600</t>
  </si>
  <si>
    <t>CONECTOR PRENSA CABO DE ALUMINIO BITOLA 1" P/ CABO DN 22,5 - 25MM</t>
  </si>
  <si>
    <t>5,40</t>
  </si>
  <si>
    <t>00001603</t>
  </si>
  <si>
    <t>CONECTOR PRENSA CABO DE ALUMINIO BITOLA 2" P/ CABO DN 47,5 - 50MM</t>
  </si>
  <si>
    <t>23,95</t>
  </si>
  <si>
    <t>00001599</t>
  </si>
  <si>
    <t>CONECTOR PRENSA CABO DE ALUMINIO BITOLA 3/4 " P/ CABO DN 17,5 - 20MM</t>
  </si>
  <si>
    <t>4,18</t>
  </si>
  <si>
    <t>00001597</t>
  </si>
  <si>
    <t>CONECTOR PRENSA CABO DE ALUMINIO BITOLA 3/8" P/ CABO DN 9 - 10MM</t>
  </si>
  <si>
    <t>2,97</t>
  </si>
  <si>
    <t>00002527</t>
  </si>
  <si>
    <t>CONECTOR RETO 1 1/2" EM FERRO GALV OU ALUMINIO P/ ADAPTAR ENTRADA DE ELETRODUTO METALICO</t>
  </si>
  <si>
    <t>FLEXIVEL EM QUADROS</t>
  </si>
  <si>
    <t>00002526</t>
  </si>
  <si>
    <t>CONECTOR RETO 1 1/4" EM FERRO GALV OU ALUMINIO P/ ADAPTAR ENTRADA DE ELETRODUTO METALICO</t>
  </si>
  <si>
    <t>4,95</t>
  </si>
  <si>
    <t>00002487</t>
  </si>
  <si>
    <t>CONECTOR RETO 1/2" EM FERRO GALV OU ALUMINIO P/ ADAPTAR ENTRADA DE ELETRODUTO METALICO</t>
  </si>
  <si>
    <t>2,01</t>
  </si>
  <si>
    <t>00002483</t>
  </si>
  <si>
    <t>CONECTOR RETO 1" EM FERRO GALV OU ALUMINIO P/ ADAPTAR ENTRADA        DE ELETRODUTO   METALICO</t>
  </si>
  <si>
    <t>2,59</t>
  </si>
  <si>
    <t>00002528</t>
  </si>
  <si>
    <t>CONECTOR RETO 2 1/2" EM FERRO GALV OU ALUMINIO P/ ADAPTAR ENTRADA DE ELETRODUTO METALICO</t>
  </si>
  <si>
    <t>17,65</t>
  </si>
  <si>
    <t>00002489</t>
  </si>
  <si>
    <t>CONECTOR RETO 2" EM FERRO GALV OU ALUMINIO P/ ADAPTAR ENTRADA DE ELETRODUTO METALICO FLEXIVEL</t>
  </si>
  <si>
    <t>EM QUADROS</t>
  </si>
  <si>
    <t>00002488</t>
  </si>
  <si>
    <t>CONECTOR RETO 3/4" EM FERRO GALV OU ALUMINIO P/ ADAPTAR ENTRADA DE ELETRODUTO METALICO</t>
  </si>
  <si>
    <t>00002484</t>
  </si>
  <si>
    <t>CONECTOR RETO 3" EM FERRO GALV OU ALUMINIO P/ ADAPTAR ENTRADA DE ELETRODUTO METALICO FLEXIVEL</t>
  </si>
  <si>
    <t>21,71</t>
  </si>
  <si>
    <t>00002485</t>
  </si>
  <si>
    <t>CONECTOR RETO 4" EM FERRO GALV OU ALUMINIO P/ ADAPTAR ENTRADA DE ELETRODUTO METALICO FLEXIVEL</t>
  </si>
  <si>
    <t>52,78</t>
  </si>
  <si>
    <t>00001607</t>
  </si>
  <si>
    <t>CONJUNTO ARRUELAS DE VEDACAO 5/16" P/ TELHA FIBROCIMENTO (UMA ARRUELA METALICA E UMA ARRULA</t>
  </si>
  <si>
    <t>0,16</t>
  </si>
  <si>
    <t>PVC - CONICAS)</t>
  </si>
  <si>
    <t>00012118</t>
  </si>
  <si>
    <t>CONJUNTO ARSTOP P/ AR CONDICIONADO C/ DISJUNTOR 20A</t>
  </si>
  <si>
    <t>28,32</t>
  </si>
  <si>
    <t>00013347</t>
  </si>
  <si>
    <t>CONJUNTO ARSTOP P/ AR CONDICIONADO C/ DISJUNTOR 25A</t>
  </si>
  <si>
    <t>27,06</t>
  </si>
  <si>
    <t>00012006</t>
  </si>
  <si>
    <t>CONJUNTO CONDULETE PVC TIPO "C" C/ 1 INTERRUPTOR BIPOLAR + TAMPA"</t>
  </si>
  <si>
    <t>22,84</t>
  </si>
  <si>
    <t>00012002</t>
  </si>
  <si>
    <t>CONJUNTO CONDULETE PVC TIPO "C" C/ 1 INTERRUPTOR SIMPLES CONJUGADO   C/ 1 TOMADA + TAMPA"</t>
  </si>
  <si>
    <t>16,18</t>
  </si>
  <si>
    <t>00012004</t>
  </si>
  <si>
    <t>CONJUNTO CONDULETE PVC TIPO "C" C/ 1 TOMADA 2P + T   INCLUSIVE TAMPA"</t>
  </si>
  <si>
    <t>00012005</t>
  </si>
  <si>
    <t>CONJUNTO CONDULETE PVC TIPO "C" C/ 2 INTERRUPTORES SIMPLES + TAMPA"</t>
  </si>
  <si>
    <t>15,08</t>
  </si>
  <si>
    <t>00012007</t>
  </si>
  <si>
    <t>CONJUNTO CONDULETE PVC TIPO "C" C/ 2 TOMADAS UNIVERSAL 2P + TAMPA"</t>
  </si>
  <si>
    <t>00012612</t>
  </si>
  <si>
    <t>CONJUNTO DE LIGACAO (TUBO + CANOPLA) PVC RIGIDO C/ TUBO 1.1/2" X 20CM P/ BACIA SANITARIA"</t>
  </si>
  <si>
    <t>4,10</t>
  </si>
  <si>
    <t>00011686</t>
  </si>
  <si>
    <t>CONJUNTO DE LIGACAO (TUBO+CANOPLA+ANEL) EM PLASTICO BRANCO (POLIETILEN0) C/ TUBO 1.1/2" X 20CM</t>
  </si>
  <si>
    <t>P/ BACIA SANITARIA"</t>
  </si>
  <si>
    <t>00012116</t>
  </si>
  <si>
    <t>CONJUNTO EMBUTIR 1 INTERRUPTOR PARALELO 1 TOMADA 2P UNIVERSAL 10A/250V S/ PLACA, TP SILENTOQUE</t>
  </si>
  <si>
    <t>7,05</t>
  </si>
  <si>
    <t>PIAL OU EQUIV</t>
  </si>
  <si>
    <t>00007550</t>
  </si>
  <si>
    <t>CONJUNTO EMBUTIR 1 INTERRUPTOR SIMPLES 1 INTERRUPTOR PARALELO 10A/250V C/ PLACA , TP SILENTOQUE</t>
  </si>
  <si>
    <t>7,29</t>
  </si>
  <si>
    <t>00007556</t>
  </si>
  <si>
    <t>CONJUNTO EMBUTIR 1 INTERRUPTOR SIMPLES 1 TOMADA 2P UNIVERSAL 10A/250V C/ PLACA, TP SILENTOQUE</t>
  </si>
  <si>
    <t>7,07</t>
  </si>
  <si>
    <t>00007562</t>
  </si>
  <si>
    <t>CONJUNTO EMBUTIR 1 INTERRUPTOR SIMPLES 1 TOMADA 2P UNIVERSAL 10A/250V S/ PLACA, TP SILENTOQUE</t>
  </si>
  <si>
    <t>5,85</t>
  </si>
  <si>
    <t>00012130</t>
  </si>
  <si>
    <t>CONJUNTO EMBUTIR 2 INTERRUPTORES PARALELOS 1 TOMADA 2P UNIVERSAL 10A/250V, S/ PLACA, TP</t>
  </si>
  <si>
    <t>8,49</t>
  </si>
  <si>
    <t>SILENTOQUE PIAL OU EQUIV</t>
  </si>
  <si>
    <t>00007567</t>
  </si>
  <si>
    <t>CONJUNTO EMBUTIR 2 INTERRUPTORES PARALELOS 10A/250V C/ PLACA, TP SILENTOQUE PIAL OU EQUIV</t>
  </si>
  <si>
    <t>00012125</t>
  </si>
  <si>
    <t>CONJUNTO EMBUTIR 2 INTERRUPTORES SIMPLES 1 INTERRUPTOR PARALELO 10A/250V C/ PLACA TP SILENTOQUE</t>
  </si>
  <si>
    <t>12,06</t>
  </si>
  <si>
    <t>00007558</t>
  </si>
  <si>
    <t>CONJUNTO EMBUTIR 2 INTERRUPTORES SIMPLES 1 TOMADA 2P UNIVERSAL 10A/250V C/ PLACA, TP SILENTOQUE</t>
  </si>
  <si>
    <t>00007554</t>
  </si>
  <si>
    <t>CONJUNTO EMBUTIR 2 INTERRUPTORES SIMPLES 1 TOMADA 2P UNIVERSAL 10A/250V S/ PLACA, TP SILENTOQUE</t>
  </si>
  <si>
    <t>7,88</t>
  </si>
  <si>
    <t>00007559</t>
  </si>
  <si>
    <t>CONJUNTO EMBUTIR 2 INTERRUPTORES SIMPLES 10A/250V C/ PLACA, TP SILENTOQUE PIAL OU EQUIV</t>
  </si>
  <si>
    <t>6,38</t>
  </si>
  <si>
    <t>00007547</t>
  </si>
  <si>
    <t>CONJUNTO EMBUTIR 2 INTERRUPTORES SIMPLES 10A/250V S/ PLACA, TP SILENTOQUE PIAL OU EQUIV</t>
  </si>
  <si>
    <t>5,44</t>
  </si>
  <si>
    <t>00012126</t>
  </si>
  <si>
    <t>CONJUNTO EMBUTIR 3 INTERRUPTORES PARALELOS 10A/250V C/ PLACA TP SILENTOQUE PIAL OU EQUIV</t>
  </si>
  <si>
    <t>11,72</t>
  </si>
  <si>
    <t>00007560</t>
  </si>
  <si>
    <t>CONJUNTO EMBUTIR 3 INTERRUPTORES SIMPLES 10A/250V C/ PLACA, TP SILENTOQUE PIAL OU EQUIV</t>
  </si>
  <si>
    <t>8,79</t>
  </si>
  <si>
    <t>00007561</t>
  </si>
  <si>
    <t>CONJUNTO EMBUTIR 3 INTERRUPTORES SIMPLES 10A/250V S/ PLACA, TP SILENTOQUE PIAL OU EQUIV</t>
  </si>
  <si>
    <t>7,46</t>
  </si>
  <si>
    <t>00006142</t>
  </si>
  <si>
    <t>CABO DE COBRE ISOLAMENTO ANTI-CHAMA20/35KV 240MM2 TP EPROTENAX FX3 PIRELLI OU EQUIV</t>
  </si>
  <si>
    <t>258,55</t>
  </si>
  <si>
    <t>00000879</t>
  </si>
  <si>
    <t>CABO DE COBRE ISOLAMENTO ANTI-CHAMA20/35KV 300MM2 TP EPROTENAX FX3 PIRELLI OU EQUIV</t>
  </si>
  <si>
    <t>300,49</t>
  </si>
  <si>
    <t>00000880</t>
  </si>
  <si>
    <t>CABO DE COBRE ISOLAMENTO ANTI-CHAMA20/35KV 400MM2 TP EPROTENAX FX3 PIRELLI OU EQUIV</t>
  </si>
  <si>
    <t>355,25</t>
  </si>
  <si>
    <t>00000873</t>
  </si>
  <si>
    <t>CABO DE COBRE ISOLAMENTO ANTI-CHAMA20/35KV 50MM2 TP EPROTENAX FX3 PIRELLI OU EQUIV</t>
  </si>
  <si>
    <t>109,09</t>
  </si>
  <si>
    <t>00000881</t>
  </si>
  <si>
    <t>CABO DE COBRE ISOLAMENTO ANTI-CHAMA20/35KV 500MM2 TP EPROTENAX FX3 PIRELLI OU EQUIV</t>
  </si>
  <si>
    <t>423,71</t>
  </si>
  <si>
    <t>00000874</t>
  </si>
  <si>
    <t>CABO DE COBRE ISOLAMENTO ANTI-CHAMA20/35KV 70MM2 TP EPROTENAX FX3 PIRELLI OU EQUIV</t>
  </si>
  <si>
    <t>130,15</t>
  </si>
  <si>
    <t>00000875</t>
  </si>
  <si>
    <t>CABO DE COBRE ISOLAMENTO ANTI-CHAMA20/35KV 95MM2 TP EPROTENAX FX3 PIRELLI OU EQUIV</t>
  </si>
  <si>
    <t>151,25</t>
  </si>
  <si>
    <t>00001011</t>
  </si>
  <si>
    <t>CABO DE COBRE ISOLAMENTO ANTI-CHAMA450/750V 0,75MM2, FLEXIVEL, TP FORESPLAST ALCOA OU EQUIV</t>
  </si>
  <si>
    <t>0,49</t>
  </si>
  <si>
    <t>00001013</t>
  </si>
  <si>
    <t>CABO DE COBRE ISOLAMENTO ANTI-CHAMA450/750V 1,5MM2, FLEXIVEL, TP FORESPLAST ALCOA OU EQUIV</t>
  </si>
  <si>
    <t>0,82</t>
  </si>
  <si>
    <t>00000983</t>
  </si>
  <si>
    <t>CABO DE COBRE ISOLAMENTO ANTI-CHAMA450/750V 1,5MM2, TP PIRASTIC PIRELLI OU EQUIV</t>
  </si>
  <si>
    <t>00000980</t>
  </si>
  <si>
    <t>CABO DE COBRE ISOLAMENTO ANTI-CHAMA450/750V 10MM2, FLEXIVEL, TP FORESPLAST ALCOA OU EQUIV</t>
  </si>
  <si>
    <t>5,18</t>
  </si>
  <si>
    <t>00000985</t>
  </si>
  <si>
    <t>CABO DE COBRE ISOLAMENTO ANTI-CHAMA450/750V 10MM2, TP PIRASTIC PIRELLI OU EQUIV</t>
  </si>
  <si>
    <t>4,20</t>
  </si>
  <si>
    <t>00001006</t>
  </si>
  <si>
    <t>CABO DE COBRE ISOLAMENTO ANTI-CHAMA450/750V 120MM2, TP PIRASTIC PIRELLI OU EQUIV</t>
  </si>
  <si>
    <t>41,40</t>
  </si>
  <si>
    <t>00000990</t>
  </si>
  <si>
    <t>CABO DE COBRE ISOLAMENTO ANTI-CHAMA450/750V 150MM2, TP PIRASTIC PIRELLI OU EQUIV</t>
  </si>
  <si>
    <t>50,02</t>
  </si>
  <si>
    <t>00001004</t>
  </si>
  <si>
    <t>CABO DE COBRE ISOLAMENTO ANTI-CHAMA450/750V 16MM2, FLEXIVEL, TP FORESPLAST ALCOA OU EQUIV</t>
  </si>
  <si>
    <t>00000979</t>
  </si>
  <si>
    <t>CABO DE COBRE ISOLAMENTO ANTI-CHAMA450/750V 16MM2, TP PIRASTIC PIRELLI OU EQUIV</t>
  </si>
  <si>
    <t>6,00</t>
  </si>
  <si>
    <t>00001005</t>
  </si>
  <si>
    <t>CABO DE COBRE ISOLAMENTO ANTI-CHAMA450/750V 185MM2, TP PIRASTIC PIRELLI OU EQUIV</t>
  </si>
  <si>
    <t>62,56</t>
  </si>
  <si>
    <t>00001014</t>
  </si>
  <si>
    <t>m²</t>
  </si>
  <si>
    <t>PODER JUDICIÁRIO</t>
  </si>
  <si>
    <t>JUSTIÇA FEDERAL NA PARAÍBA</t>
  </si>
  <si>
    <t>ITEM</t>
  </si>
  <si>
    <t>DESCRIMINAÇÃO</t>
  </si>
  <si>
    <t>Un.</t>
  </si>
  <si>
    <t>TOTAL</t>
  </si>
  <si>
    <t>QUANTITATIVO DE SERVIÇOS</t>
  </si>
  <si>
    <t>CORREDOR ACESSO</t>
  </si>
  <si>
    <t>CARTÓRIO</t>
  </si>
  <si>
    <t>DIRETOR CARTÓRIO</t>
  </si>
  <si>
    <t>ARQUIVO</t>
  </si>
  <si>
    <t>BANHEIROS E COPA</t>
  </si>
  <si>
    <t>JUIZ TITULAR</t>
  </si>
  <si>
    <t>JUIZ SUBSTITUTO</t>
  </si>
  <si>
    <t>ASSESSORIAS</t>
  </si>
  <si>
    <t>RETIRADA DE PISO VINÍLICO</t>
  </si>
  <si>
    <t>und</t>
  </si>
  <si>
    <t>RETIRADA DE PORTA DE MADEIRA, INCLUSIVE FORRA COM REAPROVEITAMENTO</t>
  </si>
  <si>
    <t>DEMOLIÇÃO DE PAREDE DE GESSO ACARTONADO</t>
  </si>
  <si>
    <t>DEMOLIÇÃO DE ALVENARIA DE TIJOLOS CERÂMICOS</t>
  </si>
  <si>
    <t>RETIRADA DE LUMINÁRIAS COM REAPROVEITAMENTO</t>
  </si>
  <si>
    <t>RETIRADA DE PAINEL DE VIDRO TEMPERADO COM PORTA COM REAPROVEITAMENTO</t>
  </si>
  <si>
    <t>RETIRADA DE TABLADO DE MADEIRA COM REAPROVEITAMENTO</t>
  </si>
  <si>
    <t>RETIRADA DE INTERRUPTORES, TOMADAS E AFINS COM REAPROVEITAMENTO</t>
  </si>
  <si>
    <t>DEMOLIÇÃO DE PISO DE GRANITO CINZA ANDORINHA COM REAPROVEITAMENTO</t>
  </si>
  <si>
    <t>RETIRADA DO MAQUINÁRIO DE REFRIGERAÇÃO</t>
  </si>
  <si>
    <t>DEMOLIÇÃO DE FORRO DE GESSO ACARTONADO</t>
  </si>
  <si>
    <t>m³</t>
  </si>
  <si>
    <t>1.2</t>
  </si>
  <si>
    <t>1.3</t>
  </si>
  <si>
    <t>RETIRADA DE ESQUADRIA DE ALUMÍNIO</t>
  </si>
  <si>
    <t>CABO DE COBRE ISOLAMENTO ANTI-CHAMA450/750V 4MM2, FLEXIVEL, TP FORESPLAST ALCOA OU EQUIV</t>
  </si>
  <si>
    <t>00001003</t>
  </si>
  <si>
    <t>CABO DE COBRE ISOLAMENTO ANTI-CHAMA450/750V 4MM2, TP PIRASTIC PIRELLI OU EQUIV</t>
  </si>
  <si>
    <t>00000992</t>
  </si>
  <si>
    <t>CABO DE COBRE ISOLAMENTO ANTI-CHAMA450/750V 400MM2 TP PIRASTIC PIRELLI OU EQUIV</t>
  </si>
  <si>
    <t>128,67</t>
  </si>
  <si>
    <t>00001007</t>
  </si>
  <si>
    <t>CABO DE COBRE ISOLAMENTO ANTI-CHAMA450/750V 50MM2, TP PIRASTIC PIRELLI OU EQUIV</t>
  </si>
  <si>
    <t>16,80</t>
  </si>
  <si>
    <t>00000982</t>
  </si>
  <si>
    <t>CABO DE COBRE ISOLAMENTO ANTI-CHAMA450/750V 6MM2, FLEXIVEL, TP FORESPLAST ALCOA OU EQUIV</t>
  </si>
  <si>
    <t>2,95</t>
  </si>
  <si>
    <t>00001008</t>
  </si>
  <si>
    <t>CABO DE COBRE ISOLAMENTO ANTI-CHAMA450/750V 6MM2, TP PIRASTIC PIRELLI OU EQUIV</t>
  </si>
  <si>
    <t>2,51</t>
  </si>
  <si>
    <t>00000988</t>
  </si>
  <si>
    <t>CABO DE COBRE ISOLAMENTO ANTI-CHAMA450/750V 70MM2, TP PIRASTIC PIRELLI OU SIMILAR</t>
  </si>
  <si>
    <t>24,65</t>
  </si>
  <si>
    <t>00000989</t>
  </si>
  <si>
    <t>CABO DE COBRE ISOLAMENTO ANTI-CHAMA450/750V 95MM2, TP PIRASTIC PIRELLI OU EQUIV</t>
  </si>
  <si>
    <t>33,22</t>
  </si>
  <si>
    <t>00000862</t>
  </si>
  <si>
    <t>CABO DE COBRE NU 10MM2 MEIO-DURO</t>
  </si>
  <si>
    <t>5,00</t>
  </si>
  <si>
    <t>00000866</t>
  </si>
  <si>
    <t>CABO DE COBRE NU 120MM2 MEIO-DURO</t>
  </si>
  <si>
    <t>46,56</t>
  </si>
  <si>
    <t>00000892</t>
  </si>
  <si>
    <t>CABO DE COBRE NU 150MM2 MEIO-DURO</t>
  </si>
  <si>
    <t>56,49</t>
  </si>
  <si>
    <t>00000857</t>
  </si>
  <si>
    <t>CABO DE COBRE NU 16MM2 MEIO-DURO</t>
  </si>
  <si>
    <t>6,41</t>
  </si>
  <si>
    <t>00000868</t>
  </si>
  <si>
    <t>CABO DE COBRE NU 25MM2 MEIO-DURO</t>
  </si>
  <si>
    <t>11,41</t>
  </si>
  <si>
    <t>00000870</t>
  </si>
  <si>
    <t>CABO DE COBRE NU 300MM2 MEIO-DURO</t>
  </si>
  <si>
    <t>117,99</t>
  </si>
  <si>
    <t>00000863</t>
  </si>
  <si>
    <t>CABO DE COBRE NU 35MM2 MEIO-DURO</t>
  </si>
  <si>
    <t>14,65</t>
  </si>
  <si>
    <t>00000867</t>
  </si>
  <si>
    <t>CABO DE COBRE NU 50MM2 MEIO-DURO</t>
  </si>
  <si>
    <t>19,09</t>
  </si>
  <si>
    <t>00000891</t>
  </si>
  <si>
    <t>CABO DE COBRE NU 500MM2 MEIO-DURO</t>
  </si>
  <si>
    <t>188,07</t>
  </si>
  <si>
    <t>00000861</t>
  </si>
  <si>
    <t>CABO DE COBRE NU 6MM2 MEIO-DURO</t>
  </si>
  <si>
    <t>3,17</t>
  </si>
  <si>
    <t>00000864</t>
  </si>
  <si>
    <t>CABO DE COBRE NU 70MM2 MEIO-DURO</t>
  </si>
  <si>
    <t>28,18</t>
  </si>
  <si>
    <t>00000865</t>
  </si>
  <si>
    <t>CABO DE COBRE NU 95MM2 MEIO-DURO</t>
  </si>
  <si>
    <t>37,40</t>
  </si>
  <si>
    <t>00000948</t>
  </si>
  <si>
    <t>CABO DE COBRE UNIPOLAR 10MM2 BLINDADO, ISOLACAO 3,6/6KV EPR, COBERTURA EM PVC</t>
  </si>
  <si>
    <t>00000947</t>
  </si>
  <si>
    <t>CABO DE COBRE UNIPOLAR 16MM2 BLINDADO, ISOLACAO 3,6/6KV EPR, COBERTURA EM PVC</t>
  </si>
  <si>
    <t>17,12</t>
  </si>
  <si>
    <t>00000911</t>
  </si>
  <si>
    <t>CABO DE COBRE UNIPOLAR 16MM2 BLINDADO, ISOLACAO 6/10KV EPR, COBERTURA EM PVC</t>
  </si>
  <si>
    <t>17,31</t>
  </si>
  <si>
    <t>00000925</t>
  </si>
  <si>
    <t>CABO DE COBRE UNIPOLAR 25MM2 BLINDADO, ISOLACAO 3,6/6KV EPR, COBERTURA EM PVC</t>
  </si>
  <si>
    <t>19,76</t>
  </si>
  <si>
    <t>00000954</t>
  </si>
  <si>
    <t>CABO DE COBRE UNIPOLAR 25MM2 BLINDADO, ISOLACAO 6/10 KV EPR, COBERTURA EM PVC</t>
  </si>
  <si>
    <t>19,97</t>
  </si>
  <si>
    <t>00000901</t>
  </si>
  <si>
    <t>CABO DE COBRE UNIPOLAR 35MM2 BLINDADO, ISOLACAO 12/20KV EPR COBERTURA EM PVC</t>
  </si>
  <si>
    <t>26,00</t>
  </si>
  <si>
    <t>CERIA FIXA ABERTA DE MADEIRA P/ TRANSP   GERAL DE CARGA SECA - DIMENSOE</t>
  </si>
  <si>
    <t>00000926</t>
  </si>
  <si>
    <t>CABO DE COBRE UNIPOLAR 35MM2 BLINDADO, ISOLACAO 3,6/6KV EPR, COBERTURA EM PVC</t>
  </si>
  <si>
    <t>22,47</t>
  </si>
  <si>
    <t>00000912</t>
  </si>
  <si>
    <t>CABO DE COBRE UNIPOLAR 35MM2 BLINDADO, ISOLACAO 6/10KV EPR, COBERTURA EM PVC</t>
  </si>
  <si>
    <t>00000955</t>
  </si>
  <si>
    <t>CABO DE COBRE UNIPOLAR 50MM2 BLINDADO, ISOLACAO 12/20 KV EPR, COBERTURA EM PVC</t>
  </si>
  <si>
    <t>31,08</t>
  </si>
  <si>
    <t>00000946</t>
  </si>
  <si>
    <t>CABO DE COBRE UNIPOLAR 50MM2 BLINDADO, ISOLACAO 3,6/6 KV EPR, COBERTURA EM PVC</t>
  </si>
  <si>
    <t>25,81</t>
  </si>
  <si>
    <t>00000953</t>
  </si>
  <si>
    <t>CABO DE COBRE UNIPOLAR 50MM2 BLINDADO, ISOLACAO 6/10 KV EPR, COBERTURA EM PVC</t>
  </si>
  <si>
    <t>27,01</t>
  </si>
  <si>
    <t>00000902</t>
  </si>
  <si>
    <t>CABO DE COBRE UNIPOLAR 70MM2 BLINDADO, ISOLACAO 12/20KV EPR COBERTURA EM PVC</t>
  </si>
  <si>
    <t>33,75</t>
  </si>
  <si>
    <t>00000927</t>
  </si>
  <si>
    <t>CABO DE COBRE UNIPOLAR 70MM2 BLINDADO, ISOLACAO 3,6 KV EPR, COBERTURA EM PVC</t>
  </si>
  <si>
    <t>31,69</t>
  </si>
  <si>
    <t>00000913</t>
  </si>
  <si>
    <t>CABO DE COBRE UNIPOLAR 70MM2 BLINDADO, ISOLACAO 6/10KV EPR, COBERTURA EM PVC</t>
  </si>
  <si>
    <t>32,07</t>
  </si>
  <si>
    <t>00000903</t>
  </si>
  <si>
    <t>CABO DE COBRE UNIPOLAR 95MM2 BLINDADO, ISOLACAO 12/20KV EPR, COBERTURA EM PVC</t>
  </si>
  <si>
    <t>45,68</t>
  </si>
  <si>
    <t>00000945</t>
  </si>
  <si>
    <t>CABO DE COBRE UNIPOLAR 95MM2 BLINDADO, ISOLACAO 3,6/6 KV EPR, COBERTURA EM PVC</t>
  </si>
  <si>
    <t>37,87</t>
  </si>
  <si>
    <t>00000914</t>
  </si>
  <si>
    <t>CABO DE COBRE UNIPOLAR 95MM2 BLINDADO, ISOLACAO 6/10KV EPR, COBERTURA EM PVC</t>
  </si>
  <si>
    <t>38,29</t>
  </si>
  <si>
    <t>00011901</t>
  </si>
  <si>
    <t>CABO TELEFONICO S/ BLINDAGEM INT CCI 1 PAR</t>
  </si>
  <si>
    <t>0,30</t>
  </si>
  <si>
    <t>00011902</t>
  </si>
  <si>
    <t>CABO TELEFONICO S/ BLINDAGEM INT CCI 2 PARES</t>
  </si>
  <si>
    <t>00011903</t>
  </si>
  <si>
    <t>CABO TELEFONICO S/ BLINDAGEM INT CCI 3 PARES</t>
  </si>
  <si>
    <t>00011904</t>
  </si>
  <si>
    <t>CABO TELEFONICO S/ BLINDAGEM INT CCI 4 PARES</t>
  </si>
  <si>
    <t>0,73</t>
  </si>
  <si>
    <t>00011905</t>
  </si>
  <si>
    <t>CABO TELEFONICO S/ BLINDAGEM INT CCI 5 PARES</t>
  </si>
  <si>
    <t>0,79</t>
  </si>
  <si>
    <t>00011906</t>
  </si>
  <si>
    <t>CABO TELEFONICO S/ BLINDAGEM INT CCI 6 PARES</t>
  </si>
  <si>
    <t>00011914</t>
  </si>
  <si>
    <t>CABO TELEFONICO TP CT 0,50 PARA 100 PARES</t>
  </si>
  <si>
    <t>14,40</t>
  </si>
  <si>
    <t>00011916</t>
  </si>
  <si>
    <t>CABO TELEFONICO TP CTP-APL 0,50 PARA 10 PARES</t>
  </si>
  <si>
    <t>2,81</t>
  </si>
  <si>
    <t>00011917</t>
  </si>
  <si>
    <t>CABO TELEFONICO TP CTP-APL 0,50 PARA 20 PARES</t>
  </si>
  <si>
    <t>00011918</t>
  </si>
  <si>
    <t>CABO TELEFONICO TP CTP-APL 0,50 PARA 30 PARES</t>
  </si>
  <si>
    <t>00011919</t>
  </si>
  <si>
    <t>CABO TELEFONICO USO INTERNO TP CI PARA 10 PARES</t>
  </si>
  <si>
    <t>2,23</t>
  </si>
  <si>
    <t>00011920</t>
  </si>
  <si>
    <t>CABO TELEFONICO USO INTERNO TP CI PARA 20 PARES</t>
  </si>
  <si>
    <t>3,58</t>
  </si>
  <si>
    <t>00011924</t>
  </si>
  <si>
    <t>CABO TELEFONICO USO INTERNO TP CI PARA 200 PARES</t>
  </si>
  <si>
    <t>32,94</t>
  </si>
  <si>
    <t>00011921</t>
  </si>
  <si>
    <t>CABO TELEFONICO USO INTERNO TP CI PARA 30 PARES</t>
  </si>
  <si>
    <t>5,01</t>
  </si>
  <si>
    <t>00011922</t>
  </si>
  <si>
    <t>CABO TELEFONICO USO INTERNO TP CI PARA 50 PARES</t>
  </si>
  <si>
    <t>00011923</t>
  </si>
  <si>
    <t>CABO TELEFONICO USO INTERNO TP CI PARA 75 PARES</t>
  </si>
  <si>
    <t>10,74</t>
  </si>
  <si>
    <t>00010711</t>
  </si>
  <si>
    <t>CACO CERAMICO</t>
  </si>
  <si>
    <t>3,43</t>
  </si>
  <si>
    <t>00010721</t>
  </si>
  <si>
    <t>CACO DE MARMORE PARA PISO</t>
  </si>
  <si>
    <t>4,22</t>
  </si>
  <si>
    <t>00002354</t>
  </si>
  <si>
    <t>CADASTRISTA DE USUARIOS METROPOLITANO</t>
  </si>
  <si>
    <t>7,96</t>
  </si>
  <si>
    <t>00005089</t>
  </si>
  <si>
    <t>CADEADO ACO GRAFITADO OXIDADO ENVERNIZADO 45MM</t>
  </si>
  <si>
    <t>16,38</t>
  </si>
  <si>
    <t>00005090</t>
  </si>
  <si>
    <t>CADEADO LATAO CROMADO H = 25MM</t>
  </si>
  <si>
    <t>8,68</t>
  </si>
  <si>
    <t>00005085</t>
  </si>
  <si>
    <t>CADEADO LATAO CROMADO H = 35MM / 5 PINOS / HASTE CROMADA H = 30MM</t>
  </si>
  <si>
    <t>12,09</t>
  </si>
  <si>
    <t>00011848</t>
  </si>
  <si>
    <t>CADERNETA DE TOPOGRAFO</t>
  </si>
  <si>
    <t>00011638</t>
  </si>
  <si>
    <t>CAIXA CONCRETO ARMADO P/AR CONDICIONADO 18000BTU</t>
  </si>
  <si>
    <t>31,47</t>
  </si>
  <si>
    <t>00011868</t>
  </si>
  <si>
    <t>CAIXA D'AGUA FIBRA DE VIDRO 1000L</t>
  </si>
  <si>
    <t>244,36</t>
  </si>
  <si>
    <t>00011869</t>
  </si>
  <si>
    <t>CAIXA D'AGUA FIBRA DE VIDRO 1500L</t>
  </si>
  <si>
    <t>371,82</t>
  </si>
  <si>
    <t>00011871</t>
  </si>
  <si>
    <t>CAIXA D'AGUA FIBRA DE VIDRO 500L</t>
  </si>
  <si>
    <t>156,28</t>
  </si>
  <si>
    <t>00011865</t>
  </si>
  <si>
    <t>CAIXA D'AGUA FIBROCIMENTO REDONDA C/ TAMPA 500L</t>
  </si>
  <si>
    <t>124,59</t>
  </si>
  <si>
    <t>00011867</t>
  </si>
  <si>
    <t>CAIXA D'AGUA FIBROCIMENTO REDONDA C/ TAMPA 750L</t>
  </si>
  <si>
    <t>215,95</t>
  </si>
  <si>
    <t>00001025</t>
  </si>
  <si>
    <t>CAIXA D'AGUA FIBROCIMENTO 1000L</t>
  </si>
  <si>
    <t>259,32</t>
  </si>
  <si>
    <t>00001026</t>
  </si>
  <si>
    <t>CAIXA D'AGUA FIBROCIMENTO 250L</t>
  </si>
  <si>
    <t>78,25</t>
  </si>
  <si>
    <t>00001027</t>
  </si>
  <si>
    <t>CAIXA DAGUA FIBROCIMENTO 100L</t>
  </si>
  <si>
    <t>45,88</t>
  </si>
  <si>
    <t>00011241</t>
  </si>
  <si>
    <t>CAIXA DE FERRO FUNDIDO P/ REGISTRO NA RUA - 38,5 X 38,5 X 22CM - 59KG</t>
  </si>
  <si>
    <t>216,33</t>
  </si>
  <si>
    <t>00010521</t>
  </si>
  <si>
    <t>CAIXA DE INCENDIO/ABRIGO DE MANGUEIRAS EM CHAPA SAE 1020 LAMINADA A FRIO, PORTA C/ VENTILACAO E</t>
  </si>
  <si>
    <t>163,47</t>
  </si>
  <si>
    <t>VISOR SUPORTE 1/2 LUA P/ MANG, DE EMBUTIR, INSCR. INCENDIO 75 X 45 X 17CM</t>
  </si>
  <si>
    <t>00010885</t>
  </si>
  <si>
    <t>211,44</t>
  </si>
  <si>
    <t>VISOR SUPORTE 1/2 LUA P/ MANG, DE EMBUTIR, INSCR. INCENDIO 90 X 60 X 17CM</t>
  </si>
  <si>
    <t>00020962</t>
  </si>
  <si>
    <t>165,00</t>
  </si>
  <si>
    <t>VISOR SUPORTE 1/2 LUA P/ MANG, EXTERNA, INSCR. INCENDIO 75 X 45 X 17CM</t>
  </si>
  <si>
    <t>00020963</t>
  </si>
  <si>
    <t>226,11</t>
  </si>
  <si>
    <t>VISOR SUPORTE 1/2 LUA P/ MANG, EXTERNA, INSCR. INCENDIO 90 X 60 X 17CM</t>
  </si>
  <si>
    <t>00011246</t>
  </si>
  <si>
    <t>CAIXA DE PASSAGEM N 1 PADRAO TELEBRAS DIM 10 X10 X 5CM EM CHAPA DE ACO GALV</t>
  </si>
  <si>
    <t>5,89</t>
  </si>
  <si>
    <t>00011250</t>
  </si>
  <si>
    <t>CAIXA DE PASSAGEM N 2 PADRAO TELEBRAS DIM 20 X 20 X 12CM EM CHAPA DE ACO GALV</t>
  </si>
  <si>
    <t>28,86</t>
  </si>
  <si>
    <t>00011251</t>
  </si>
  <si>
    <t>CAIXA DE PASSAGEM N 3 PADRAO TELEBRAS DIM 40 X 40 X 12CM EM CHAPA DE ACO GALV</t>
  </si>
  <si>
    <t>52,27</t>
  </si>
  <si>
    <t>00011253</t>
  </si>
  <si>
    <t>CAIXA DE PASSAGEM N 4 PADRAO TELEBRAS DIM 60 X 60 X 12CM EM CHAPA DE ACO GALV</t>
  </si>
  <si>
    <t>83,03</t>
  </si>
  <si>
    <t>00011255</t>
  </si>
  <si>
    <t>CAIXA DE PASSAGEM N 5 PADRAO TELEBRAS DIM 80 X 80 X 12CM EM CHAPA DE ACO GALV</t>
  </si>
  <si>
    <t>122,78</t>
  </si>
  <si>
    <t>00014055</t>
  </si>
  <si>
    <t>CAIXA DE PASSAGEM N 6 PADRAO TELEBRAS DIM 120 X 120 X 12CM EM CHAPA DE ACO GALV</t>
  </si>
  <si>
    <t>296,53</t>
  </si>
  <si>
    <t>00010569</t>
  </si>
  <si>
    <t>CAIXA DE PASSAGEM OCTOGONAL 4" X 4" FUNDO MOVEL, EM CHAPA GALVANIZADA"</t>
  </si>
  <si>
    <t>1,19</t>
  </si>
  <si>
    <t>00011247</t>
  </si>
  <si>
    <t>CAIXA DE PASSAGEM P/ TELEFONE EM CHAPA DE ACO GALV 150 X 150 X 15CM</t>
  </si>
  <si>
    <t>533,75</t>
  </si>
  <si>
    <t>00011248</t>
  </si>
  <si>
    <t>CAIXA DE PASSAGEM P/ TELEFONE EM CHAPA DE ACO GALV 200 X 200 X 15CM</t>
  </si>
  <si>
    <t>727,98</t>
  </si>
  <si>
    <t>00011249</t>
  </si>
  <si>
    <t>CAIXA DE PASSAGEM P/ TELEFONE EM CHAPA DE ACO GALV 200 X 200 X 21,8CM</t>
  </si>
  <si>
    <t>1.018,08</t>
  </si>
  <si>
    <t>00011254</t>
  </si>
  <si>
    <t>CAIXA DE PASSAGEM P/ TELEFONE EM CHAPA DE ACO GALV 60 X 60 X 15CM</t>
  </si>
  <si>
    <t>87,87</t>
  </si>
  <si>
    <t>00011256</t>
  </si>
  <si>
    <t>CAIXA DE PASSAGEM P/ TELEFONE EM CHAPA DE ACO GALV 80 X 80 X 15CM</t>
  </si>
  <si>
    <t>146,27</t>
  </si>
  <si>
    <t>00011252</t>
  </si>
  <si>
    <t>CAIXA DE PASSAGEM PADRAO TELESP/TELEBRAS DIM 50 X 50 X 12CM EM CHAPA DE ACO GALV</t>
  </si>
  <si>
    <t>59,40</t>
  </si>
  <si>
    <t>00002555</t>
  </si>
  <si>
    <t>CAIXA DE PASSAGEM 3" X 3" SEXTAVADA EM FERRO GALV"</t>
  </si>
  <si>
    <t>0,99</t>
  </si>
  <si>
    <t>00002556</t>
  </si>
  <si>
    <t>CAIXA DE PASSAGEM 4" X 2" EM FERRO GALV"</t>
  </si>
  <si>
    <t>0,59</t>
  </si>
  <si>
    <t>00002557</t>
  </si>
  <si>
    <t>CAIXA DE PASSAGEM 4" X 4" EM FERRO GALV"</t>
  </si>
  <si>
    <t>00001066</t>
  </si>
  <si>
    <t>CAIXA DE PROTECAO P/ MEDIDOR HORO-SAZONAL EM CHAPA DE ALUMINIO DE 3MM</t>
  </si>
  <si>
    <t>489,85</t>
  </si>
  <si>
    <t>00001043</t>
  </si>
  <si>
    <t>CAIXA DE PROTECAO P/ MEDIDOR MONOFASICO E DISJUNTOR EM CHAPA ALUMINIO 3MM</t>
  </si>
  <si>
    <t>51,94</t>
  </si>
  <si>
    <t>00001072</t>
  </si>
  <si>
    <t>CAIXA DE PROTECAO P/ MEDIDOR MONOFASICO E DISJUNTOR EM CHAPA DE FERRO GALV</t>
  </si>
  <si>
    <t>34,44</t>
  </si>
  <si>
    <t>00001062</t>
  </si>
  <si>
    <t>CAIXA DE PROTECAO P/ MEDIDOR TRIFASICO E DISJUNTOR EM CHAPA DE ACO GALV 18 USG</t>
  </si>
  <si>
    <t>75,00</t>
  </si>
  <si>
    <t>00001061</t>
  </si>
  <si>
    <t>CAIXA DE PROTECAO P/ MEDIDOR TRIFASICO E DISJUNTOR EM CHAPA DE ALUMINIO 3MM</t>
  </si>
  <si>
    <t>115,68</t>
  </si>
  <si>
    <t>00001065</t>
  </si>
  <si>
    <t>CAIXA DE PROTECAO P/ TRANSFORMADOR DE CORRENTE EM CHAPA DE ALUMINIO DE 3MM</t>
  </si>
  <si>
    <t>128,87</t>
  </si>
  <si>
    <t>00011694</t>
  </si>
  <si>
    <t>CAIXA DESCARGA PLASTICA, EMBUTIR, COMPLETA, COM ESPELHO CROMADO - CAPACIDADE 12 A 14 L</t>
  </si>
  <si>
    <t>171,83</t>
  </si>
  <si>
    <t>00001030</t>
  </si>
  <si>
    <t>CAIXA DESCARGA PLASTICA, EXTERNA, COMPLETA COM TUBO DE DESCARGA, ENGATE FLEXIVEL, BOIA E</t>
  </si>
  <si>
    <t>24,40</t>
  </si>
  <si>
    <t>SUPORTE PARA FIXACAO - CAPACIDADE 9L</t>
  </si>
  <si>
    <t>00003280</t>
  </si>
  <si>
    <t>CAIXA GORDURA DUPLA CONCRETO PRE MOLDADO CIRCULAR COM TAMPA D = 61CM</t>
  </si>
  <si>
    <t>96,02</t>
  </si>
  <si>
    <t>00011880</t>
  </si>
  <si>
    <t>CAIXA GORDURA PVC 250 X 230 X 75MM C/ TAMPA E PORTA TAMPA</t>
  </si>
  <si>
    <t>25,50</t>
  </si>
  <si>
    <t>00011881</t>
  </si>
  <si>
    <t>CAIXA GORDURA SIMPLES CONCRETO PRE MOLDADO CIRCULAR COM TAMPA D = 40CM</t>
  </si>
  <si>
    <t>25,11</t>
  </si>
  <si>
    <t>00003278</t>
  </si>
  <si>
    <t>CAIXA INSPECAO CONCRETO PRE MOLDADO CIRCULAR COM TAMPA D = 40CM</t>
  </si>
  <si>
    <t>20,32</t>
  </si>
  <si>
    <t>00003279</t>
  </si>
  <si>
    <t>CAIXA INSPECAO CONCRETO PRE MOLDADO CIRCULAR COM TAMPA D = 60CM      H=60CM</t>
  </si>
  <si>
    <t>60,93</t>
  </si>
  <si>
    <t>00013845</t>
  </si>
  <si>
    <t>CAIXA METALICA P/ MEDICAO MONOFASICA CHAPA 18 (300 X 300 X 145MM) P/ USO EXTERNO C/ PORTA E CX. DE</t>
  </si>
  <si>
    <t>42,60</t>
  </si>
  <si>
    <t>MUFLA, COR CINZA, SEM TRANSFORMADOR, PADRAO CELPE, MODELO D</t>
  </si>
  <si>
    <t>00013844</t>
  </si>
  <si>
    <t>CAIXA METALICA P/ MEDICAO MONOFASICA CHAPA 18 (300 X 330 X 145MM) P/ USO INTERNO C/ PORTA E CX. DE</t>
  </si>
  <si>
    <t>45,27</t>
  </si>
  <si>
    <t>00013843</t>
  </si>
  <si>
    <t>CAIXA METALICA P/ MEDICAO TRIFASICA CHAPA 18 P/ USO EXTERNO C/ PORTA E CX. DE MUFLA, COR CINZA, SEM</t>
  </si>
  <si>
    <t>59,31</t>
  </si>
  <si>
    <t>TRANSFORMADOR PADRAO CELPE, MODELO D</t>
  </si>
  <si>
    <t>00013842</t>
  </si>
  <si>
    <t>CAIXA METALICA P/ MEDICAO TRIFASICA CHAPA 18 P/ USO INTERNO C/ PORTA E CX DE MUFLA, COR CINZA, SEM</t>
  </si>
  <si>
    <t>69,59</t>
  </si>
  <si>
    <t>00012075</t>
  </si>
  <si>
    <t>CAIXA P/ MEDICAO DE DEMANDA E ENERGIA REATIVA EM CHAPA 18 ESTAMPADA , PADRAO DE CONCESSIONARIA</t>
  </si>
  <si>
    <t>232,93</t>
  </si>
  <si>
    <t>LOCAL</t>
  </si>
  <si>
    <t>00013405</t>
  </si>
  <si>
    <t>CAIXA P/ MEDICAO MONOF 30 X 33 X 15CM EM CHAPA 18 C/ VISOR/PORTA/CX MUFLA USO EXTERNO COR CINZA</t>
  </si>
  <si>
    <t>77,10</t>
  </si>
  <si>
    <t>00013404</t>
  </si>
  <si>
    <t>CAIXA P/ MEDICAO MONOF 30 X 33 X 15CM EM CHAPA 18 C/ VISOR/PORTA/CX MUFLA USO INTERNO COR CINZA</t>
  </si>
  <si>
    <t>00011882</t>
  </si>
  <si>
    <t>CAIXA PARA HIDROMETRO CONCRETO PRE MOLDADO</t>
  </si>
  <si>
    <t>27,69</t>
  </si>
  <si>
    <t>00011996</t>
  </si>
  <si>
    <t>CAIXA PASSAGEM EM CHAPA 18 DE FERRO GALV 5" X 10" X 3" (125 X 250 X 80MM) COM TAMPA E PARAFUSO."</t>
  </si>
  <si>
    <t>00020254</t>
  </si>
  <si>
    <t>CAIXA PASSAGEM METALICA 15 X 15 X 10CM P/ INST ELETRICA</t>
  </si>
  <si>
    <t>6,01</t>
  </si>
  <si>
    <t>00020255</t>
  </si>
  <si>
    <t>CAIXA PASSAGEM METALICA 25 X 25 X 10CM P/ INST ELETRICA</t>
  </si>
  <si>
    <t>10,81</t>
  </si>
  <si>
    <t>00020253</t>
  </si>
  <si>
    <t>CAIXA PASSAGEM METALICA 35 X 35 X 12CM P/ INST ELETRICA</t>
  </si>
  <si>
    <t>21,35</t>
  </si>
  <si>
    <t>00012001</t>
  </si>
  <si>
    <t>CAIXA PVC OCTOGONAL - 4"</t>
  </si>
  <si>
    <t>00001871</t>
  </si>
  <si>
    <t>CAIXA PVC OCTOGONAL 3" X 3"</t>
  </si>
  <si>
    <t>2,40</t>
  </si>
  <si>
    <t>00001872</t>
  </si>
  <si>
    <t>CAIXA PVC 4" X 2" P/ ELETRODUTO "</t>
  </si>
  <si>
    <t>0,90</t>
  </si>
  <si>
    <t>00001873</t>
  </si>
  <si>
    <t>CAIXA PVC 4" X 4" P/ ELETRODUTO "</t>
  </si>
  <si>
    <t>1,41</t>
  </si>
  <si>
    <t>00011639</t>
  </si>
  <si>
    <t>CAIXA SARJETA PREMOLDADA 1,4 X 0,6 X 0,4 M</t>
  </si>
  <si>
    <t>57,01</t>
  </si>
  <si>
    <t>00011716</t>
  </si>
  <si>
    <t>CAIXA SIFONADA PVC 100 X 100 X 40MM C/ GRELHA REDONDA BRANCA</t>
  </si>
  <si>
    <t>7,90</t>
  </si>
  <si>
    <t>00005103</t>
  </si>
  <si>
    <t>CAIXA SIFONADA PVC 100 X 100 X 50MM C/ GRELHA REDONDA BRANCA</t>
  </si>
  <si>
    <t>00011712</t>
  </si>
  <si>
    <t>CAIXA SIFONADA PVC 150 X 150 X 50MM C/ GRELHA QUADRADA BRANCA</t>
  </si>
  <si>
    <t>15,00</t>
  </si>
  <si>
    <t>00011717</t>
  </si>
  <si>
    <t>CAIXA SIFONADA PVC 150 X 150 X 50MM C/ GRELHA REDONDA BRANCA</t>
  </si>
  <si>
    <t>14,16</t>
  </si>
  <si>
    <t>00011713</t>
  </si>
  <si>
    <t>CAIXA SIFONADA PVC 150 X 150 X 50MM C/ TAMPA CEGA QUADRADA BRANCA</t>
  </si>
  <si>
    <t>16,85</t>
  </si>
  <si>
    <t>00011714</t>
  </si>
  <si>
    <t>CAIXA SIFONADA PVC 150 X 185 X 75MM C/ GRELHA QUADRADA BRANCA</t>
  </si>
  <si>
    <t>18,54</t>
  </si>
  <si>
    <t>00011715</t>
  </si>
  <si>
    <t>CAIXA SIFONADA PVC 150 X 185 X 75MM C/ TAMPA CEGA QUADRADA BRANCA</t>
  </si>
  <si>
    <t>20,15</t>
  </si>
  <si>
    <t>00001056</t>
  </si>
  <si>
    <t>CAIXA TP "J" OU EQUIV CONCESSIONARIA LOCAL"</t>
  </si>
  <si>
    <t>94,43</t>
  </si>
  <si>
    <t>00001068</t>
  </si>
  <si>
    <t>CAIXA TP "L" OU EQUIV CONCESSIONARIA LOCAL"</t>
  </si>
  <si>
    <t>95,33</t>
  </si>
  <si>
    <t>00014116</t>
  </si>
  <si>
    <t>CAIXA 20 X 26CM PADRAO LIGHT T-1 PAINEL</t>
  </si>
  <si>
    <t>11,76</t>
  </si>
  <si>
    <t>00014061</t>
  </si>
  <si>
    <t>CAIXA 46 X 66CM PADRAO LIGHT T-3 PAINEL</t>
  </si>
  <si>
    <t>48,87</t>
  </si>
  <si>
    <t>00000599</t>
  </si>
  <si>
    <t>CAIXILHO FIXO ALUMINIO SERIE 25 COMPLETO 60 X 80CM</t>
  </si>
  <si>
    <t>00000619</t>
  </si>
  <si>
    <t>CAIXILHO FIXO CHAPA DOBRADA ACO C/ ADICAO DE COBRE PRE-ZINCADO 60 X 80CM</t>
  </si>
  <si>
    <t>238,61</t>
  </si>
  <si>
    <t>00000621</t>
  </si>
  <si>
    <t>CAIXILHO FIXO EM CANTONEIRA DE FERRO 5/8" X 1/8" - 100 X 100      CM</t>
  </si>
  <si>
    <t>38,53</t>
  </si>
  <si>
    <t>00001106</t>
  </si>
  <si>
    <t>CAL HIDRATADA P/ ARGAMASSA</t>
  </si>
  <si>
    <t>00011161</t>
  </si>
  <si>
    <t>CAL HIDRATADA P/ PINTURA</t>
  </si>
  <si>
    <t>0,67</t>
  </si>
  <si>
    <t>00001107</t>
  </si>
  <si>
    <t>CAL VIRGEM</t>
  </si>
  <si>
    <t>0,17</t>
  </si>
  <si>
    <t>00004758</t>
  </si>
  <si>
    <t>CALAFETADOR/CALAFATE</t>
  </si>
  <si>
    <t>00013186</t>
  </si>
  <si>
    <t>CALCAMENTO POLIEDRICO</t>
  </si>
  <si>
    <t>57,42</t>
  </si>
  <si>
    <t>00025963</t>
  </si>
  <si>
    <t>CALCARIO DOLOMITICO   A</t>
  </si>
  <si>
    <t>00004759</t>
  </si>
  <si>
    <t>CALCETEIRO (QUE TRABALHA C/PAVIMENTACAO DE BLOKRET)</t>
  </si>
  <si>
    <t>00011572</t>
  </si>
  <si>
    <t>CALCO/PRENDEDOR LATAO CROMADO P/ PORTA</t>
  </si>
  <si>
    <t>11,83</t>
  </si>
  <si>
    <t>00013241</t>
  </si>
  <si>
    <t>CALDEIRA AQUECEDORA DE ASFALTO FERLEX CB-601, CAPACIDADE 600L, C/ ESPARGIDOR POR GRAVIDADE,</t>
  </si>
  <si>
    <t>17.972,28</t>
  </si>
  <si>
    <t>REBOCAVEL**CAIXA**</t>
  </si>
  <si>
    <t>00013242</t>
  </si>
  <si>
    <t>CALDEIRA AQUECEDORA DE ASFALTO FERLEX CB-603, CAPACIDADE 600L, C/ BOMBA P/ ESPARGIMENTO SOB</t>
  </si>
  <si>
    <t>24.357,78</t>
  </si>
  <si>
    <t>PRESSAO DE 3,4 HP, REBOCAVEL**CAIXA**</t>
  </si>
  <si>
    <t>00014220</t>
  </si>
  <si>
    <t>CALDEIRA DE ASFALTO CONSMAQ CA2 C/TANQUE ISOLADO DE 2500L C/2 MACARICOS, C/BOMBA</t>
  </si>
  <si>
    <t>59.411,34</t>
  </si>
  <si>
    <t>ADITIVO IMPERMEABILIZANTE PEGA ULTRA-RAPIDA P/ ARGAMASSA TIPO SIKA 2 OU EQUIV</t>
  </si>
  <si>
    <t>7,76</t>
  </si>
  <si>
    <t>00000132</t>
  </si>
  <si>
    <t>ADITIVO PLASTIFICANTE / RETARDADOR / DENSIFICADOR P/ CONCRETO TP PLASTIMENT VZ SIKA OU EQUIV</t>
  </si>
  <si>
    <t>2,30</t>
  </si>
  <si>
    <t>00000159</t>
  </si>
  <si>
    <t>ADUBO ORGANICO BOVINO</t>
  </si>
  <si>
    <t>M3</t>
  </si>
  <si>
    <t>58,00</t>
  </si>
  <si>
    <t>00000174</t>
  </si>
  <si>
    <t>ADUELA/BATENTE DUPLO/CAIXAO/GRADE CAIXA 13 X 3,5CM P/ PORTA 0,60 A 1,20 X 2,10M MADEIRA IPE/MOGNO/CEREJEIRA OU SIMILAR</t>
  </si>
  <si>
    <t>JG</t>
  </si>
  <si>
    <t>62,41</t>
  </si>
  <si>
    <t>00000184</t>
  </si>
  <si>
    <t>ADUELA/BATENTE DUPLO/CAIXAO/GRADE CAIXA 13 X 3CM P/ PORTA 0,60 A 1,20 X 2,10M MADEIRA CEDRINHO/PINHO/CANELA OU SIMILAR</t>
  </si>
  <si>
    <t>33,62</t>
  </si>
  <si>
    <t>00000173</t>
  </si>
  <si>
    <t>ADUELA/BATENTE DUPLO/CAIXAO/GRADE CAIXA 13 X 3CM P/ PORTA 0,60 A 1,20 X 2,10M MADEIRA 'CEDRO/IMBUIA/JEQUITIBA OU SIMILAR AGEM ELETRICO TRIFASICO 10CV</t>
  </si>
  <si>
    <t>44,90</t>
  </si>
  <si>
    <t>00000183</t>
  </si>
  <si>
    <t>ADUELA/BATENTE DUPLO/CAIXAO/GRADE CAIXA 13 X 3CM P/ PORTA 0,60 A 1,20 X 2,10M MADEIRA 'IPE/MOGNO/CEREJEIRA OU SIMILAR</t>
  </si>
  <si>
    <t>60,00</t>
  </si>
  <si>
    <t>00000175</t>
  </si>
  <si>
    <t>ADUELA/BATENTE DUPLO/CAIXAO/GRADE CAIXA 15 X 3,5CM P/ PORTA 0,60 A 1,20 X 2,10M MADEIRA</t>
  </si>
  <si>
    <t>82,06</t>
  </si>
  <si>
    <t>IPE/MOGNO/CEREJEIRA OU SIMILAR</t>
  </si>
  <si>
    <t>00020001</t>
  </si>
  <si>
    <t>ADUELA/BATENTE DUPLO/CAIXAO/GRADE CAIXA 15 X 3CM P/ PORTA 0,60 A 1,20 X 2,10M MADEIRA</t>
  </si>
  <si>
    <t>45,96</t>
  </si>
  <si>
    <t>CEDRINHO/PINHO/CANELA OU SIMILAR</t>
  </si>
  <si>
    <t>00000181</t>
  </si>
  <si>
    <t>61,50</t>
  </si>
  <si>
    <t>CEDRO/IMBUIA/JEQUITIBA OU SIMILAR</t>
  </si>
  <si>
    <t>00000164</t>
  </si>
  <si>
    <t>69,70</t>
  </si>
  <si>
    <t>00000216</t>
  </si>
  <si>
    <t>ADUFA FUNDO FOFO SIMPLES PN-10 DN 100</t>
  </si>
  <si>
    <t>333,88</t>
  </si>
  <si>
    <t>00000232</t>
  </si>
  <si>
    <t>ADUFA FUNDO FOFO SIMPLES PN-10 DN 150</t>
  </si>
  <si>
    <t>431,11</t>
  </si>
  <si>
    <t>00000217</t>
  </si>
  <si>
    <t>ADUFA FUNDO FOFO SIMPLES PN-10 DN 200</t>
  </si>
  <si>
    <t>635,88</t>
  </si>
  <si>
    <t>00000231</t>
  </si>
  <si>
    <t>ADUFA FUNDO FOFO SIMPLES PN-10 DN 250</t>
  </si>
  <si>
    <t>758,39</t>
  </si>
  <si>
    <t>00000230</t>
  </si>
  <si>
    <t>ADUFA FUNDO FOFO SIMPLES PN-10 DN 300</t>
  </si>
  <si>
    <t>900,73</t>
  </si>
  <si>
    <t>00000218</t>
  </si>
  <si>
    <t>ADUFA FUNDO FOFO SIMPLES PN-10 DN 400</t>
  </si>
  <si>
    <t>2.065,15</t>
  </si>
  <si>
    <t>00000225</t>
  </si>
  <si>
    <t>ADUFA PAREDE FOFO C/ PARAFUSOS DN 100</t>
  </si>
  <si>
    <t>600,00</t>
  </si>
  <si>
    <t>00000201</t>
  </si>
  <si>
    <t>ADUFA PAREDE FOFO C/ PARAFUSOS DN 150</t>
  </si>
  <si>
    <t>729,22</t>
  </si>
  <si>
    <t>00000202</t>
  </si>
  <si>
    <t>ADUFA PAREDE FOFO C/ PARAFUSOS DN 200</t>
  </si>
  <si>
    <t>1.140,50</t>
  </si>
  <si>
    <t>00000203</t>
  </si>
  <si>
    <t>ADUFA PAREDE FOFO C/ PARAFUSOS DN 250</t>
  </si>
  <si>
    <t>3.004,37</t>
  </si>
  <si>
    <t>00000213</t>
  </si>
  <si>
    <t>ADUFA PAREDE FOFO C/ PARAFUSOS DN 300</t>
  </si>
  <si>
    <t>3.845,37</t>
  </si>
  <si>
    <t>00000214</t>
  </si>
  <si>
    <t>ADUFA PAREDE FOFO C/ PARAFUSOS DN 400</t>
  </si>
  <si>
    <t>5.561,83</t>
  </si>
  <si>
    <t>00000215</t>
  </si>
  <si>
    <t>ADUFA PAREDE FOFO C/ PARAFUSOS DN 500</t>
  </si>
  <si>
    <t>8.715,95</t>
  </si>
  <si>
    <t>00000233</t>
  </si>
  <si>
    <t>ADUFA PAREDE FOFO C/ PARAFUSOS DN 600</t>
  </si>
  <si>
    <t>14.088,48</t>
  </si>
  <si>
    <t>00000197</t>
  </si>
  <si>
    <t>ADUFA PAREDE FOFO C/ PARAFUSOS DN 75</t>
  </si>
  <si>
    <t>299,47</t>
  </si>
  <si>
    <t>00004319</t>
  </si>
  <si>
    <t>AFASTADOR P/ TELHA FIBROCIMENTO CANALETE 90 OU KALHETAO</t>
  </si>
  <si>
    <t>0,37</t>
  </si>
  <si>
    <t>00007332</t>
  </si>
  <si>
    <t>AGENTE DE DESFORMA P/ CONCRETO TP DESMOL OTTO BAUMGART OU EQUIV</t>
  </si>
  <si>
    <t>8,19</t>
  </si>
  <si>
    <t>00000235</t>
  </si>
  <si>
    <t>AGREGADO ALTA RESISTENCIA P/ PISO INDUSTRIAL    COR BRANCA</t>
  </si>
  <si>
    <t>0,35</t>
  </si>
  <si>
    <t>00000236</t>
  </si>
  <si>
    <t>AGREGADO ALTA RESISTENCIA P/ PISO INDUSTRIAL    COR CINZA</t>
  </si>
  <si>
    <t>0,33</t>
  </si>
  <si>
    <t>00000238</t>
  </si>
  <si>
    <t>AGREGADO ALTA RESISTENCIA P/ PISO INDUSTRIAL    COR PRETA (INCLUI PIGMENTO COR)</t>
  </si>
  <si>
    <t>00000240</t>
  </si>
  <si>
    <t>AGREGADO ALTA RESISTENCIA P/ PISO INDUSTRIAL    COR VERDE (INCLUI PIGMENTO COR)</t>
  </si>
  <si>
    <t>0,47</t>
  </si>
  <si>
    <t>00000237</t>
  </si>
  <si>
    <t>AGREGADO ALTA RESISTENCIA P/ PISO INDUSTRIAL    MARROM (INCLUI PIGMENTO COR)</t>
  </si>
  <si>
    <t>00000239</t>
  </si>
  <si>
    <t>AGREGADO ALTA RESISTENCIA P/ PISO INDUSTRIAL    VERMELHO (INCLUI PIGMENTO COR)</t>
  </si>
  <si>
    <t>0,52</t>
  </si>
  <si>
    <t>00000234</t>
  </si>
  <si>
    <t>AGREGADO DE ALTA RESISTENCIA P/ PISO INDUSTRIAL</t>
  </si>
  <si>
    <t>00003411</t>
  </si>
  <si>
    <t>AGREGADO LEVE PARA PROTECAO TERMICA (PEROLAS DE ISOPOR)</t>
  </si>
  <si>
    <t>5,03</t>
  </si>
  <si>
    <t>00006115</t>
  </si>
  <si>
    <t>H</t>
  </si>
  <si>
    <t>4,25</t>
  </si>
  <si>
    <t>00006114</t>
  </si>
  <si>
    <t>4,33</t>
  </si>
  <si>
    <t>00006117</t>
  </si>
  <si>
    <t>00006113</t>
  </si>
  <si>
    <t>00006116</t>
  </si>
  <si>
    <t>00000248</t>
  </si>
  <si>
    <t>AJUDANTE DE OPERACAO EM GERAL</t>
  </si>
  <si>
    <t>7,40</t>
  </si>
  <si>
    <t>00006127</t>
  </si>
  <si>
    <t>00000242</t>
  </si>
  <si>
    <t>4,21</t>
  </si>
  <si>
    <t>00000243</t>
  </si>
  <si>
    <t>AJUDANTE ESPECIALIZADO EM SONDAGEM</t>
  </si>
  <si>
    <t>3,38</t>
  </si>
  <si>
    <t>00006128</t>
  </si>
  <si>
    <t>00006129</t>
  </si>
  <si>
    <t>00006130</t>
  </si>
  <si>
    <t>AJUDANTE INSTALADOR HIDRAULICO</t>
  </si>
  <si>
    <t>4,40</t>
  </si>
  <si>
    <t>00025957</t>
  </si>
  <si>
    <t>AJUSTADOR MECÂNICO   ( AJUSTADOR DE ESTRUTURA METÁLICA TRELIÇADA)</t>
  </si>
  <si>
    <t>6,97</t>
  </si>
  <si>
    <t>00000427</t>
  </si>
  <si>
    <t>ALCA PRE-FORMADA DE CONTRA POSTE (GPH) EM ACO P/ CABO 3/16" ,    COMPRIM= 870MM</t>
  </si>
  <si>
    <t>2,86</t>
  </si>
  <si>
    <t>00011272</t>
  </si>
  <si>
    <t>ALCA PRE-FORMADA DE DISTRIBUICAO DG-4542 PLP</t>
  </si>
  <si>
    <t>2,27</t>
  </si>
  <si>
    <t>00011273</t>
  </si>
  <si>
    <t>ALCA PRE-FORMADA DE DISTRIBUICAO P/ CONDUTORES DE ALUMINIO # 1/0; 6/1 CAA"</t>
  </si>
  <si>
    <t>3,98</t>
  </si>
  <si>
    <t>00000418</t>
  </si>
  <si>
    <t>ALCA PRE-FORMADA DE DISTRIBUICAO PLP P/ CABO ALUMINIO 25MM2</t>
  </si>
  <si>
    <t>2,05</t>
  </si>
  <si>
    <t>00000417</t>
  </si>
  <si>
    <t>ALCA PRE-FORMADA DE LINHA, EM ALUMINIO P/ CABO DE ALUMINIO DIAM 16MM2</t>
  </si>
  <si>
    <t>1,43</t>
  </si>
  <si>
    <t>00011275</t>
  </si>
  <si>
    <t>ALCA PRE-FORMADA DE SERVICO P/ CONDUTORES DE ALUMINIO # 4; 6/1 CAA"</t>
  </si>
  <si>
    <t>00011274</t>
  </si>
  <si>
    <t>ALCA PRE-FORMADA DE SERVICO SG-4500 PLP</t>
  </si>
  <si>
    <t>2,20</t>
  </si>
  <si>
    <t>00004223</t>
  </si>
  <si>
    <t>ALCOOL HIDRATADO COMBUSTIVEL COMUM</t>
  </si>
  <si>
    <t>00010658</t>
  </si>
  <si>
    <t>ALISADORA DE CONCRETO WACKER MOD CT 36/ADT C/ MOTOR A GASOLINA 5,5HP**CAIXA**</t>
  </si>
  <si>
    <t>9.339,20</t>
  </si>
  <si>
    <t>00020003</t>
  </si>
  <si>
    <t>ALIZAR / GUARNICAO 4 X 1CM MADEIRA CEDRINHO/PINHO/CANELA OU SIMILAR</t>
  </si>
  <si>
    <t>M</t>
  </si>
  <si>
    <t>2,04</t>
  </si>
  <si>
    <t>00020002</t>
  </si>
  <si>
    <t>ALIZAR / GUARNICAO 4 X 1CM MADEIRA CEDRO/IMBUIA/JEQUITIBA OU SIMILAR</t>
  </si>
  <si>
    <t>00000185</t>
  </si>
  <si>
    <t>ALIZAR / GUARNICAO 4 X 1CM MADEIRA IPE/MOGNO/CEREJEIRA OU SIMILAR</t>
  </si>
  <si>
    <t>3,13</t>
  </si>
  <si>
    <t>00020018</t>
  </si>
  <si>
    <t>ALIZAR / GUARNICAO 5 X 1,5CM MADEIRA CEDRINHO/PINHO/CANELA OU SIMILAR</t>
  </si>
  <si>
    <t>00020017</t>
  </si>
  <si>
    <t>ALIZAR / GUARNICAO 5 X 1,5CM MADEIRA CEDRO/IMBUIA/JEQUITIBA OU SIMILAR</t>
  </si>
  <si>
    <t>2,46</t>
  </si>
  <si>
    <t>00000188</t>
  </si>
  <si>
    <t>ALIZAR / GUARNICAO 5 X 1,5CM MADEIRA IPE/MOGNO/CEREJEIRA OU SIMILAR</t>
  </si>
  <si>
    <t>3,39</t>
  </si>
  <si>
    <t>00020005</t>
  </si>
  <si>
    <t>ALIZAR / GUARNICAO 5 X 1CM MADEIRA CEDRINHO/PINHO/CANELA OU SIMILAR</t>
  </si>
  <si>
    <t>00020004</t>
  </si>
  <si>
    <t>ALIZAR / GUARNICAO 5 X 1CM MADEIRA CEDRO/IMBUIA/JEQUITIBA OU SIMILAR</t>
  </si>
  <si>
    <t>2,28</t>
  </si>
  <si>
    <t>00000186</t>
  </si>
  <si>
    <t>ALIZAR / GUARNICAO 5 X 1CM MADEIRA IPE/MOGNO/CEREJEIRA OU SIMILAR</t>
  </si>
  <si>
    <t>3,36</t>
  </si>
  <si>
    <t>00020007</t>
  </si>
  <si>
    <t>ALIZAR / GUARNICAO 5 X 2CM MADEIRA CEDRINHO/PINHO/CANELA OU SIMILAR</t>
  </si>
  <si>
    <t>00020006</t>
  </si>
  <si>
    <t>ALIZAR / GUARNICAO 5 X 2CM MADEIRA CEDRO/IMBUIA/JEQUITIBA OU SIMILAR</t>
  </si>
  <si>
    <t>2,66</t>
  </si>
  <si>
    <t>00000187</t>
  </si>
  <si>
    <t>ALIZAR / GUARNICAO 5 X 2CM MADEIRA IPE/MOGNO/CEREJEIRA OU SIMILAR</t>
  </si>
  <si>
    <t>3,59</t>
  </si>
  <si>
    <t>00000253</t>
  </si>
  <si>
    <t>ALMOXARIFE</t>
  </si>
  <si>
    <t>7,74</t>
  </si>
  <si>
    <t>00000583</t>
  </si>
  <si>
    <t>ALUMINIO ANODIZADO</t>
  </si>
  <si>
    <t>19,01</t>
  </si>
  <si>
    <t>00025935</t>
  </si>
  <si>
    <t>ALVAIDE - OXIDO DE ZINCO - USO INDUSTRIAL, TIPO RMST</t>
  </si>
  <si>
    <t>5,86</t>
  </si>
  <si>
    <t>00000006</t>
  </si>
  <si>
    <t>AMONIA</t>
  </si>
  <si>
    <t>1,58</t>
  </si>
  <si>
    <t>00025855</t>
  </si>
  <si>
    <t>ANDAIME METÁLICO FACHADEIRO LARGURA=1,20M ALT. 1,00M</t>
  </si>
  <si>
    <t>M2/MES</t>
  </si>
  <si>
    <t>0,93</t>
  </si>
  <si>
    <t>00020193</t>
  </si>
  <si>
    <t>ANDAIME METALICO TIPO FACHADEIRO LARG=1,20M ALTURA = 2,0M</t>
  </si>
  <si>
    <t>00010529</t>
  </si>
  <si>
    <t>ANDAIME METALICO TUBULAR DE ENCAIXE TIPO TORRE, C/ LARGURA ATE 2M, ALTURA 1,00M</t>
  </si>
  <si>
    <t>KG/MES</t>
  </si>
  <si>
    <t>0,11</t>
  </si>
  <si>
    <t>00010528</t>
  </si>
  <si>
    <t>2,79</t>
  </si>
  <si>
    <t>00010527</t>
  </si>
  <si>
    <t>M/MES</t>
  </si>
  <si>
    <t>3,25</t>
  </si>
  <si>
    <t>00010526</t>
  </si>
  <si>
    <t>ANDAIME SUSPENSO PLATAFORMA C/ 1,50M DE LARGURA CAP. CARGA ATE 500 KG CABO 45M</t>
  </si>
  <si>
    <t>MES</t>
  </si>
  <si>
    <t>153,13</t>
  </si>
  <si>
    <t>00000301</t>
  </si>
  <si>
    <t>ANEL BORRACHA P/ TUBO ESGOTO PREDIAL EB 608 DN 100MM</t>
  </si>
  <si>
    <t>1,16</t>
  </si>
  <si>
    <t>00000295</t>
  </si>
  <si>
    <t>ANEL BORRACHA P/ TUBO ESGOTO PREDIAL EB 608 DN 40MM</t>
  </si>
  <si>
    <t>0,60</t>
  </si>
  <si>
    <t>00000296</t>
  </si>
  <si>
    <t>ANEL BORRACHA P/ TUBO ESGOTO PREDIAL EB 608 DN 50MM</t>
  </si>
  <si>
    <t>0,63</t>
  </si>
  <si>
    <t>00000297</t>
  </si>
  <si>
    <t>ANEL BORRACHA P/ TUBO ESGOTO PREDIAL EB 608 DN 75MM</t>
  </si>
  <si>
    <t>0,81</t>
  </si>
  <si>
    <t>00000311</t>
  </si>
  <si>
    <t>ANEL BORRACHA P/ TUBO PVC DE FOFO EB-1208 DN 100</t>
  </si>
  <si>
    <t>2,88</t>
  </si>
  <si>
    <t>00000318</t>
  </si>
  <si>
    <t>ANEL BORRACHA P/ TUBO PVC DE FOFO EB-1208 DN 150</t>
  </si>
  <si>
    <t>4,78</t>
  </si>
  <si>
    <t>00000319</t>
  </si>
  <si>
    <t>ANEL BORRACHA P/ TUBO PVC DE FOFO EB-1208 DN 200</t>
  </si>
  <si>
    <t>6,92</t>
  </si>
  <si>
    <t>00000320</t>
  </si>
  <si>
    <t>ANEL BORRACHA P/ TUBO PVC DE FOFO EB-1208 DN 250</t>
  </si>
  <si>
    <t>17,86</t>
  </si>
  <si>
    <t>00000314</t>
  </si>
  <si>
    <t>ANEL BORRACHA P/ TUBO PVC DE FOFO EB-1208 DN 300</t>
  </si>
  <si>
    <t>26,36</t>
  </si>
  <si>
    <t>00000303</t>
  </si>
  <si>
    <t>ANEL BORRACHA P/ TUBO PVC REDE ESGOTO EB 644 DN 100MM</t>
  </si>
  <si>
    <t>1,90</t>
  </si>
  <si>
    <t>00000304</t>
  </si>
  <si>
    <t>ANEL BORRACHA P/ TUBO PVC REDE ESGOTO EB 644 DN 125MM</t>
  </si>
  <si>
    <t>3,62</t>
  </si>
  <si>
    <t>00000305</t>
  </si>
  <si>
    <t>ANEL BORRACHA P/ TUBO PVC REDE ESGOTO EB 644 DN 150MM</t>
  </si>
  <si>
    <t>4,64</t>
  </si>
  <si>
    <t>00000306</t>
  </si>
  <si>
    <t>ANEL BORRACHA P/ TUBO PVC REDE ESGOTO EB 644 DN 200MM</t>
  </si>
  <si>
    <t>00000307</t>
  </si>
  <si>
    <t>ANEL BORRACHA P/ TUBO PVC REDE ESGOTO EB 644 DN 250MM</t>
  </si>
  <si>
    <t>00000308</t>
  </si>
  <si>
    <t>ANEL BORRACHA P/ TUBO PVC REDE ESGOTO EB 644 DN 300MM</t>
  </si>
  <si>
    <t>23,69</t>
  </si>
  <si>
    <t>00000309</t>
  </si>
  <si>
    <t>ANEL BORRACHA P/ TUBO PVC REDE ESGOTO EB 644 DN 350MM</t>
  </si>
  <si>
    <t>28,44</t>
  </si>
  <si>
    <t>00000310</t>
  </si>
  <si>
    <t>ANEL BORRACHA P/ TUBO PVC REDE ESGOTO EB 644 DN 400MM</t>
  </si>
  <si>
    <t>35,71</t>
  </si>
  <si>
    <t>00000299</t>
  </si>
  <si>
    <t>ANEL BORRACHA P/ TUBO SERIE R DN 100MM</t>
  </si>
  <si>
    <t>1,20</t>
  </si>
  <si>
    <t>00000300</t>
  </si>
  <si>
    <t>ANEL BORRACHA P/ TUBO SERIE R DN 150MM</t>
  </si>
  <si>
    <t>6,85</t>
  </si>
  <si>
    <t>00020084</t>
  </si>
  <si>
    <t>ANEL BORRACHA P/ TUBO SERIE R DN 40MM</t>
  </si>
  <si>
    <t>00020085</t>
  </si>
  <si>
    <t>ANEL BORRACHA P/ TUBO SERIE R DN 50MM</t>
  </si>
  <si>
    <t>0,77</t>
  </si>
  <si>
    <t>00000298</t>
  </si>
  <si>
    <t>ANEL BORRACHA P/ TUBO SERIE R DN 75MM</t>
  </si>
  <si>
    <t>0,88</t>
  </si>
  <si>
    <t>00020326</t>
  </si>
  <si>
    <t>ANEL BORRACHA P/ TUBO/CONEXAO PVC PBA P/ REDE AGUA      DN 60MM</t>
  </si>
  <si>
    <t>00000328</t>
  </si>
  <si>
    <t>ANEL BORRACHA P/ TUBO/CONEXAO PVC PBA P/ REDE AGUA DN 100MM</t>
  </si>
  <si>
    <t>2,71</t>
  </si>
  <si>
    <t>00000325</t>
  </si>
  <si>
    <t>ANEL BORRACHA P/ TUBO/CONEXAO PVC PBA P/ REDE AGUA DN 50MM</t>
  </si>
  <si>
    <t>1,12</t>
  </si>
  <si>
    <t>00000326</t>
  </si>
  <si>
    <t>ANEL BORRACHA P/ TUBO/CONEXAO PVC PBA P/ REDE AGUA DN 65MM</t>
  </si>
  <si>
    <t>2,11</t>
  </si>
  <si>
    <t>00000329</t>
  </si>
  <si>
    <t>ANEL BORRACHA P/ TUBO/CONEXAO PVC PBA P/ REDE AGUA DN 75MM</t>
  </si>
  <si>
    <t>2,53</t>
  </si>
  <si>
    <t>00020975</t>
  </si>
  <si>
    <t>ANEL DE EXPANSAO EM COBRE P/ EMPATACAO MANGUEIRA DE COMBATE A INCENDIO ENGATE RAPIDO 1 1/2"</t>
  </si>
  <si>
    <t>00020976</t>
  </si>
  <si>
    <t>ANEL DE EXPANSAO EM COBRE P/ EMPATACAO MANGUEIRA DE COMBATE A INCENDIO ENGATE RAPIDO 2 1/2"</t>
  </si>
  <si>
    <t>8,58</t>
  </si>
  <si>
    <t>00013111</t>
  </si>
  <si>
    <t>ANEL OU ADUELA CONCRETO ARMADO D = 0,40M, H = 0,40M</t>
  </si>
  <si>
    <t>40,68</t>
  </si>
  <si>
    <t>00013113</t>
  </si>
  <si>
    <t>ANEL OU ADUELA CONCRETO ARMADO D = 0,60M, H = 0,10M</t>
  </si>
  <si>
    <t>8,14</t>
  </si>
  <si>
    <t>00013114</t>
  </si>
  <si>
    <t>ANEL OU ADUELA CONCRETO ARMADO D = 0,60M, H = 0,15M</t>
  </si>
  <si>
    <t>12,20</t>
  </si>
  <si>
    <t>00012530</t>
  </si>
  <si>
    <t>ANEL OU ADUELA CONCRETO ARMADO D = 0,60M, H = 0,30M</t>
  </si>
  <si>
    <t>24,41</t>
  </si>
  <si>
    <t>00012531</t>
  </si>
  <si>
    <t>ANEL OU ADUELA CONCRETO ARMADO D = 0,60M, H = 0,40M</t>
  </si>
  <si>
    <t>88,14</t>
  </si>
  <si>
    <t>00012532</t>
  </si>
  <si>
    <t>ANEL OU ADUELA CONCRETO ARMADO D = 0,60M, H = 0,50M</t>
  </si>
  <si>
    <t>35,25</t>
  </si>
  <si>
    <t>00012533</t>
  </si>
  <si>
    <t>ANEL OU ADUELA CONCRETO ARMADO D = 0,80M, H = 0,30M</t>
  </si>
  <si>
    <t>46,10</t>
  </si>
  <si>
    <t>00012544</t>
  </si>
  <si>
    <t>ANEL OU ADUELA CONCRETO ARMADO D = 0,80M, H = 0,50M</t>
  </si>
  <si>
    <t>47,46</t>
  </si>
  <si>
    <t>00012546</t>
  </si>
  <si>
    <t>ANEL OU ADUELA CONCRETO ARMADO D = 1,00M, H = 0,40M</t>
  </si>
  <si>
    <t>206,10</t>
  </si>
  <si>
    <t>00012547</t>
  </si>
  <si>
    <t>ANEL OU ADUELA CONCRETO ARMADO D = 1,00M, H = 0,50M</t>
  </si>
  <si>
    <t>48,81</t>
  </si>
  <si>
    <t>00012548</t>
  </si>
  <si>
    <t>ANEL OU ADUELA CONCRETO ARMADO D = 1,10M, H = 0,30M</t>
  </si>
  <si>
    <t>62,37</t>
  </si>
  <si>
    <t>00012551</t>
  </si>
  <si>
    <t>ANEL OU ADUELA CONCRETO ARMADO D = 1,20M, H = 0,50M</t>
  </si>
  <si>
    <t>86,78</t>
  </si>
  <si>
    <t>00012563</t>
  </si>
  <si>
    <t>ANEL OU ADUELA CONCRETO ARMADO D = 1,50M, H = 0,50M</t>
  </si>
  <si>
    <t>154,58</t>
  </si>
  <si>
    <t>00012565</t>
  </si>
  <si>
    <t>ANEL OU ADUELA CONCRETO ARMADO D = 2,00M, H = 0,50M</t>
  </si>
  <si>
    <t>317,29</t>
  </si>
  <si>
    <t>00012567</t>
  </si>
  <si>
    <t>ANEL OU ADUELA CONCRETO ARMADO D = 2,50M, H = 0,50M</t>
  </si>
  <si>
    <t>488,14</t>
  </si>
  <si>
    <t>00012568</t>
  </si>
  <si>
    <t>ANEL OU ADUELA CONCRETO ARMADO D = 3,00M, H = 0,50M</t>
  </si>
  <si>
    <t>569,49</t>
  </si>
  <si>
    <t>00011789</t>
  </si>
  <si>
    <t>CAPACITOR TRIFASICO C/ DIELETRICO PLASTICO 220V-2,5KVA</t>
  </si>
  <si>
    <t>150,89</t>
  </si>
  <si>
    <t>00001633</t>
  </si>
  <si>
    <t>CAPACITOR TRIFASICO C/ DIELETRICO PLASTICO 220V-5KVA</t>
  </si>
  <si>
    <t>161,18</t>
  </si>
  <si>
    <t>00010818</t>
  </si>
  <si>
    <t>CAPIM BRAQUEARA DECUMBENS OU BRAQUIARINHA - VALOR CULTURAL (VC) = 30</t>
  </si>
  <si>
    <t>00004274</t>
  </si>
  <si>
    <t>CAPTOR FRANKLIN 350MM, 1 DESCIDA DE CABO, LATAO NIQUELADO OU CROMADO</t>
  </si>
  <si>
    <t>36,84</t>
  </si>
  <si>
    <t>00010709</t>
  </si>
  <si>
    <t>CARPETE DE NYLON E = 10MM COLOCADO</t>
  </si>
  <si>
    <t>78,79</t>
  </si>
  <si>
    <t>00001212</t>
  </si>
  <si>
    <t>CARPETE DE NYLON E = 3MM COLOCADO</t>
  </si>
  <si>
    <t>18,39</t>
  </si>
  <si>
    <t>00010708</t>
  </si>
  <si>
    <t>CARPETE DE NYLON E = 4,5MM DURAFELTI COLOCADO</t>
  </si>
  <si>
    <t>43,99</t>
  </si>
  <si>
    <t>00010710</t>
  </si>
  <si>
    <t>CARPETE DE NYLON E = 6MM COLOCADO</t>
  </si>
  <si>
    <t>52,00</t>
  </si>
  <si>
    <t>00001214</t>
  </si>
  <si>
    <t>00001213</t>
  </si>
  <si>
    <t>00005091</t>
  </si>
  <si>
    <t>CARRANCA FERRO CROMADO 40MM</t>
  </si>
  <si>
    <t>7,60</t>
  </si>
  <si>
    <t>00010744</t>
  </si>
  <si>
    <t>CARRETA P/ PERFURACAO SOBRE ESTEIRA, A AR COMPRIMIDO ATLAS COPCO ROC 442, DIAM DO FURO 3 /1/2",</t>
  </si>
  <si>
    <t>320.914,44</t>
  </si>
  <si>
    <t>PESO OPERACIONAL 5,5 T**CAIXA**"</t>
  </si>
  <si>
    <t>00013653</t>
  </si>
  <si>
    <t>CARRETA PARA 30 TONELADAS</t>
  </si>
  <si>
    <t>9.422,09</t>
  </si>
  <si>
    <t>00001252</t>
  </si>
  <si>
    <t>CARRETEL COMPLETO FOFO PN-10 DN 1000</t>
  </si>
  <si>
    <t>8.029,52</t>
  </si>
  <si>
    <t>00001218</t>
  </si>
  <si>
    <t>CARRETEL COMPLETO FOFO PN-10 DN 200</t>
  </si>
  <si>
    <t>682,39</t>
  </si>
  <si>
    <t>00001275</t>
  </si>
  <si>
    <t>CARRETEL COMPLETO FOFO PN-10 DN 250</t>
  </si>
  <si>
    <t>924,48</t>
  </si>
  <si>
    <t>00001244</t>
  </si>
  <si>
    <t>CARRETEL COMPLETO FOFO PN-10 DN 300</t>
  </si>
  <si>
    <t>1.011,19</t>
  </si>
  <si>
    <t>00001232</t>
  </si>
  <si>
    <t>CARRETEL COMPLETO FOFO PN-10 DN 350</t>
  </si>
  <si>
    <t>1.433,21</t>
  </si>
  <si>
    <t>00001233</t>
  </si>
  <si>
    <t>CARRETEL COMPLETO FOFO PN-10 DN 400</t>
  </si>
  <si>
    <t>1.691,47</t>
  </si>
  <si>
    <t>00001222</t>
  </si>
  <si>
    <t>CARRETEL COMPLETO FOFO PN-10 DN 500</t>
  </si>
  <si>
    <t>2.201,81</t>
  </si>
  <si>
    <t>00001249</t>
  </si>
  <si>
    <t>CARRETEL COMPLETO FOFO PN-10 DN 600</t>
  </si>
  <si>
    <t>2.814,12</t>
  </si>
  <si>
    <t>00001224</t>
  </si>
  <si>
    <t>CARRETEL COMPLETO FOFO PN-10 DN 700</t>
  </si>
  <si>
    <t>5.138,06</t>
  </si>
  <si>
    <t>00001271</t>
  </si>
  <si>
    <t>CARRETEL COMPLETO FOFO PN-10 DN 800</t>
  </si>
  <si>
    <t>6.149,36</t>
  </si>
  <si>
    <t>00001279</t>
  </si>
  <si>
    <t>CARRETEL COMPLETO FOFO PN-10 DN 900</t>
  </si>
  <si>
    <t>6.550,02</t>
  </si>
  <si>
    <t>00001216</t>
  </si>
  <si>
    <t>CARRETEL COMPLETO FOFO PN-10/16 DN 100</t>
  </si>
  <si>
    <t>329,42</t>
  </si>
  <si>
    <t>00001230</t>
  </si>
  <si>
    <t>CARRETEL COMPLETO FOFO PN-10/16 DN 150</t>
  </si>
  <si>
    <t>546,13</t>
  </si>
  <si>
    <t>00001250</t>
  </si>
  <si>
    <t>CARRETEL COMPLETO FOFO PN-10/16/25 DN 80</t>
  </si>
  <si>
    <t>317,04</t>
  </si>
  <si>
    <t>00001278</t>
  </si>
  <si>
    <t>CARRETEL COMPLETO FOFO PN-16 DN 1000</t>
  </si>
  <si>
    <t>9.200,49</t>
  </si>
  <si>
    <t>00001242</t>
  </si>
  <si>
    <t>CARRETEL COMPLETO FOFO PN-16 DN 200</t>
  </si>
  <si>
    <t>763,43</t>
  </si>
  <si>
    <t>00001243</t>
  </si>
  <si>
    <t>CARRETEL COMPLETO FOFO PN-16 DN 250</t>
  </si>
  <si>
    <t>1.036,01</t>
  </si>
  <si>
    <t>00001219</t>
  </si>
  <si>
    <t>CARRETEL COMPLETO FOFO PN-16 DN 300</t>
  </si>
  <si>
    <t>1.122,72</t>
  </si>
  <si>
    <t>00001245</t>
  </si>
  <si>
    <t>CARRETEL COMPLETO FOFO PN-16 DN 350</t>
  </si>
  <si>
    <t>1.581,90</t>
  </si>
  <si>
    <t>00001246</t>
  </si>
  <si>
    <t>CARRETEL COMPLETO FOFO PN-16 DN 400</t>
  </si>
  <si>
    <t>1.906,69</t>
  </si>
  <si>
    <t>00001248</t>
  </si>
  <si>
    <t>CARRETEL COMPLETO FOFO PN-16 DN 500</t>
  </si>
  <si>
    <t>2.774,28</t>
  </si>
  <si>
    <t>00001274</t>
  </si>
  <si>
    <t>CARRETEL COMPLETO FOFO PN-16 DN 600</t>
  </si>
  <si>
    <t>3.453,50</t>
  </si>
  <si>
    <t>00001239</t>
  </si>
  <si>
    <t>CARRETEL COMPLETO FOFO PN-16 DN 700</t>
  </si>
  <si>
    <t>5.905,32</t>
  </si>
  <si>
    <t>00001237</t>
  </si>
  <si>
    <t>CARRETEL COMPLETO FOFO PN-16 DN 800</t>
  </si>
  <si>
    <t>7.008,06</t>
  </si>
  <si>
    <t>00001272</t>
  </si>
  <si>
    <t>CARRETEL COMPLETO FOFO PN-16 DN 900</t>
  </si>
  <si>
    <t>7.551,84</t>
  </si>
  <si>
    <t>00001228</t>
  </si>
  <si>
    <t>CARRETEL COMPLETO FOFO PN-25 DN 100</t>
  </si>
  <si>
    <t>387,85</t>
  </si>
  <si>
    <t>00001273</t>
  </si>
  <si>
    <t>CARRETEL COMPLETO FOFO PN-25 DN 1000</t>
  </si>
  <si>
    <t>16.256,85</t>
  </si>
  <si>
    <t>00001217</t>
  </si>
  <si>
    <t>CARRETEL COMPLETO FOFO PN-25 DN 150</t>
  </si>
  <si>
    <t>620,47</t>
  </si>
  <si>
    <t>00001276</t>
  </si>
  <si>
    <t>CARRETEL COMPLETO FOFO PN-25 DN 200</t>
  </si>
  <si>
    <t>874,94</t>
  </si>
  <si>
    <t>00001281</t>
  </si>
  <si>
    <t>CARRETEL COMPLETO FOFO PN-25 DN 250</t>
  </si>
  <si>
    <t>1.197,43</t>
  </si>
  <si>
    <t>00001231</t>
  </si>
  <si>
    <t>CARRETEL COMPLETO FOFO PN-25 DN 300</t>
  </si>
  <si>
    <t>1.456,15</t>
  </si>
  <si>
    <t>00001220</t>
  </si>
  <si>
    <t>CARRETEL COMPLETO FOFO PN-25 DN 350</t>
  </si>
  <si>
    <t>2.039,88</t>
  </si>
  <si>
    <t>00001280</t>
  </si>
  <si>
    <t>CARRETEL COMPLETO FOFO PN-25 DN 400</t>
  </si>
  <si>
    <t>2.418,20</t>
  </si>
  <si>
    <t>00001235</t>
  </si>
  <si>
    <t>CARRETEL COMPLETO FOFO PN-25 DN 500</t>
  </si>
  <si>
    <t>3.110,23</t>
  </si>
  <si>
    <t>00001223</t>
  </si>
  <si>
    <t>CARRETEL COMPLETO FOFO PN-25 DN 600</t>
  </si>
  <si>
    <t>3.833,14</t>
  </si>
  <si>
    <t>00001277</t>
  </si>
  <si>
    <t>CARRETEL COMPLETO FOFO PN-25 DN 700</t>
  </si>
  <si>
    <t>6.909,00</t>
  </si>
  <si>
    <t>00001225</t>
  </si>
  <si>
    <t>CARRETEL COMPLETO FOFO PN-25 DN 800</t>
  </si>
  <si>
    <t>8.978,63</t>
  </si>
  <si>
    <t>00001270</t>
  </si>
  <si>
    <t>CARRETEL COMPLETO FOFO PN-25 DN 900</t>
  </si>
  <si>
    <t>9.850,83</t>
  </si>
  <si>
    <t>00001260</t>
  </si>
  <si>
    <t>CARRETEL SIMPLES FOFO DN 80</t>
  </si>
  <si>
    <t>222,99</t>
  </si>
  <si>
    <t>00001253</t>
  </si>
  <si>
    <t>CARRETEL SIMPLES FOFO DN 100</t>
  </si>
  <si>
    <t>235,38</t>
  </si>
  <si>
    <t>00001268</t>
  </si>
  <si>
    <t>CARRETEL SIMPLES FOFO DN 150</t>
  </si>
  <si>
    <t>384,04</t>
  </si>
  <si>
    <t>00001255</t>
  </si>
  <si>
    <t>CARRETEL SIMPLES FOFO DN 200</t>
  </si>
  <si>
    <t>520,32</t>
  </si>
  <si>
    <t>00001267</t>
  </si>
  <si>
    <t>CARRETEL SIMPLES FOFO DN 250</t>
  </si>
  <si>
    <t>681,37</t>
  </si>
  <si>
    <t>00001256</t>
  </si>
  <si>
    <t>CARRETEL SIMPLES FOFO DN 300</t>
  </si>
  <si>
    <t>768,09</t>
  </si>
  <si>
    <t>00001266</t>
  </si>
  <si>
    <t>CARRETEL SIMPLES FOFO DN 350</t>
  </si>
  <si>
    <t>1.109,04</t>
  </si>
  <si>
    <t>00001257</t>
  </si>
  <si>
    <t>CARRETEL SIMPLES FOFO DN 400</t>
  </si>
  <si>
    <t>1.218,63</t>
  </si>
  <si>
    <t>00001264</t>
  </si>
  <si>
    <t>CARRETEL SIMPLES FOFO DN 500</t>
  </si>
  <si>
    <t>1.610,75</t>
  </si>
  <si>
    <t>00001259</t>
  </si>
  <si>
    <t>CARRETEL SIMPLES FOFO DN 600</t>
  </si>
  <si>
    <t>1.954,02</t>
  </si>
  <si>
    <t>00001263</t>
  </si>
  <si>
    <t>CARRETEL SIMPLES FOFO DN 700</t>
  </si>
  <si>
    <t>3.731,29</t>
  </si>
  <si>
    <t>00001262</t>
  </si>
  <si>
    <t>CARRETEL SIMPLES FOFO DN 800</t>
  </si>
  <si>
    <t>4.321,02</t>
  </si>
  <si>
    <t>00001261</t>
  </si>
  <si>
    <t>CARRETEL SIMPLES FOFO DN 900</t>
  </si>
  <si>
    <t>4.472,43</t>
  </si>
  <si>
    <t>00001269</t>
  </si>
  <si>
    <t>CARRETEL SIMPLES FOFO DN 1000</t>
  </si>
  <si>
    <t>5.391,13</t>
  </si>
  <si>
    <t>00014615</t>
  </si>
  <si>
    <t>CARRINHO P/ TRANSP TUBO CONCRETO ALT ATE 1,0M E DIAM ATE 1000MM,    C/ ESTRUTURA EM PERFIL OU TUBO</t>
  </si>
  <si>
    <t>2.966,25</t>
  </si>
  <si>
    <t>METALICO C/ 2 PNEUS - FAB MENEGOTTI</t>
  </si>
  <si>
    <t>00002711</t>
  </si>
  <si>
    <t>CARRO-DE-MAO CACAMBA METALICA E PNEU MACICO</t>
  </si>
  <si>
    <t>70,46</t>
  </si>
  <si>
    <t>00004743</t>
  </si>
  <si>
    <t>CASCALHO DE CAVA</t>
  </si>
  <si>
    <t>16,34</t>
  </si>
  <si>
    <t>00004744</t>
  </si>
  <si>
    <t>CASCALHO DE RIO</t>
  </si>
  <si>
    <t>13,37</t>
  </si>
  <si>
    <t>00004745</t>
  </si>
  <si>
    <t>CASCALHO LAVADO</t>
  </si>
  <si>
    <t>20,06</t>
  </si>
  <si>
    <t>00004746</t>
  </si>
  <si>
    <t>CASCALHO, PEDREGULHO OU PICARRA (MATERIAL DE JAZIDA PARA BASE DE PAVIMENTACAO, REVESTIMENTO</t>
  </si>
  <si>
    <t>7,80</t>
  </si>
  <si>
    <t>PRIMARIO, BASES ASFALTICAS   ETC - SEM TRANSPORTE)</t>
  </si>
  <si>
    <t>00001315</t>
  </si>
  <si>
    <t>CASQUILHO CERAMICO, TIJOLETE OU LITOCERAMICA (TP TIJOLO CERAMICO MACICO APARENTE) P/</t>
  </si>
  <si>
    <t>8,83</t>
  </si>
  <si>
    <t>REVESTIMENTO DE PAREDE</t>
  </si>
  <si>
    <t>00014616</t>
  </si>
  <si>
    <t>CAVALETE P/ TALHA C/ ESTRUTURA EM TUBO METALICO H = 3,8M EQUIPADO C/ RODAS DE BORRACHA P/</t>
  </si>
  <si>
    <t>4.286,39</t>
  </si>
  <si>
    <t>MOVIMENTACAO DE TUBOS DE CONCRETO NA CENTRAL DE PREMOLDADOS COM CAPACIDADE DE CARGA DE 3</t>
  </si>
  <si>
    <t>TONELADAS.</t>
  </si>
  <si>
    <t>00001283</t>
  </si>
  <si>
    <t>CAVALO MECANICO MERCEDES BENZ LS-1938 - POTENCIA 360CV - DIST ENTRE EIXOS 4,6M - CAPACIDADE MAX DE</t>
  </si>
  <si>
    <t>321.387,75</t>
  </si>
  <si>
    <t>TRACAO (CMT) = 80T</t>
  </si>
  <si>
    <t>00013456</t>
  </si>
  <si>
    <t>322.540,27</t>
  </si>
  <si>
    <t>TRACAO (CMT) = 80T - INCL CARRETA OU SEMI-REBOQUE C/ TRES EIXOS E CARROCERIA FIXA ABERTA DE</t>
  </si>
  <si>
    <t>MADEIRA P/ TRANSPOR</t>
  </si>
  <si>
    <t>00013215</t>
  </si>
  <si>
    <t>CAVALO MECANICO SCANIA CA6X4NZ STANDART - POT MAX =360HP - CABINE CP14 - CX MUDANCAS GR900 - PBT</t>
  </si>
  <si>
    <t>346.449,57</t>
  </si>
  <si>
    <t>MAX = 66T</t>
  </si>
  <si>
    <t>00010630</t>
  </si>
  <si>
    <t>CAVALO MECANICO SCANIA GA4X2NZ STANDART - POT MAX =322HP - CABINE CP14 - CX MUDANCAS GR801 - PBT</t>
  </si>
  <si>
    <t>328.760,38</t>
  </si>
  <si>
    <t>MAX = 40T</t>
  </si>
  <si>
    <t>00010609</t>
  </si>
  <si>
    <t>CAVALO MECANICO SCANIA LA4X2NA STANDART - POT MAX =360HP - CABINE CP14 - CX MUDANCAS GR900 - PBT</t>
  </si>
  <si>
    <t>339.080,15</t>
  </si>
  <si>
    <t>MAX = 80T</t>
  </si>
  <si>
    <t>00004235</t>
  </si>
  <si>
    <t>CAVOUQUEIRO OU OPERADOR PERFURATRIZ/ROMPEDOR</t>
  </si>
  <si>
    <t>11,08</t>
  </si>
  <si>
    <t>00021109</t>
  </si>
  <si>
    <t>CENTRAL DE MINUTERIA ELETRONICA TIPO DISJUNTOR COLETIVO DE 2000 W</t>
  </si>
  <si>
    <t>107,22</t>
  </si>
  <si>
    <t>00000011</t>
  </si>
  <si>
    <t>CERA</t>
  </si>
  <si>
    <t>12,07</t>
  </si>
  <si>
    <t>00001317</t>
  </si>
  <si>
    <t>CERAMICA ESMALTADA COMERCIAL OU 2A QUALID P/ PAREDE 20 X 20CM PEI-3</t>
  </si>
  <si>
    <t>9,25</t>
  </si>
  <si>
    <t>00001297</t>
  </si>
  <si>
    <t>CERAMICA ESMALTADA COMERCIAL OU 2A QUALID P/ PISO PEI-3</t>
  </si>
  <si>
    <t>8,27</t>
  </si>
  <si>
    <t>00001312</t>
  </si>
  <si>
    <t>CERAMICA ESMALTADA COMERCIAL OU 2A QUALID P/ PISO PEI-4</t>
  </si>
  <si>
    <t>8,80</t>
  </si>
  <si>
    <t>00001290</t>
  </si>
  <si>
    <t>CERAMICA ESMALTADA COMERCIAL OU 2A QUALID P/ PISO PEI-5</t>
  </si>
  <si>
    <t>00010515</t>
  </si>
  <si>
    <t>CERAMICA ESMALTADA EXTRA OU 1A QUALID P/ PAREDE 20 X 20CM   PEI-4 - LINHA PADRAO ALTO</t>
  </si>
  <si>
    <t>12,23</t>
  </si>
  <si>
    <t>00010516</t>
  </si>
  <si>
    <t>CERAMICA ESMALTADA EXTRA OU 1A QUALID P/ PAREDE 20 X 20CM   PEI-4 - LINHA POPULAR</t>
  </si>
  <si>
    <t>11,15</t>
  </si>
  <si>
    <t>00001316</t>
  </si>
  <si>
    <t>CERAMICA ESMALTADA EXTRA OU 1A QUALID P/ PAREDE 20 X 20CM PEI-3 - LINHA PADRAO MEDIO</t>
  </si>
  <si>
    <t>8,62</t>
  </si>
  <si>
    <t>00001314</t>
  </si>
  <si>
    <t>CERAMICA ESMALTADA EXTRA OU 1A QUALID P/ PAREDE 20 X 20CM PEI-4 - LINHA PADRAO MEDIO</t>
  </si>
  <si>
    <t>11,92</t>
  </si>
  <si>
    <t>00025006</t>
  </si>
  <si>
    <t>CERAMICA ESMALTADA EXTRA OU 1A QUALIDADE    P/ PISO   PEI-5   -   LINHA PADRAO ALTO</t>
  </si>
  <si>
    <t>17,44</t>
  </si>
  <si>
    <t>00001287</t>
  </si>
  <si>
    <t>CERAMICA ESMALTADA EXTRA OU 1A QUALIDADE P/ PISO PEI-4 - LINHA PADRAO MEDIO</t>
  </si>
  <si>
    <t>12,51</t>
  </si>
  <si>
    <t>ARRUELA AMIANTO GRAFITADO P/ FLANGE PN-25 DN 500</t>
  </si>
  <si>
    <t>00000469</t>
  </si>
  <si>
    <t>ARRUELA AMIANTO GRAFITADO P/ FLANGE PN-25 DN 600</t>
  </si>
  <si>
    <t>00000470</t>
  </si>
  <si>
    <t>ARRUELA AMIANTO GRAFITADO P/ FLANGE PN-25 DN 700</t>
  </si>
  <si>
    <t>00000471</t>
  </si>
  <si>
    <t>ARRUELA AMIANTO GRAFITADO P/ FLANGE PN-25 DN 800</t>
  </si>
  <si>
    <t>00000474</t>
  </si>
  <si>
    <t>ARRUELA AMIANTO GRAFITADO P/ FLANGE PN-25 DN 900</t>
  </si>
  <si>
    <t>00000472</t>
  </si>
  <si>
    <t>ARRUELA AMIANTO GRAFITADO P/ FLANGE PN-25 DN 1000</t>
  </si>
  <si>
    <t>00000473</t>
  </si>
  <si>
    <t>ARRUELA AMIANTO GRAFITADO P/ FLANGE PN-25 DN 1200</t>
  </si>
  <si>
    <t>00000480</t>
  </si>
  <si>
    <t>ARRUELA BORRACHA P/ FLANGE PN-10 DN 50</t>
  </si>
  <si>
    <t>12,75</t>
  </si>
  <si>
    <t>00000485</t>
  </si>
  <si>
    <t>ARRUELA BORRACHA P/ FLANGE PN-10 DN 80</t>
  </si>
  <si>
    <t>17,08</t>
  </si>
  <si>
    <t>00000486</t>
  </si>
  <si>
    <t>ARRUELA BORRACHA P/ FLANGE PN-10 DN 100</t>
  </si>
  <si>
    <t>22,61</t>
  </si>
  <si>
    <t>00000484</t>
  </si>
  <si>
    <t>ARRUELA BORRACHA P/ FLANGE PN-10 DN 150</t>
  </si>
  <si>
    <t>31,33</t>
  </si>
  <si>
    <t>00000483</t>
  </si>
  <si>
    <t>ARRUELA BORRACHA P/ FLANGE PN-10 DN 200</t>
  </si>
  <si>
    <t>38,73</t>
  </si>
  <si>
    <t>00000487</t>
  </si>
  <si>
    <t>ARRUELA BORRACHA P/ FLANGE PN-10 DN 250</t>
  </si>
  <si>
    <t>76,08</t>
  </si>
  <si>
    <t>00000488</t>
  </si>
  <si>
    <t>ARRUELA BORRACHA P/ FLANGE PN-10 DN 300</t>
  </si>
  <si>
    <t>137,24</t>
  </si>
  <si>
    <t>00000482</t>
  </si>
  <si>
    <t>ARRUELA BORRACHA P/ FLANGE PN-10 DN 350</t>
  </si>
  <si>
    <t>168,04</t>
  </si>
  <si>
    <t>00000481</t>
  </si>
  <si>
    <t>ARRUELA BORRACHA P/ FLANGE PN-10 DN 400</t>
  </si>
  <si>
    <t>181,09</t>
  </si>
  <si>
    <t>00000490</t>
  </si>
  <si>
    <t>ARRUELA BORRACHA P/ FLANGE PN-10 DN 500</t>
  </si>
  <si>
    <t>185,96</t>
  </si>
  <si>
    <t>00000496</t>
  </si>
  <si>
    <t>ARRUELA BORRACHA P/ FLANGE PN-10 DN 600</t>
  </si>
  <si>
    <t>386,83</t>
  </si>
  <si>
    <t>00000491</t>
  </si>
  <si>
    <t>ARRUELA BORRACHA P/ FLANGE PN-10 DN 700</t>
  </si>
  <si>
    <t>712,14</t>
  </si>
  <si>
    <t>00000492</t>
  </si>
  <si>
    <t>ARRUELA BORRACHA P/ FLANGE PN-10 DN 800</t>
  </si>
  <si>
    <t>854,55</t>
  </si>
  <si>
    <t>00000493</t>
  </si>
  <si>
    <t>ARRUELA BORRACHA P/ FLANGE PN-10 DN 900</t>
  </si>
  <si>
    <t>931,35</t>
  </si>
  <si>
    <t>00000494</t>
  </si>
  <si>
    <t>ARRUELA BORRACHA P/ FLANGE PN-10 DN 1000</t>
  </si>
  <si>
    <t>1.095,48</t>
  </si>
  <si>
    <t>00000495</t>
  </si>
  <si>
    <t>ARRUELA BORRACHA P/ FLANGE PN-10 DN 1200</t>
  </si>
  <si>
    <t>1.216,84</t>
  </si>
  <si>
    <t>00011267</t>
  </si>
  <si>
    <t>ARRUELA DE LATAO FURO D=34 MM ESP=2,5 MM DIAM FURO=17 MM</t>
  </si>
  <si>
    <t>0,78</t>
  </si>
  <si>
    <t>00004359</t>
  </si>
  <si>
    <t>ARRUELA PLASTICA 4 X 16</t>
  </si>
  <si>
    <t>0,12</t>
  </si>
  <si>
    <t>00000379</t>
  </si>
  <si>
    <t>ARRUELA QUADRADA ACO GALV D = 38MM ESP= 3MM DFURO= 18 MM</t>
  </si>
  <si>
    <t>0,89</t>
  </si>
  <si>
    <t>00013348</t>
  </si>
  <si>
    <t>ARRUELA REDONDA FG DIAM EXT= 35MM ESP= 3MM DIAM FURO= 18MM</t>
  </si>
  <si>
    <t>00000359</t>
  </si>
  <si>
    <t>ARVORE REGIONAL MAIOR QUE 2M</t>
  </si>
  <si>
    <t>46,20</t>
  </si>
  <si>
    <t>00004757</t>
  </si>
  <si>
    <t>ASFALTADOR/PROFISSIONAL QUALIFICADO</t>
  </si>
  <si>
    <t>5,63</t>
  </si>
  <si>
    <t>00010540</t>
  </si>
  <si>
    <t>ASFALTO DILUIDO A GRANEL CR-250 P/ PAVIMENTACAO ASFALTICA</t>
  </si>
  <si>
    <t>1,62</t>
  </si>
  <si>
    <r>
      <t xml:space="preserve">14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</si>
  <si>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05/2008 </t>
    </r>
    <r>
      <rPr>
        <sz val="8"/>
        <color indexed="8"/>
        <rFont val="Calibri"/>
        <family val="2"/>
      </rPr>
      <t xml:space="preserve">Pesquisa: </t>
    </r>
    <r>
      <rPr>
        <sz val="8"/>
        <color indexed="12"/>
        <rFont val="Calibri"/>
        <family val="2"/>
      </rPr>
      <t>IBGE</t>
    </r>
  </si>
  <si>
    <r>
      <t xml:space="preserve">JOAO PESSOA </t>
    </r>
    <r>
      <rPr>
        <sz val="8"/>
        <color indexed="8"/>
        <rFont val="Calibri"/>
        <family val="2"/>
      </rPr>
      <t xml:space="preserve">Encargos Sociais (%): </t>
    </r>
    <r>
      <rPr>
        <sz val="8"/>
        <color indexed="12"/>
        <rFont val="Calibri"/>
        <family val="2"/>
      </rPr>
      <t>125,00</t>
    </r>
  </si>
  <si>
    <r>
      <t xml:space="preserve">15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</si>
  <si>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</si>
  <si>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</si>
  <si>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</si>
  <si>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</si>
  <si>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</si>
  <si>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</si>
  <si>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</si>
  <si>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</si>
  <si>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</si>
  <si>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29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</si>
  <si>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</si>
  <si>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</si>
  <si>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</si>
  <si>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</si>
  <si>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</si>
  <si>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</si>
  <si>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</si>
  <si>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</si>
  <si>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</si>
  <si>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39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</si>
  <si>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</si>
  <si>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</si>
  <si>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</si>
  <si>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</si>
  <si>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</si>
  <si>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</si>
  <si>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</si>
  <si>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</si>
  <si>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</si>
  <si>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49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</si>
  <si>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</si>
  <si>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</si>
  <si>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</si>
  <si>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</si>
  <si>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</si>
  <si>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</si>
  <si>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</si>
  <si>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</si>
  <si>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</si>
  <si>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59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</si>
  <si>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</si>
  <si>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</si>
  <si>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</si>
  <si>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</si>
  <si>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</si>
  <si>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</si>
  <si>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</si>
  <si>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</si>
  <si>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</si>
  <si>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69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</si>
  <si>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</si>
  <si>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</si>
  <si>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</si>
  <si>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</si>
  <si>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</si>
  <si>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</si>
  <si>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</si>
  <si>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</si>
  <si>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</si>
  <si>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79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</si>
  <si>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t>AUTOMATICO DE BOIA SUPERIOR 10A/250V</t>
  </si>
  <si>
    <t>22,77</t>
  </si>
  <si>
    <t>00006121</t>
  </si>
  <si>
    <t>AUXILIAR</t>
  </si>
  <si>
    <t>00000531</t>
  </si>
  <si>
    <t>AUXILIAR DE CALCULO TOPOGRAFICO</t>
  </si>
  <si>
    <t>7,77</t>
  </si>
  <si>
    <t>00002359</t>
  </si>
  <si>
    <t>AUXILIAR DE DESENHISTA</t>
  </si>
  <si>
    <t>2,98</t>
  </si>
  <si>
    <t>00000247</t>
  </si>
  <si>
    <t>AUXILIAR DE ELETRICISTA</t>
  </si>
  <si>
    <t>00000246</t>
  </si>
  <si>
    <t>AUXILIAR DE ENCANADOR OU BOMBEIRO HIDRAULICO</t>
  </si>
  <si>
    <t>00000532</t>
  </si>
  <si>
    <t>AUXILIAR DE ENGENHARIA</t>
  </si>
  <si>
    <t>15,59</t>
  </si>
  <si>
    <t>00002350</t>
  </si>
  <si>
    <t>AUXILIAR DE ESCRITORIO</t>
  </si>
  <si>
    <t>6,17</t>
  </si>
  <si>
    <t>00000245</t>
  </si>
  <si>
    <t>AUXILIAR DE LABORATORIO</t>
  </si>
  <si>
    <t>00000251</t>
  </si>
  <si>
    <t>AUXILIAR DE MECANICO</t>
  </si>
  <si>
    <t>00000252</t>
  </si>
  <si>
    <t>AUXILIAR DE SERRALHEIRO</t>
  </si>
  <si>
    <t>00000244</t>
  </si>
  <si>
    <t>AUXILIAR DE TOPOGRAFIA</t>
  </si>
  <si>
    <t>8,26</t>
  </si>
  <si>
    <t>00000528</t>
  </si>
  <si>
    <t>AUXILIAR TECNICO</t>
  </si>
  <si>
    <t>8,47</t>
  </si>
  <si>
    <t>00004760</t>
  </si>
  <si>
    <t>AZULEJISTA OU LADRILHISTA</t>
  </si>
  <si>
    <t>00000533</t>
  </si>
  <si>
    <t>AZULEJO BRANCO BRILHANTE 15 X 15CM COMERCIAL OU 2A QUALIDADE</t>
  </si>
  <si>
    <t>14,17</t>
  </si>
  <si>
    <t>00000536</t>
  </si>
  <si>
    <t>AZULEJO BRANCO BRILHANTE 15 X 15CM EXTRA OU 1A QUALIDADE</t>
  </si>
  <si>
    <t>17,00</t>
  </si>
  <si>
    <t>00000534</t>
  </si>
  <si>
    <t>AZULEJO COR BRILHANTE 15 X 15CM COMERCIAL OU 2A QUALIDADE</t>
  </si>
  <si>
    <t>00000535</t>
  </si>
  <si>
    <t>AZULEJO COR BRILHANTE 15 X 15CM EXTRA</t>
  </si>
  <si>
    <t>00011784</t>
  </si>
  <si>
    <t>BACIA TURCA BRANCA 51 X 71CM</t>
  </si>
  <si>
    <t>56,98</t>
  </si>
  <si>
    <t>00011785</t>
  </si>
  <si>
    <t>BACIA TURCA C/SIFAO 60 X 48 X 37CM</t>
  </si>
  <si>
    <t>63,79</t>
  </si>
  <si>
    <t>00011788</t>
  </si>
  <si>
    <t>BACIA TURCA CELITE 003. 006 - SIFAO INTEGRADO</t>
  </si>
  <si>
    <t>59,92</t>
  </si>
  <si>
    <t>00020259</t>
  </si>
  <si>
    <t>BAGUETE DE BORRACHA P/ JANELA 1,5 X 1,0CM</t>
  </si>
  <si>
    <t>0,75</t>
  </si>
  <si>
    <t>00010971</t>
  </si>
  <si>
    <t>BAINHA ACO GALV D = 100MM</t>
  </si>
  <si>
    <t>101,32</t>
  </si>
  <si>
    <t>00010972</t>
  </si>
  <si>
    <t>BAINHA ACO GALV D = 30MM</t>
  </si>
  <si>
    <t>31,79</t>
  </si>
  <si>
    <t>00010973</t>
  </si>
  <si>
    <t>BAINHA ACO GALV D = 40MM</t>
  </si>
  <si>
    <t>39,57</t>
  </si>
  <si>
    <t>00010974</t>
  </si>
  <si>
    <t>BAINHA ACO GALV D = 45MM</t>
  </si>
  <si>
    <t>43,57</t>
  </si>
  <si>
    <t>00010975</t>
  </si>
  <si>
    <t>BAINHA ACO GALV D = 50MM</t>
  </si>
  <si>
    <t>56,61</t>
  </si>
  <si>
    <t>00010976</t>
  </si>
  <si>
    <t>BAINHA ACO GALV D = 55MM</t>
  </si>
  <si>
    <t>53,67</t>
  </si>
  <si>
    <t>00010977</t>
  </si>
  <si>
    <t>BAINHA ACO GALV D = 65MM</t>
  </si>
  <si>
    <t>62,96</t>
  </si>
  <si>
    <t>00010978</t>
  </si>
  <si>
    <t>BAINHA ACO GALV D = 85MM</t>
  </si>
  <si>
    <t>80,72</t>
  </si>
  <si>
    <t>00010979</t>
  </si>
  <si>
    <t>BAINHA ACO GALV D = 95MM</t>
  </si>
  <si>
    <t>92,98</t>
  </si>
  <si>
    <t>00010980</t>
  </si>
  <si>
    <t>BAINHA METALICA PRETA D = 100MM</t>
  </si>
  <si>
    <t>66,04</t>
  </si>
  <si>
    <t>00010981</t>
  </si>
  <si>
    <t>BAINHA METALICA PRETA D = 30MM</t>
  </si>
  <si>
    <t>20,56</t>
  </si>
  <si>
    <t>00010982</t>
  </si>
  <si>
    <t>BAINHA METALICA PRETA D = 40MM</t>
  </si>
  <si>
    <t>26,47</t>
  </si>
  <si>
    <t>00010983</t>
  </si>
  <si>
    <t>BAINHA METALICA PRETA D = 45MM</t>
  </si>
  <si>
    <t>28,49</t>
  </si>
  <si>
    <t>00010984</t>
  </si>
  <si>
    <t>BAINHA METALICA PRETA D = 50MM</t>
  </si>
  <si>
    <t>33,81</t>
  </si>
  <si>
    <t>00010985</t>
  </si>
  <si>
    <t>BAINHA METALICA PRETA D = 55MM</t>
  </si>
  <si>
    <t>35,94</t>
  </si>
  <si>
    <t>00010986</t>
  </si>
  <si>
    <t>BAINHA METALICA PRETA D = 65MM</t>
  </si>
  <si>
    <t>42,69</t>
  </si>
  <si>
    <t>00010987</t>
  </si>
  <si>
    <t>BAINHA METALICA PRETA D = 75MM</t>
  </si>
  <si>
    <t>48,42</t>
  </si>
  <si>
    <t>00010988</t>
  </si>
  <si>
    <t>BAINHA METALICA PRETA D = 85MM</t>
  </si>
  <si>
    <t>53,19</t>
  </si>
  <si>
    <t>00010989</t>
  </si>
  <si>
    <t>BAINHA METALICA PRETA D = 95MM</t>
  </si>
  <si>
    <t>62,22</t>
  </si>
  <si>
    <t>00000010</t>
  </si>
  <si>
    <t>BALDE PLASTICO CAP 10L</t>
  </si>
  <si>
    <t>2,73</t>
  </si>
  <si>
    <t>00000009</t>
  </si>
  <si>
    <t>BALDE PLASTICO CAP 4L</t>
  </si>
  <si>
    <t>1,64</t>
  </si>
  <si>
    <t>00004815</t>
  </si>
  <si>
    <t>BALDE VERMELHO P/ SINALIZACAO</t>
  </si>
  <si>
    <t>2,18</t>
  </si>
  <si>
    <t>00011687</t>
  </si>
  <si>
    <t>BANCA ACO INOX L=60 CM</t>
  </si>
  <si>
    <t>170,62</t>
  </si>
  <si>
    <t>00011689</t>
  </si>
  <si>
    <t>BANCA ACO INOX L=70 CM</t>
  </si>
  <si>
    <t>210,04</t>
  </si>
  <si>
    <t>00000537</t>
  </si>
  <si>
    <t>BANCA C/ CUBA - MARMORITE/GRANILITE OU GRANITINA - 120 X 60CM P/ PIA COZINHA</t>
  </si>
  <si>
    <t>45,22</t>
  </si>
  <si>
    <t>00000539</t>
  </si>
  <si>
    <t>BANCA C/ CUBA - MARMORITE/GRANILITE OU GRANITINA - 150 X 60CM P/ PIA COZINHA</t>
  </si>
  <si>
    <t>59,49</t>
  </si>
  <si>
    <t>00000540</t>
  </si>
  <si>
    <t>BANCA C/ CUBA - MARMORITE/GRANILITE OU GRANITINA - 200 X 60CM P/ PIA COZINHA</t>
  </si>
  <si>
    <t>78,36</t>
  </si>
  <si>
    <t>00011693</t>
  </si>
  <si>
    <t>BANCA GRANILITE P/ PIA OU LAVATORIO (SEM CUBA)</t>
  </si>
  <si>
    <t>135,55</t>
  </si>
  <si>
    <t>00011791</t>
  </si>
  <si>
    <t>BANCA GRANITO PRETO 100 X 60CM, E = 2CM, C/1 ABERTURA</t>
  </si>
  <si>
    <t>197,55</t>
  </si>
  <si>
    <t>00011792</t>
  </si>
  <si>
    <t>BANCA GRANITO PRETO 200 X 60CM, E = 3CM, C/2 ABERTURAS</t>
  </si>
  <si>
    <t>430,00</t>
  </si>
  <si>
    <t>00011793</t>
  </si>
  <si>
    <t>BANCA GRANITO PRETO 200 X 60CM, ESP = 2CM, SEM ABERTURA</t>
  </si>
  <si>
    <t>290,00</t>
  </si>
  <si>
    <t>00000545</t>
  </si>
  <si>
    <t>BANCA MARMORE BRANCO NACIONAL E = 3CM, POLIDO C/ FURO PARA CUBA</t>
  </si>
  <si>
    <t>168,88</t>
  </si>
  <si>
    <t>00000544</t>
  </si>
  <si>
    <t>BANCA MARMORE BRANCO NACIONAL E = 3CM, POLIDO 120 X 60CM</t>
  </si>
  <si>
    <t>127,67</t>
  </si>
  <si>
    <t>00000541</t>
  </si>
  <si>
    <t>BANCA MARMORE SINTETICO 120 X 60CM C/ CUBA</t>
  </si>
  <si>
    <t>39,69</t>
  </si>
  <si>
    <t>00000542</t>
  </si>
  <si>
    <t>BANCA MARMORE SINTETICO 150 X 50CM C/ CUBA</t>
  </si>
  <si>
    <t>53,12</t>
  </si>
  <si>
    <t>00014618</t>
  </si>
  <si>
    <t>BANCADA DE SERRA CIRCULAR C/ MOTOR ELETRICO *5HP* PICAPAU MECAN   COM   COIFA PROTETORA P/ DISCO</t>
  </si>
  <si>
    <t>1.048,58</t>
  </si>
  <si>
    <t>DE 10"</t>
  </si>
  <si>
    <t>00010790</t>
  </si>
  <si>
    <t>BANCADA P/ DISCO SERRA C/ MOTOR ELETRICO TRIFASICO 3 A 5HP C/ CHAVE E COIFA    PROT. P/ CARPINTARIA</t>
  </si>
  <si>
    <t>0,28</t>
  </si>
  <si>
    <t>00003425</t>
  </si>
  <si>
    <t>BANDEIRA P/ PORTA/ JAN MAD REGIONAL 1A P/ VIDRO</t>
  </si>
  <si>
    <t>52,26</t>
  </si>
  <si>
    <t>00003426</t>
  </si>
  <si>
    <t>BANDEIRA P/ PORTA/ JAN MAD REGIONAL 2A P/ VIDRO</t>
  </si>
  <si>
    <t>34,08</t>
  </si>
  <si>
    <t>00003427</t>
  </si>
  <si>
    <t>BANDEIRA P/ PORTA/ JAN MAD REGIONAL 3A P/ VIDRO</t>
  </si>
  <si>
    <t>22,72</t>
  </si>
  <si>
    <t>00020238</t>
  </si>
  <si>
    <t>BANHEIRA EM POLIESTER C/ FIBRA VIDRO 140L 170 X 79,5 X 38CM S/ HIDROM</t>
  </si>
  <si>
    <t>1.004,02</t>
  </si>
  <si>
    <t>00000556</t>
  </si>
  <si>
    <t>BARRA FERRO RETANGULAR CHATA QUALQUER BITOLA X E = 1/2"</t>
  </si>
  <si>
    <t>3,94</t>
  </si>
  <si>
    <t>00000554</t>
  </si>
  <si>
    <t>BARRA FERRO RETANGULAR CHATA QUALQUER BITOLA X E = 1/4"</t>
  </si>
  <si>
    <t>3,76</t>
  </si>
  <si>
    <t>00000546</t>
  </si>
  <si>
    <t>BARRA FERRO RETANGULAR CHATA QUALQUER BITOLA X E = 1/8"</t>
  </si>
  <si>
    <t>4,07</t>
  </si>
  <si>
    <t>00000550</t>
  </si>
  <si>
    <t>BARRA FERRO RETANGULAR CHATA QUALQUER BITOLA X E = 3/16"</t>
  </si>
  <si>
    <t>3,81</t>
  </si>
  <si>
    <t>00000561</t>
  </si>
  <si>
    <t>BARRA FERRO RETANGULAR CHATA QUALQUER BITOLA X E = 3/8"</t>
  </si>
  <si>
    <t>3,89</t>
  </si>
  <si>
    <t>00000555</t>
  </si>
  <si>
    <t>BARRA FERRO RETANGULAR CHATA 1 X 1/4" - (1,2265KG/M)</t>
  </si>
  <si>
    <t>4,76</t>
  </si>
  <si>
    <t>00000565</t>
  </si>
  <si>
    <t>BARRA FERRO RETANGULAR CHATA 1 X 3/16" - (1,73 KG/M)</t>
  </si>
  <si>
    <t>6,51</t>
  </si>
  <si>
    <t>00000557</t>
  </si>
  <si>
    <t>BARRA FERRO RETANGULAR CHATA 1 1/2 X 1/2" - (3,79 KG/M)</t>
  </si>
  <si>
    <t>14,43</t>
  </si>
  <si>
    <t>00000552</t>
  </si>
  <si>
    <t>BARRA FERRO RETANGULAR CHATA 1 1/2 X 1/4" - (1,89 KG/M)</t>
  </si>
  <si>
    <t>7,20</t>
  </si>
  <si>
    <t>00000566</t>
  </si>
  <si>
    <t>BARRA FERRO RETANGULAR CHATA 1/8 X 3/4" - (0,47 KG/M)</t>
  </si>
  <si>
    <t>2,00</t>
  </si>
  <si>
    <t>00000549</t>
  </si>
  <si>
    <t>BARRA FERRO RETANGULAR CHATA 2 X 1/2" - (5,06 KG/M)</t>
  </si>
  <si>
    <t>18,82</t>
  </si>
  <si>
    <t>00000558</t>
  </si>
  <si>
    <t>BARRA FERRO RETANGULAR CHATA 2 X 1/4" - (2,53KG/M)</t>
  </si>
  <si>
    <t>00000551</t>
  </si>
  <si>
    <t>BARRA FERRO RETANGULAR CHATA 2 X 1" - (10,12 KG/M)</t>
  </si>
  <si>
    <t>38,97</t>
  </si>
  <si>
    <t>00000547</t>
  </si>
  <si>
    <t>BARRA FERRO RETANGULAR CHATA 2 X 3/8" - (3,79 KG/M)</t>
  </si>
  <si>
    <t>13,93</t>
  </si>
  <si>
    <t>00000560</t>
  </si>
  <si>
    <t>BARRA FERRO RETANGULAR CHATA 2 X 5/16" - (3,162KG/M)</t>
  </si>
  <si>
    <t>11,90</t>
  </si>
  <si>
    <t>00000559</t>
  </si>
  <si>
    <t>BARRA FERRO RETANGULAR CHATA 2 X1/4" - (2,53KG/M)</t>
  </si>
  <si>
    <t>9,63</t>
  </si>
  <si>
    <t>00000564</t>
  </si>
  <si>
    <t>BARRA FERRO RETANGULAR CHATA 3/4 X 1/8" - (0,47 KG/M)</t>
  </si>
  <si>
    <t>1,91</t>
  </si>
  <si>
    <t>00000563</t>
  </si>
  <si>
    <t>BARRA FERRO RETANGULAR CHATA 3/8 X 1 1/2" - (2,84KG/M)</t>
  </si>
  <si>
    <t>10,69</t>
  </si>
  <si>
    <t>00006081</t>
  </si>
  <si>
    <t>BARRO (POSTO OBRA)</t>
  </si>
  <si>
    <t>00006077</t>
  </si>
  <si>
    <t>BARRO PARA ATERRO (RETIRADO NA BARREIRA - SEM TRANSPORTE)</t>
  </si>
  <si>
    <t>8,33</t>
  </si>
  <si>
    <t>00000581</t>
  </si>
  <si>
    <t>BASCULANTE ALUMINIO 80 X 60CM - SERIE 25</t>
  </si>
  <si>
    <t>279,66</t>
  </si>
  <si>
    <t>00011190</t>
  </si>
  <si>
    <t>BASCULANTE CHAPA DOBRADA ACO C/ ADICAO DE COBRE PRE-ZINCADO 4B (2/3 MOVEIS) 60 X 60CM</t>
  </si>
  <si>
    <t>94,75</t>
  </si>
  <si>
    <t>00011183</t>
  </si>
  <si>
    <t>BASCULANTE CHAPA DOBRADA ACO C/ ADICAO DE COBRE PRE-ZINCADO 4B CAIXILHO FIXO 100 X 100CM</t>
  </si>
  <si>
    <t>150,38</t>
  </si>
  <si>
    <t>00011184</t>
  </si>
  <si>
    <t>BASCULANTE CHAPA DOBRADA ACO C/ ADICAO DE COBRE PRE-ZINCADO 4B CAIXILHO FIXO 150 X 120CM</t>
  </si>
  <si>
    <t>317,72</t>
  </si>
  <si>
    <t>00000615</t>
  </si>
  <si>
    <t>BASCULANTE CHAPA DOBRADA ACO C/ ADICAO DE COBRE PRE-ZINCADO 60 X 80CM</t>
  </si>
  <si>
    <t>202,59</t>
  </si>
  <si>
    <t>00011231</t>
  </si>
  <si>
    <t>BASCULANTE EM CANTONEIRA DE FERRO 3/4" X 1/8" - 80 X 80CM</t>
  </si>
  <si>
    <t>106,22</t>
  </si>
  <si>
    <t>00000617</t>
  </si>
  <si>
    <t>BASCULANTE EM CANTONEIRA DE FERRO 5/8" X 1/8" - LINHA POPULAR - 60 X 100CM</t>
  </si>
  <si>
    <t>68,00</t>
  </si>
  <si>
    <t>00000616</t>
  </si>
  <si>
    <t>BASCULANTE EM CANTONEIRA DE FERRO 5/8" X 1/8" - LINHA POPULAR - 60 X 80CM</t>
  </si>
  <si>
    <t>56,17</t>
  </si>
  <si>
    <t>00000603</t>
  </si>
  <si>
    <t>141,44</t>
  </si>
  <si>
    <t>00011192</t>
  </si>
  <si>
    <t>BASCULANTE EM CANTONEIRA DE FERRO 5/8" X 1/8" - 4 BANDEIRAS (2 FIXAS, 2 MOVEIS) - 80 X 80CM</t>
  </si>
  <si>
    <t>68,68</t>
  </si>
  <si>
    <t>00003437</t>
  </si>
  <si>
    <t>BASCULANTE MAD REGIONAL 3A</t>
  </si>
  <si>
    <t>56,24</t>
  </si>
  <si>
    <t>00000625</t>
  </si>
  <si>
    <t>BASE CIMENTO CRISTALIZANTE TIPO DENVERLIT OU SIMILAR</t>
  </si>
  <si>
    <t>2,41</t>
  </si>
  <si>
    <t>00013373</t>
  </si>
  <si>
    <t>BASE P/ FUSIVEIS NH TAMANHO 00, DE 6 A 160A, TIPO 3 NH 3 030-Z DA SIEMENS OU EQUIV</t>
  </si>
  <si>
    <t>11,24</t>
  </si>
  <si>
    <t>00013374</t>
  </si>
  <si>
    <t>BASE P/ FUSIVEIS NH TAMANHO 01, DE 40 A 250A, TIPO 3 NH 3 230-Z DA SIEMENS OU EQUIV</t>
  </si>
  <si>
    <t>31,97</t>
  </si>
  <si>
    <t>00010956</t>
  </si>
  <si>
    <t>BASE P/ MASTRO DE PARA-RAIOS - 2"</t>
  </si>
  <si>
    <t>41,07</t>
  </si>
  <si>
    <t>00000641</t>
  </si>
  <si>
    <t>BATE ESTACA-MARTELO ATE 3,0T DIESEL 160 HP TORRE 15 M MAGAN IM 1520 BS</t>
  </si>
  <si>
    <t>52,40</t>
  </si>
  <si>
    <t>00000646</t>
  </si>
  <si>
    <t>BETONEIRA 320L DIESEL 5,5HP C/ CARREGADOR MECANICO</t>
  </si>
  <si>
    <t>2,21</t>
  </si>
  <si>
    <t>00000643</t>
  </si>
  <si>
    <t>BETONEIRA 320L DIESEL 5,5HP S/ CARREGADOR MECANICO</t>
  </si>
  <si>
    <t>00010537</t>
  </si>
  <si>
    <t>10.607,47</t>
  </si>
  <si>
    <t>00010534</t>
  </si>
  <si>
    <t>BETONEIRA 320L ELETRICA TRIFASICA 3HP C/ CARREGADO</t>
  </si>
  <si>
    <t>2.660,63</t>
  </si>
  <si>
    <t>00010531</t>
  </si>
  <si>
    <t>BETONEIRA 320L ELETRICA TRIFASICA 3HP C/ CARREGADOR MECANICO</t>
  </si>
  <si>
    <t>00010532</t>
  </si>
  <si>
    <t>BETONEIRA 320L ELETRICA TRIFASICA 3HP S/ CARREGADOR MECANICO</t>
  </si>
  <si>
    <t>00010535</t>
  </si>
  <si>
    <t>00013891</t>
  </si>
  <si>
    <t>BETONEIRA 320L GASOLINA S/ CARREGADOR MECANICO</t>
  </si>
  <si>
    <t>3.372,49</t>
  </si>
  <si>
    <t>00025975</t>
  </si>
  <si>
    <t>BETONEIRA 580L , A GASOLINA, 10 KW, CONSUMO 3L/H, ROTATIVA, COM CARREGADOR DE MATERIAL E MEDIDOR</t>
  </si>
  <si>
    <t>14.641,50</t>
  </si>
  <si>
    <t>DE AGUA</t>
  </si>
  <si>
    <t>00000644</t>
  </si>
  <si>
    <t>BETONEIRA 580L DIESEL 7,5HP C/ CARREGADOR MECANICO</t>
  </si>
  <si>
    <t>3,29</t>
  </si>
  <si>
    <t>00010539</t>
  </si>
  <si>
    <t>20.444,93</t>
  </si>
  <si>
    <t>00014628</t>
  </si>
  <si>
    <t>BETONEIRA 580L DIESEL 7,5HP S/ CARREGADOR MECANICO</t>
  </si>
  <si>
    <t>13.138,90</t>
  </si>
  <si>
    <t>00010533</t>
  </si>
  <si>
    <t>BETONEIRA 580L ELETRICA TRIFASICA 7,5HP C/ CARREGADOR MECANICO</t>
  </si>
  <si>
    <t>00010536</t>
  </si>
  <si>
    <t>BETONEIRA 580L ELETRICA TRIFASICA 7,5HP S/ CARREGADOR MECANICO</t>
  </si>
  <si>
    <t>9.877,82</t>
  </si>
  <si>
    <t>00011797</t>
  </si>
  <si>
    <t>BIDE LOUCA BRANCA C/ 3 FUROS - LINHA PADRAO MEDIO</t>
  </si>
  <si>
    <t>44,41</t>
  </si>
  <si>
    <t>00020265</t>
  </si>
  <si>
    <t>BIDE LOUCA COR C/ 3 FUROS</t>
  </si>
  <si>
    <t>41,06</t>
  </si>
  <si>
    <t>00000647</t>
  </si>
  <si>
    <t>BLASTER, DINAMITADOR OU CABO DE FOGO</t>
  </si>
  <si>
    <t>6,74</t>
  </si>
  <si>
    <t>00025070</t>
  </si>
  <si>
    <t>BLOCO CONCRETO ESTRUTURAL FCK 4,5MPA 14X19X39CM NBR 6136 PAREDE=&gt;25MM</t>
  </si>
  <si>
    <t>1,48</t>
  </si>
  <si>
    <t>00025067</t>
  </si>
  <si>
    <t>BLOCO CONCRETO ESTRUTURAL FCK 4,5MPA 19X19X39CM NBR 6136 PAREDE TRANS-VERSAL =&gt;25MM E</t>
  </si>
  <si>
    <t>1,98</t>
  </si>
  <si>
    <t>LONGITUDINAL =&gt;32MM</t>
  </si>
  <si>
    <t>00025071</t>
  </si>
  <si>
    <t>BLOCO CONCRETO ESTRUTURAL FCK 4,5MPA 9X19X39CM</t>
  </si>
  <si>
    <t>1,04</t>
  </si>
  <si>
    <t>00010610</t>
  </si>
  <si>
    <t>BLOCO ESTRUTURAL CERAMICO - 14 X 19 X 29 CM</t>
  </si>
  <si>
    <t>00000709</t>
  </si>
  <si>
    <t>BLOCO POLIETILENO ALTA DENSIDADE 27 X 30 X 100 CM MODELO MAXBLOCO   LEOTECH, ACOMPANHADOS</t>
  </si>
  <si>
    <t>348,29</t>
  </si>
  <si>
    <t>PLACAS   TERMINAIS   E LONGARINAS</t>
  </si>
  <si>
    <t>00000708</t>
  </si>
  <si>
    <t>BLOCO SEXTAVADO COMUM CONCRETO (TIPO BLOKRET) E = 5,0CM 19 X 19CM</t>
  </si>
  <si>
    <t>12,29</t>
  </si>
  <si>
    <t>00000691</t>
  </si>
  <si>
    <t>BLOCO SEXTAVADO COMUM CONCRETO (TIPO BLOKRET) E = 6,5CM 30 X 30CM</t>
  </si>
  <si>
    <t>00000713</t>
  </si>
  <si>
    <t>BLOCO SEXTAVADO COMUM CONCRETO (TIPO BLOKRET) E = 8,0CM 30 X 30CM</t>
  </si>
  <si>
    <t>16,43</t>
  </si>
  <si>
    <t>00011117</t>
  </si>
  <si>
    <t>00011118</t>
  </si>
  <si>
    <t>BLOCO SEXTAVADO COMUM CONCRETO (TIPO BLOKRET) E = 9,0CM 30 X 30CM</t>
  </si>
  <si>
    <t>1,65</t>
  </si>
  <si>
    <t>00013852</t>
  </si>
  <si>
    <t>BLOCO SEXTAVADO COMUM CONCRETO (TIPO BLOKRET) E= 10,0CM</t>
  </si>
  <si>
    <t>18,13</t>
  </si>
  <si>
    <t>00011119</t>
  </si>
  <si>
    <t>BLOCO SEXTAVADO COMUM CONCRETO 30 X 30 X 8CM</t>
  </si>
  <si>
    <t>13,25</t>
  </si>
  <si>
    <t>00000677</t>
  </si>
  <si>
    <t>BLOCO SEXTAVADO CONCRETO 20 X 20 X 10CM</t>
  </si>
  <si>
    <t>21,30</t>
  </si>
  <si>
    <t>00000710</t>
  </si>
  <si>
    <t>BLOCO SEXTAVADO CONCRETO 20 X 20 X 6CM</t>
  </si>
  <si>
    <t>15,03</t>
  </si>
  <si>
    <t>00000676</t>
  </si>
  <si>
    <t>BLOCO SEXTAVADO CONCRETO 20 X 20 X 8CM</t>
  </si>
  <si>
    <t>19,71</t>
  </si>
  <si>
    <t>00000679</t>
  </si>
  <si>
    <t>BLOCO SEXTAVADO CONCRETO 25 X 25 X 10CM</t>
  </si>
  <si>
    <t>25,15</t>
  </si>
  <si>
    <t>00000711</t>
  </si>
  <si>
    <t>BLOCO SEXTAVADO CONCRETO 25 X 25 X 6CM</t>
  </si>
  <si>
    <t>15,19</t>
  </si>
  <si>
    <t>00000712</t>
  </si>
  <si>
    <t>BLOCO SEXTAVADO CONCRETO 25 X 25 X 8CM</t>
  </si>
  <si>
    <t>18,02</t>
  </si>
  <si>
    <t>00000678</t>
  </si>
  <si>
    <t>BLOCO SEXTAVADO CONCRETO 30 X 30 X 10CM</t>
  </si>
  <si>
    <t>19,88</t>
  </si>
  <si>
    <t>00000714</t>
  </si>
  <si>
    <t>BLOCO SEXTAVADO CONCRETO 30 X 30 X 8CM</t>
  </si>
  <si>
    <t>16,57</t>
  </si>
  <si>
    <t>00000695</t>
  </si>
  <si>
    <t>BLOCO TIPO RAQUET DE CONCRETO E=6CM PISO 10 FACES COD 1035 N</t>
  </si>
  <si>
    <t>15,85</t>
  </si>
  <si>
    <t>00000674</t>
  </si>
  <si>
    <t>BLOCO VEDACAO CONCRETO CELULAR 10 X 30 X 60CM</t>
  </si>
  <si>
    <t>24,60</t>
  </si>
  <si>
    <t>00000652</t>
  </si>
  <si>
    <t>BLOCO VEDACAO CONCRETO CELULAR 20 X 30 X 60CM</t>
  </si>
  <si>
    <t>49,23</t>
  </si>
  <si>
    <t>00011979</t>
  </si>
  <si>
    <t>BLOCO VEDACAO CONCRETO POROSO 20 X 20 X 20CM</t>
  </si>
  <si>
    <t>0,85</t>
  </si>
  <si>
    <t>00000650</t>
  </si>
  <si>
    <t>BLOCO VEDACAO CONCRETO 10 X 20 X 40CM</t>
  </si>
  <si>
    <t>00000651</t>
  </si>
  <si>
    <t>BLOCO VEDACAO CONCRETO 15 X 20 X 40CM</t>
  </si>
  <si>
    <t>1,23</t>
  </si>
  <si>
    <t>00000654</t>
  </si>
  <si>
    <t>BLOCO VEDACAO CONCRETO 20 X 20 X 40CM</t>
  </si>
  <si>
    <t>1,53</t>
  </si>
  <si>
    <t>00000715</t>
  </si>
  <si>
    <t>BLOCO VIDRO INCOLOR CANELADO 19 X 19 X 8CM</t>
  </si>
  <si>
    <t>00011981</t>
  </si>
  <si>
    <t>BLOCO VIDRO INCOLOR VENEZIANA 20 X 10 X 8CM</t>
  </si>
  <si>
    <t>6,68</t>
  </si>
  <si>
    <t>00000716</t>
  </si>
  <si>
    <t>BLOCO VIDRO INCOLOR XADREZ 20 X 20 X 10CM</t>
  </si>
  <si>
    <t>12,18</t>
  </si>
  <si>
    <t>00012614</t>
  </si>
  <si>
    <t>BOCAL PVC MR AQUAPLUV BEIRAL D =125X88 MM</t>
  </si>
  <si>
    <t>27,20</t>
  </si>
  <si>
    <t>00012294</t>
  </si>
  <si>
    <t>BOCAL/SOQUETE/RECEPTACULO CONTRA INTEMPERIES C/ RABICHO</t>
  </si>
  <si>
    <t>1,63</t>
  </si>
  <si>
    <t>00012295</t>
  </si>
  <si>
    <t>BOCAL/SOQUETE/RECEPTACULO DE BAQUELITE</t>
  </si>
  <si>
    <t>1,89</t>
  </si>
  <si>
    <t>00012296</t>
  </si>
  <si>
    <t>BOCAL/SOQUETE/RECEPTACULO DE PORCELANA</t>
  </si>
  <si>
    <t>1,45</t>
  </si>
  <si>
    <t>00006140</t>
  </si>
  <si>
    <t>BOLSA DE LIGACAO EM PVC FLEXIVEL P/ VASO SANITARIO 1.1/2" (40MM)</t>
  </si>
  <si>
    <t>00010575</t>
  </si>
  <si>
    <t>BOMBA AUTO-ASPIRANTE C/ MOTOR ELETRICO MONOFASICO 1/4 CV BOCAIS 3/4" X 3/4" SCHNEIDER MOD. ASP-56</t>
  </si>
  <si>
    <t>362,90</t>
  </si>
  <si>
    <t>**CAIXA**"</t>
  </si>
  <si>
    <t>00014013</t>
  </si>
  <si>
    <t>BOMBA C/MOTOR NACIONAL P/SONDAGEM</t>
  </si>
  <si>
    <t>21.467,24</t>
  </si>
  <si>
    <t>00000733</t>
  </si>
  <si>
    <t>BOMBA CENTRIFUGA C/ MOTOR ELETRICO MONOFASICO MOD. BC 91S 3/4 CV - AMT= 11 MCA, Q= 7,3 M³/H- AMT= 23</t>
  </si>
  <si>
    <t>356,42</t>
  </si>
  <si>
    <t>MCA, Q= 3,4 M³, SCHEIDER**CAIXA**.        PARA UTILIZACAO EM AGUAS LIMPAS, APLIC. AGRICULTURA, INDUSTRIA E</t>
  </si>
  <si>
    <t>RESI</t>
  </si>
  <si>
    <t>00000731</t>
  </si>
  <si>
    <t>BOMBA CENTRIFUGA C/ MOTOR ELETRICO MONOFASICO 1/2CV BOCAIS 1"    X 3/4" DANCOR SERIE CAMW4 MOD.</t>
  </si>
  <si>
    <t>276,50</t>
  </si>
  <si>
    <t>114 **CAIXA**"</t>
  </si>
  <si>
    <t>00000729</t>
  </si>
  <si>
    <t>BOMBA CENTRIFUGA C/ MOTOR ELETRICO MONOFASICO 1/3HP BOCAIS 1"    X 3/4" DANCOR SERIE CAMW4 MOD.</t>
  </si>
  <si>
    <t>249,02</t>
  </si>
  <si>
    <t>103 **CAIXA**"</t>
  </si>
  <si>
    <t>00000738</t>
  </si>
  <si>
    <t>BOMBA CENTRIFUGA C/ MOTOR ELETRICO TRIFASICO 5CV   BOCAIS 2"    X 1.1/2" X 1" DANCOR SERIE CAM MOD.</t>
  </si>
  <si>
    <t>1.328,48</t>
  </si>
  <si>
    <t>618 - TJM HM/ Q = 40M / 25M3/H A 47M / 16M3/H**CAIXA**"</t>
  </si>
  <si>
    <t>00000734</t>
  </si>
  <si>
    <t>BOMBA CENTRIFUGA C/ MOTOR ELETRICO TRIFASICO 1 1/2CV    BOCAIS 1   1/4" X 1" SCHNEIDER MOD.BC92</t>
  </si>
  <si>
    <t>531,39</t>
  </si>
  <si>
    <t>00000732</t>
  </si>
  <si>
    <t>BOMBA CENTRIFUGA C/ MOTOR ELETRICO TRIFASICO 1CV BOCAIS 1" X 1 " DANCOR SERIE CAM MOD. 250, HM /Q =</t>
  </si>
  <si>
    <t>382,73</t>
  </si>
  <si>
    <t>14M / 7,1M3 /H A 34M / 5M3 / H**CAIXA**"</t>
  </si>
  <si>
    <t>00000737</t>
  </si>
  <si>
    <t>BOMBA CENTRIFUGA C/ MOTOR ELETRICO TRIFASICO 15CV BOCAIS 2 1/2" " X 2" DANCOR SERIE CAM MOD. 687 -</t>
  </si>
  <si>
    <t>2.268,14</t>
  </si>
  <si>
    <t>TJM HM/Q = 54M / 47M3 / H A 70M / 25M3 / H**CAIXA**"</t>
  </si>
  <si>
    <t>00000736</t>
  </si>
  <si>
    <t>BOMBA CENTRIFUGA C/ MOTOR ELETRICO TRIFASICO 3CV BOCAIS 1 1/2"    X 1 1/4" DANCOR SERIE CAM MOD.510</t>
  </si>
  <si>
    <t>631,10</t>
  </si>
  <si>
    <t>00014161</t>
  </si>
  <si>
    <t>ANEL PARA GUIA DE 10MM PARA FIO FE-160</t>
  </si>
  <si>
    <t>00010560</t>
  </si>
  <si>
    <t>ANTRACITO</t>
  </si>
  <si>
    <t>2.091,58</t>
  </si>
  <si>
    <t>00012888</t>
  </si>
  <si>
    <t>APARELHO APOIO ESTRUTURAL DE NEOPRENE FRETADO</t>
  </si>
  <si>
    <t>DM3</t>
  </si>
  <si>
    <t>91,78</t>
  </si>
  <si>
    <t>00012889</t>
  </si>
  <si>
    <t>APARELHO APOIO ESTRUTURAL DE NEOPRENE NAO FRETADO</t>
  </si>
  <si>
    <t>39,00</t>
  </si>
  <si>
    <t>00013761</t>
  </si>
  <si>
    <t>APARELHO CORTE OXI-ACETILENO</t>
  </si>
  <si>
    <t>2.199,48</t>
  </si>
  <si>
    <t>00003332</t>
  </si>
  <si>
    <t>0,98</t>
  </si>
  <si>
    <t>00007600</t>
  </si>
  <si>
    <t>APARELHO MISTURADOR CROMADO P/ BIDE C/ DUCHA</t>
  </si>
  <si>
    <t>CJ</t>
  </si>
  <si>
    <t>188,06</t>
  </si>
  <si>
    <t>00011770</t>
  </si>
  <si>
    <t>APARELHO MISTURADOR CROMADO P/ CHUVEIRO 3/4" REF 2116</t>
  </si>
  <si>
    <t>71,31</t>
  </si>
  <si>
    <t>00011769</t>
  </si>
  <si>
    <t>APARELHO MISTURADOR CROMADO P/ LAVATORIO REF 1875</t>
  </si>
  <si>
    <t>155,44</t>
  </si>
  <si>
    <t>00011771</t>
  </si>
  <si>
    <t>APARELHO MISTURADOR CROMADO P/ PIA REF 1258</t>
  </si>
  <si>
    <t>228,97</t>
  </si>
  <si>
    <t>00004814</t>
  </si>
  <si>
    <t>APARELHO SINALIZADOR DE SAIDA DE GARAGEM COMPLETO C/ CELULA FOTOELETRICA E BRACADEIRA</t>
  </si>
  <si>
    <t>253,88</t>
  </si>
  <si>
    <t>00025967</t>
  </si>
  <si>
    <t>APOIO DO PORTA DENTE FRESADORA CIBER W 1900 .</t>
  </si>
  <si>
    <t>1.247,19</t>
  </si>
  <si>
    <t>00006122</t>
  </si>
  <si>
    <t>APONTADOR OU APROPRIADOR</t>
  </si>
  <si>
    <t>00011816</t>
  </si>
  <si>
    <t>AQUECEDOR DE AGUA ELETRICO HORIZONTAL 100L CILINDRO COBRE / INOX</t>
  </si>
  <si>
    <t>1.849,00</t>
  </si>
  <si>
    <t>00011811</t>
  </si>
  <si>
    <t>AQUECEDOR DE AGUA ELETRICO HORIZONTAL 200L CILINDRO COBRE / INOX</t>
  </si>
  <si>
    <t>2.823,05</t>
  </si>
  <si>
    <t>00014185</t>
  </si>
  <si>
    <t>AQUECEDOR DE AGUA ELETRICO INDUSTRIAL CAPACIDADE 750L, TENSAO NOMINAL 220V</t>
  </si>
  <si>
    <t>4.743,59</t>
  </si>
  <si>
    <t>00014186</t>
  </si>
  <si>
    <t>AQUECEDOR DE AGUA ELETRICO INDUSTRIAL 1000L, TENSAO NOMINAL 220V</t>
  </si>
  <si>
    <t>5.793,64</t>
  </si>
  <si>
    <t>00011814</t>
  </si>
  <si>
    <t>AQUECEDOR DE AGUA ELETRICO INDUSTRIAL 500L, TENSAO NOMINAL 220V</t>
  </si>
  <si>
    <t>3.627,90</t>
  </si>
  <si>
    <t>00021100</t>
  </si>
  <si>
    <t>AQUECEDOR OU BOYLER DE ACUMULACAO AGUA - A GAS GLP/GN - 50 LITROS</t>
  </si>
  <si>
    <t>971,30</t>
  </si>
  <si>
    <t>00010700</t>
  </si>
  <si>
    <t>ARADO REVERSIVEL MARCA LAVRALE MOD. AR - 3 X 2" / TM, REBOCAVEL**CAIXA**"</t>
  </si>
  <si>
    <t>10.076,89</t>
  </si>
  <si>
    <t>00000346</t>
  </si>
  <si>
    <t>ARAME DE ACO OVALADO 15 X 17 (ROLO 1000M- 45KG-700KGF)</t>
  </si>
  <si>
    <t>6,63</t>
  </si>
  <si>
    <t>00003312</t>
  </si>
  <si>
    <t>ARAME DE AMARRACAO P/ GABIAO GALV - DIAM. 2,2 MM</t>
  </si>
  <si>
    <t>6,34</t>
  </si>
  <si>
    <t>00000339</t>
  </si>
  <si>
    <t>ARAME FARPADO GALVANIZADO 14 BWG - CLASSE 250</t>
  </si>
  <si>
    <t>00000338</t>
  </si>
  <si>
    <t>ARAME FARPADO 16 BWG - 0,047 KG/M</t>
  </si>
  <si>
    <t>7,53</t>
  </si>
  <si>
    <t>00000340</t>
  </si>
  <si>
    <t>ARAME FARPADO 16 BWG 4 X 4" - 23,50 KG/ROLO 500M</t>
  </si>
  <si>
    <t>00000334</t>
  </si>
  <si>
    <t>ARAME GALVANIZADO   8 BWG - 4,19MM - 101,00 G/M</t>
  </si>
  <si>
    <t>7,38</t>
  </si>
  <si>
    <t>00000335</t>
  </si>
  <si>
    <t>ARAME GALVANIZADO 10 BWG - 3,40MM - 71,30 G/M</t>
  </si>
  <si>
    <t>7,48</t>
  </si>
  <si>
    <t>00000342</t>
  </si>
  <si>
    <t>ARAME GALVANIZADO 12 BWG - 2,60MM - 48,00 G/M</t>
  </si>
  <si>
    <t>00000343</t>
  </si>
  <si>
    <t>ARAME GALVANIZADO 14 BWG - 2,10MM - 27,20 G/M</t>
  </si>
  <si>
    <t>0,22</t>
  </si>
  <si>
    <t>00000333</t>
  </si>
  <si>
    <t>8,13</t>
  </si>
  <si>
    <t>00000344</t>
  </si>
  <si>
    <t>ARAME GALVANIZADO 16 BWG - 1,65MM - 16,60 G/M</t>
  </si>
  <si>
    <t>8,74</t>
  </si>
  <si>
    <t>00000341</t>
  </si>
  <si>
    <t>ARAME GALVANIZADO 18 BWG - 1,24MM - 9,0 G/M</t>
  </si>
  <si>
    <t>0,09</t>
  </si>
  <si>
    <t>00000345</t>
  </si>
  <si>
    <t>5,81</t>
  </si>
  <si>
    <t>00011107</t>
  </si>
  <si>
    <t>ARAME GALVANIZADO 6 BWG - 5,16MM - 157,00 G/M</t>
  </si>
  <si>
    <t>7,10</t>
  </si>
  <si>
    <t>00003313</t>
  </si>
  <si>
    <t>ARAME PROTEGIDO C/ PVC P/ GABIAO 2,2MM</t>
  </si>
  <si>
    <t>8,08</t>
  </si>
  <si>
    <t>00000337</t>
  </si>
  <si>
    <t>ARAME RECOZIDO 18 BWG - 1,25MM - 9,60 G/M</t>
  </si>
  <si>
    <t>00012227</t>
  </si>
  <si>
    <t>ARANDELA C/ BASE EM CHAPA DE ACO PINTADA E GLOBO DE VIDRO LEITOSO - BOCA 10CM    DIAM 20CM</t>
  </si>
  <si>
    <t>63,47</t>
  </si>
  <si>
    <t>00012223</t>
  </si>
  <si>
    <t>ARANDELA 45 GRAUS PROVA DE TEMPO, GASES E VAPORES</t>
  </si>
  <si>
    <t>70,76</t>
  </si>
  <si>
    <t>00000348</t>
  </si>
  <si>
    <t>ARBUSTO REGIONAL ALTURA MAIOR QUE 1M</t>
  </si>
  <si>
    <t>3,87</t>
  </si>
  <si>
    <t>00010826</t>
  </si>
  <si>
    <t>ARBUSTO REGIONAL DE 50 A 100CM DE ALTURA</t>
  </si>
  <si>
    <t>14,00</t>
  </si>
  <si>
    <t>00014454</t>
  </si>
  <si>
    <t>AREIA ASFALTICA USINADA A QUENTE</t>
  </si>
  <si>
    <t>T</t>
  </si>
  <si>
    <t>681,58</t>
  </si>
  <si>
    <t>00000366</t>
  </si>
  <si>
    <t>AREIA FINA</t>
  </si>
  <si>
    <t>00000367</t>
  </si>
  <si>
    <t>AREIA GROSSA</t>
  </si>
  <si>
    <t>00000370</t>
  </si>
  <si>
    <t>AREIA MEDIA</t>
  </si>
  <si>
    <t>00000368</t>
  </si>
  <si>
    <t>AREIA P/ ATERRO</t>
  </si>
  <si>
    <t>12,86</t>
  </si>
  <si>
    <t>00011075</t>
  </si>
  <si>
    <t>AREIA P/ LEITO FILTRANTE (1,68 A 0,42MM)</t>
  </si>
  <si>
    <t>242,86</t>
  </si>
  <si>
    <t>00011076</t>
  </si>
  <si>
    <t>AREIA PRETA P/ EMBOCO</t>
  </si>
  <si>
    <t>29,07</t>
  </si>
  <si>
    <t>00011077</t>
  </si>
  <si>
    <t>AREIA SELECIONADA P/ LEITO FILTRANTE - D = 0,5 A 0,7 MM</t>
  </si>
  <si>
    <t>248,54</t>
  </si>
  <si>
    <t>00011078</t>
  </si>
  <si>
    <t>AREIA SELECIONADA P/ LEITO FILTRANTE - D = 0,7 A 1 MM</t>
  </si>
  <si>
    <t>00000369</t>
  </si>
  <si>
    <t>ARENOSO, AREIA BARRADA OU AREIA AMARELA</t>
  </si>
  <si>
    <t>23,57</t>
  </si>
  <si>
    <t>00000134</t>
  </si>
  <si>
    <t>ARGAMASSA AUTONIVELANTE P/ GROUTEAMENTO EM GERAL TP SIKAGROUT OU EQUIV</t>
  </si>
  <si>
    <t>1,27</t>
  </si>
  <si>
    <t>00000129</t>
  </si>
  <si>
    <t>ARGAMASSA CORRETIVA DE REVESTIMENTO SIKA TOP 121 - SIKA</t>
  </si>
  <si>
    <t>6,25</t>
  </si>
  <si>
    <t>00000135</t>
  </si>
  <si>
    <t>ARGAMASSA IMPERMEAVEL SIKA 101 - SIKA</t>
  </si>
  <si>
    <t>00001381</t>
  </si>
  <si>
    <t>ARGAMASSA OU CIMENTO COLANTE EM PO PARA FIXACAO DE PECAS CERAMICAS</t>
  </si>
  <si>
    <t>00000130</t>
  </si>
  <si>
    <t>ARGAMASSA PARA REPARO ESTRUTURAL TP SIKA TOP 122 OU EQUIV</t>
  </si>
  <si>
    <t>5,55</t>
  </si>
  <si>
    <t>00000375</t>
  </si>
  <si>
    <t>ARGAMASSA PRONTA PARA REVESTIMENTO EXTERNO EM PAREDES</t>
  </si>
  <si>
    <t>00000371</t>
  </si>
  <si>
    <t>ARGAMASSA PRONTA PARA REVESTIMENTO EXTERNO OU INTERNO</t>
  </si>
  <si>
    <t>00000374</t>
  </si>
  <si>
    <t>ARGAMASSA PRONTA PARA REVESTIMENTO INTERNO EM PAREDES</t>
  </si>
  <si>
    <t>00006079</t>
  </si>
  <si>
    <t>ARGILA, ARGILA VERMELHA OU ARGILA ARENOSA</t>
  </si>
  <si>
    <t>22,00</t>
  </si>
  <si>
    <t>00001097</t>
  </si>
  <si>
    <t>ARMACAO VERTICAL C/ HASTE E CONTRA-PINO EM CHAPA DE FERRO GALV 3/16'' C/ 4 ESTRIBOS SEM</t>
  </si>
  <si>
    <t>17,74</t>
  </si>
  <si>
    <t>ISOLADORES</t>
  </si>
  <si>
    <t>00001091</t>
  </si>
  <si>
    <t>ARMACAO VERTICAL C/ HASTE E CONTRA-PINO EM CHAPA DE FERRO GALV 3/16" C/ 1 ESTRIBO E 1 ISOLADOR"</t>
  </si>
  <si>
    <t>6,82</t>
  </si>
  <si>
    <t>00001094</t>
  </si>
  <si>
    <t>ARMACAO VERTICAL C/ HASTE E CONTRA-PINO EM CHAPA DE FERRO GALV 3/16" C/ 1 ESTRIBO SEM ISOLADORES"</t>
  </si>
  <si>
    <t>5,12</t>
  </si>
  <si>
    <t>00001092</t>
  </si>
  <si>
    <t>ARMACAO VERTICAL C/ HASTE E CONTRA-PINO EM CHAPA DE FERRO GALV 3/16" C/ 2 ESTRIBOS E 2 ISOLADORES"</t>
  </si>
  <si>
    <t>12,44</t>
  </si>
  <si>
    <t>00001095</t>
  </si>
  <si>
    <t>ARMACAO VERTICAL C/ HASTE E CONTRA-PINO EM CHAPA DE FERRO GALV 3/16" C/ 2 ESTRIBOS SEM</t>
  </si>
  <si>
    <t>9,92</t>
  </si>
  <si>
    <t>ISOLADORES"</t>
  </si>
  <si>
    <t>00001093</t>
  </si>
  <si>
    <t>ARMACAO VERTICAL C/ HASTE E CONTRA-PINO EM CHAPA DE FERRO GALV 3/16" C/ 3 ESTRIBOS E 3 ISOLADORES"</t>
  </si>
  <si>
    <t>17,10</t>
  </si>
  <si>
    <t>00001090</t>
  </si>
  <si>
    <t>ARMACAO VERTICAL C/ HASTE E CONTRA-PINO EM CHAPA DE FERRO GALV 3/16" C/ 3 ESTRIBOS SEM ISOLADOR"</t>
  </si>
  <si>
    <t>00001096</t>
  </si>
  <si>
    <t>ARMACAO VERTICAL C/ HASTE E CONTRA-PINO EM CHAPA DE FERRO GALV 3/16" C/ 4 ESTRIBOS E 4 ISOLADORES"</t>
  </si>
  <si>
    <t>00000378</t>
  </si>
  <si>
    <t>5,47</t>
  </si>
  <si>
    <t>00020237</t>
  </si>
  <si>
    <t>ARMARIO C/ PERFIS ALUM ANOD EMBUTIR 75 X 49 X 10CM</t>
  </si>
  <si>
    <t>140,32</t>
  </si>
  <si>
    <t>00000376</t>
  </si>
  <si>
    <t>ARMARIO PLASTICO DE EMBUTIR C/ ESPELHO, DE 34 X 49CM</t>
  </si>
  <si>
    <t>54,51</t>
  </si>
  <si>
    <t>00000446</t>
  </si>
  <si>
    <t>ARRUELA AMIANTO GRAFITADO P/ FLANGE PN-16 DN 50</t>
  </si>
  <si>
    <t>2,90</t>
  </si>
  <si>
    <t>00000467</t>
  </si>
  <si>
    <t>ARRUELA AMIANTO GRAFITADO P/ FLANGE PN-16 DN 80</t>
  </si>
  <si>
    <t>00000447</t>
  </si>
  <si>
    <t>ARRUELA AMIANTO GRAFITADO P/ FLANGE PN-16 DN 100</t>
  </si>
  <si>
    <t>00000448</t>
  </si>
  <si>
    <t>ARRUELA AMIANTO GRAFITADO P/ FLANGE PN-16 DN 150</t>
  </si>
  <si>
    <t>14,68</t>
  </si>
  <si>
    <t>00000449</t>
  </si>
  <si>
    <t>ARRUELA AMIANTO GRAFITADO P/ FLANGE PN-16 DN 200</t>
  </si>
  <si>
    <t>24,56</t>
  </si>
  <si>
    <t>00000450</t>
  </si>
  <si>
    <t>ARRUELA AMIANTO GRAFITADO P/ FLANGE PN-16 DN 250</t>
  </si>
  <si>
    <t>45,86</t>
  </si>
  <si>
    <t>00000466</t>
  </si>
  <si>
    <t>ARRUELA AMIANTO GRAFITADO P/ FLANGE PN-16 DN 300</t>
  </si>
  <si>
    <t>54,78</t>
  </si>
  <si>
    <t>00000452</t>
  </si>
  <si>
    <t>ARRUELA AMIANTO GRAFITADO P/ FLANGE PN-16 DN 400</t>
  </si>
  <si>
    <t>111,97</t>
  </si>
  <si>
    <t>00000454</t>
  </si>
  <si>
    <t>ARRUELA AMIANTO GRAFITADO P/ FLANGE PN-16 DN 500</t>
  </si>
  <si>
    <t>167,88</t>
  </si>
  <si>
    <t>00000479</t>
  </si>
  <si>
    <t>ARRUELA AMIANTO GRAFITADO P/ FLANGE PN-16 DN 600</t>
  </si>
  <si>
    <t>201,37</t>
  </si>
  <si>
    <t>00000455</t>
  </si>
  <si>
    <t>ARRUELA AMIANTO GRAFITADO P/ FLANGE PN-16 DN 700</t>
  </si>
  <si>
    <t>503,56</t>
  </si>
  <si>
    <t>00000456</t>
  </si>
  <si>
    <t>ARRUELA AMIANTO GRAFITADO P/ FLANGE PN-16 DN 800</t>
  </si>
  <si>
    <t>559,34</t>
  </si>
  <si>
    <t>00000457</t>
  </si>
  <si>
    <t>ARRUELA AMIANTO GRAFITADO P/ FLANGE PN-16 DN 900</t>
  </si>
  <si>
    <t>850,33</t>
  </si>
  <si>
    <t>00000478</t>
  </si>
  <si>
    <t>ARRUELA AMIANTO GRAFITADO P/ FLANGE PN-16 DN 1000</t>
  </si>
  <si>
    <t>1.074,18</t>
  </si>
  <si>
    <t>00000458</t>
  </si>
  <si>
    <t>ARRUELA AMIANTO GRAFITADO P/ FLANGE PN-16 DN 1200</t>
  </si>
  <si>
    <t>00000461</t>
  </si>
  <si>
    <t>ARRUELA AMIANTO GRAFITADO P/ FLANGE PN-25 DN 100</t>
  </si>
  <si>
    <t>00000477</t>
  </si>
  <si>
    <t>ARRUELA AMIANTO GRAFITADO P/ FLANGE PN-25 DN 150</t>
  </si>
  <si>
    <t>00000462</t>
  </si>
  <si>
    <t>ARRUELA AMIANTO GRAFITADO P/ FLANGE PN-25 DN 200</t>
  </si>
  <si>
    <t>00000463</t>
  </si>
  <si>
    <t>ARRUELA AMIANTO GRAFITADO P/ FLANGE PN-25 DN 250</t>
  </si>
  <si>
    <t>00000476</t>
  </si>
  <si>
    <t>ARRUELA AMIANTO GRAFITADO P/ FLANGE PN-25 DN 300</t>
  </si>
  <si>
    <t>00000464</t>
  </si>
  <si>
    <t>ARRUELA AMIANTO GRAFITADO P/ FLANGE PN-25 DN 350</t>
  </si>
  <si>
    <t>67,02</t>
  </si>
  <si>
    <t>00000465</t>
  </si>
  <si>
    <t>ARRUELA AMIANTO GRAFITADO P/ FLANGE PN-25 DN 400</t>
  </si>
  <si>
    <t>00000475</t>
  </si>
  <si>
    <t>TAPUME de chapa de madeira compensada, inclusive montagem - madeira compensada resinada e=8 mm</t>
  </si>
  <si>
    <t>Carpinteiro</t>
  </si>
  <si>
    <t>0,8</t>
  </si>
  <si>
    <t>Chapa compensada resinada (espessura: 8,00 mm)</t>
  </si>
  <si>
    <t>1,1</t>
  </si>
  <si>
    <t>Prego 18 x 27 com cabeça (diâmetro da cabeça: 3,4 mm / comprimento: 62,1 mm)</t>
  </si>
  <si>
    <t>Pontalete 3a. construção (seção transversal: 3x3 " / tipo de madeira: cedro)</t>
  </si>
  <si>
    <t>TAPUME DE CHAPA DE MADEIRA</t>
  </si>
  <si>
    <t>Ferrolho</t>
  </si>
  <si>
    <t>Dobradicas</t>
  </si>
  <si>
    <t>abril</t>
  </si>
  <si>
    <t>m2</t>
  </si>
  <si>
    <t>LIMPEZA PERMANENTE DA OBRA</t>
  </si>
  <si>
    <t>m3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</si>
  <si>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</si>
  <si>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</si>
  <si>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</si>
  <si>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</si>
  <si>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</si>
  <si>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</si>
  <si>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</si>
  <si>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</si>
  <si>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</si>
  <si>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</si>
  <si>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</si>
  <si>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</si>
  <si>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4.3</t>
  </si>
  <si>
    <t>4.4</t>
  </si>
  <si>
    <t>4.5</t>
  </si>
  <si>
    <t>4.6</t>
  </si>
  <si>
    <t>4.7</t>
  </si>
  <si>
    <t>4.8</t>
  </si>
  <si>
    <t>4.9</t>
  </si>
  <si>
    <t>5.3</t>
  </si>
  <si>
    <t>5.4</t>
  </si>
  <si>
    <t>7.8</t>
  </si>
  <si>
    <t>7.9</t>
  </si>
  <si>
    <t>8.1</t>
  </si>
  <si>
    <t>8.2</t>
  </si>
  <si>
    <t>8.3</t>
  </si>
  <si>
    <t>8.4</t>
  </si>
  <si>
    <t>8.5</t>
  </si>
  <si>
    <t>8.6</t>
  </si>
  <si>
    <t>8.7</t>
  </si>
  <si>
    <t>Arame recozido</t>
  </si>
  <si>
    <t>LIMPEZA PERMANENTE</t>
  </si>
  <si>
    <t>ADMINISTRAÇÃO</t>
  </si>
  <si>
    <t>DIVERSOS</t>
  </si>
  <si>
    <t>PORTAS E ESQUADRIAS</t>
  </si>
  <si>
    <t xml:space="preserve">FECHADURA EXTERNA LA FONTE TENDENCY REF.401 </t>
  </si>
  <si>
    <t>05.02</t>
  </si>
  <si>
    <t>6.3</t>
  </si>
  <si>
    <t>RECOLOCAÇÃO DE PORTAS DE MADEIRA</t>
  </si>
  <si>
    <t>INSTALAÇÃO DE FECHADURAS EM PORTAS EXISTENTES</t>
  </si>
  <si>
    <t>6.4</t>
  </si>
  <si>
    <t>05.03</t>
  </si>
  <si>
    <t>MANUTENÇÃO PREVENTIVA EM ESQUADRIAS DE ALUMÍNIO EXISTENTES</t>
  </si>
  <si>
    <t>REINSTALAÇÃO DE PORTAS EXISTENTES</t>
  </si>
  <si>
    <t>Preço Ata de registro</t>
  </si>
  <si>
    <t>Forro</t>
  </si>
  <si>
    <t>mão de obra</t>
  </si>
  <si>
    <t>Preço obra CG</t>
  </si>
  <si>
    <t>Mão de obra</t>
  </si>
  <si>
    <t>PREÇO MÉDIO</t>
  </si>
  <si>
    <t>NORDIFE</t>
  </si>
  <si>
    <t>LUMINÁRIA</t>
  </si>
  <si>
    <t>CASA DOS LUSTRES</t>
  </si>
  <si>
    <t>LAMPADA+REATOR</t>
  </si>
  <si>
    <t>STYLUZ</t>
  </si>
  <si>
    <t>EMPORIUM DA LUZ</t>
  </si>
  <si>
    <t>Luminária interna para lâmpada fluorescente tubular tipo calha de sobrepor em chapa de aço (número de lâmpadas: 4  / potência da lâmpada: 16 W) inclusive lâmpadas, reator de partida rápida, soquetes. Modulação 625 mm x 625 mm.</t>
  </si>
  <si>
    <t>SERVIÇOS</t>
  </si>
  <si>
    <t>VALOR DO ITEM</t>
  </si>
  <si>
    <t>30 Dias</t>
  </si>
  <si>
    <t>60 Dias</t>
  </si>
  <si>
    <t>90 Dias</t>
  </si>
  <si>
    <t>120 Dias</t>
  </si>
  <si>
    <t>(R$)</t>
  </si>
  <si>
    <t>%</t>
  </si>
  <si>
    <t>TOTAL MENSAL EXECUTADO</t>
  </si>
  <si>
    <t>TOTAL ACUMULADO</t>
  </si>
  <si>
    <t>CRONOGRAMA FISICO-FINANCEIRO</t>
  </si>
  <si>
    <t>PREÇO CLIMACO</t>
  </si>
  <si>
    <t>Insumo</t>
  </si>
  <si>
    <t>Unidade</t>
  </si>
  <si>
    <t>Índice</t>
  </si>
  <si>
    <t>Preço Unit.</t>
  </si>
  <si>
    <t>Preço Total</t>
  </si>
  <si>
    <t>VASSOURA PIASSAVA QUADRADA GRANDE</t>
  </si>
  <si>
    <t>MARTELO TIPO UNHA 25"</t>
  </si>
  <si>
    <t>SERROTE DE ACO 18" RAMADA DIAMANTE</t>
  </si>
  <si>
    <t>LUVA PROTECAO MANUAL EM LONA</t>
  </si>
  <si>
    <t>CABO DE NYLON ENTRELACADO 3/4"</t>
  </si>
  <si>
    <t>PA QUADRADA COM CABO</t>
  </si>
  <si>
    <t>CHAVE DE FENDA 1/8"x 5"</t>
  </si>
  <si>
    <t>ENXADAO 3 LIBRAS COM CABO</t>
  </si>
  <si>
    <t>FOICE DE ACO COM CABO</t>
  </si>
  <si>
    <t>CORDA DE 1/2" (ROLO DE 10,0m) SIZAL</t>
  </si>
  <si>
    <t>RO</t>
  </si>
  <si>
    <t>BOTAS DE PLASTICO CANO MEDIO</t>
  </si>
  <si>
    <t>DESEMPENADEIRA DE ACO LISA/DENTADA</t>
  </si>
  <si>
    <t>ENXADA 2.1/2" TARZA COM CABO</t>
  </si>
  <si>
    <t>MARRETA ACO OITAVADO COM CABO 1 QUILO</t>
  </si>
  <si>
    <t>PICARETA ACO CARBONO FORJADO 6 LIBRAS</t>
  </si>
  <si>
    <t>FIO DE PRUMO Nº 3</t>
  </si>
  <si>
    <t>ESCADA PINTOR MADEIRA 6 DEGRAUS</t>
  </si>
  <si>
    <t>METRO ARTICULADO AMARELO 2,0m com 6 REGUAS DE MADEIRA</t>
  </si>
  <si>
    <t xml:space="preserve">VALOR TOTAL : </t>
  </si>
  <si>
    <t xml:space="preserve">m </t>
  </si>
  <si>
    <t>02.03</t>
  </si>
  <si>
    <t>02.02</t>
  </si>
  <si>
    <t>02.01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</si>
  <si>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</si>
  <si>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</si>
  <si>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</si>
  <si>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</si>
  <si>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</si>
  <si>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</si>
  <si>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</si>
  <si>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</si>
  <si>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</si>
  <si>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</si>
  <si>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02.14</t>
  </si>
  <si>
    <t>02.15</t>
  </si>
  <si>
    <t>03.03</t>
  </si>
  <si>
    <t>04.02</t>
  </si>
  <si>
    <t>04.03</t>
  </si>
  <si>
    <t>04.04</t>
  </si>
  <si>
    <t>13004 SBC</t>
  </si>
  <si>
    <t>QUANTIDADE</t>
  </si>
  <si>
    <t>TEMPO DE SERVIÇO(MESES)</t>
  </si>
  <si>
    <t>FERRAMENTAS E EPI PARA 20 OPERÁRIOS / MÊS</t>
  </si>
  <si>
    <t>04.05</t>
  </si>
  <si>
    <t>04.06</t>
  </si>
  <si>
    <t>04.07</t>
  </si>
  <si>
    <t>04.08</t>
  </si>
  <si>
    <t>04.09</t>
  </si>
  <si>
    <t>05.04</t>
  </si>
  <si>
    <t>07.08</t>
  </si>
  <si>
    <t>08.01</t>
  </si>
  <si>
    <t>08.02</t>
  </si>
  <si>
    <t>08.03</t>
  </si>
  <si>
    <t>08.04</t>
  </si>
  <si>
    <t>08.05</t>
  </si>
  <si>
    <t>08.06</t>
  </si>
  <si>
    <t>08.07</t>
  </si>
  <si>
    <t>ANEXO IV</t>
  </si>
  <si>
    <t>PLANILHA ORÇAMENTÁRIA</t>
  </si>
  <si>
    <t>BUCHA REDUCAO FERRO GALV ROSCA REF. 2"X1 1/2"</t>
  </si>
  <si>
    <t>6,48</t>
  </si>
  <si>
    <t>00000772</t>
  </si>
  <si>
    <t>BUCHA REDUCAO FERRO GALV ROSCA REF. 2"X1 1/4"</t>
  </si>
  <si>
    <t>6,33</t>
  </si>
  <si>
    <t>00000771</t>
  </si>
  <si>
    <t>BUCHA REDUCAO FERRO GALV ROSCA REF. 2"X1"</t>
  </si>
  <si>
    <t>6,42</t>
  </si>
  <si>
    <t>00000779</t>
  </si>
  <si>
    <t>BUCHA REDUCAO FERRO GALV ROSCA REF. 3/4"X1/2"</t>
  </si>
  <si>
    <t>1,69</t>
  </si>
  <si>
    <t>00000776</t>
  </si>
  <si>
    <t>BUCHA REDUCAO FERRO GALV ROSCA REF. 3"X1 1/2"</t>
  </si>
  <si>
    <t>10,76</t>
  </si>
  <si>
    <t>00000777</t>
  </si>
  <si>
    <t>BUCHA REDUCAO FERRO GALV ROSCA REF. 3"X1 1/4"</t>
  </si>
  <si>
    <t>11,12</t>
  </si>
  <si>
    <t>00000778</t>
  </si>
  <si>
    <t>BUCHA REDUCAO FERRO GALV ROSCA REF. 3"X2"</t>
  </si>
  <si>
    <t>00000780</t>
  </si>
  <si>
    <t>BUCHA REDUCAO FERRO GALV ROSCA REF. 3X2 1/2"</t>
  </si>
  <si>
    <t>11,25</t>
  </si>
  <si>
    <t>00000781</t>
  </si>
  <si>
    <t>BUCHA REDUCAO FERRO GALV ROSCA REF. 4"X2 1/2"</t>
  </si>
  <si>
    <t>28,22</t>
  </si>
  <si>
    <t>00000786</t>
  </si>
  <si>
    <t>BUCHA REDUCAO FERRO GALV ROSCA REF. 4"X2"</t>
  </si>
  <si>
    <t>00000782</t>
  </si>
  <si>
    <t>BUCHA REDUCAO FERRO GALV ROSCA REF. 4"X3"</t>
  </si>
  <si>
    <t>00000783</t>
  </si>
  <si>
    <t>BUCHA REDUCAO FERRO GALV ROSCA REF. 5"X4"</t>
  </si>
  <si>
    <t>45,99</t>
  </si>
  <si>
    <t>00000785</t>
  </si>
  <si>
    <t>BUCHA REDUCAO FERRO GALV ROSCA REF. 6"X4"</t>
  </si>
  <si>
    <t>68,62</t>
  </si>
  <si>
    <t>00000784</t>
  </si>
  <si>
    <t>BUCHA REDUCAO FERRO GALV ROSCA REF. 6"X5"</t>
  </si>
  <si>
    <t>64,17</t>
  </si>
  <si>
    <t>00000798</t>
  </si>
  <si>
    <t>BUCHA REDUCAO PVC ROSCA REF 3/4" X 1/2"</t>
  </si>
  <si>
    <t>0,43</t>
  </si>
  <si>
    <t>00000797</t>
  </si>
  <si>
    <t>BUCHA REDUCAO PVC ROSCA 1 1/2" X 1"</t>
  </si>
  <si>
    <t>2,62</t>
  </si>
  <si>
    <t>00000796</t>
  </si>
  <si>
    <t>BUCHA REDUCAO PVC ROSCA 1 1/2" X 3/4"</t>
  </si>
  <si>
    <t>3,30</t>
  </si>
  <si>
    <t>00000793</t>
  </si>
  <si>
    <t>BUCHA REDUCAO PVC ROSCA 1 1/2"X1 1/4"</t>
  </si>
  <si>
    <t>1,56</t>
  </si>
  <si>
    <t>00000794</t>
  </si>
  <si>
    <t>BUCHA REDUCAO PVC ROSCA 1 1/4"X1"</t>
  </si>
  <si>
    <t>1,42</t>
  </si>
  <si>
    <t>00000801</t>
  </si>
  <si>
    <t>BUCHA REDUCAO PVC ROSCA 1 1/4"X3/4"</t>
  </si>
  <si>
    <t>1,39</t>
  </si>
  <si>
    <t>PREÇOS DE INSUMOS</t>
  </si>
  <si>
    <t>Página:</t>
  </si>
  <si>
    <t>Mês de Coleta:</t>
  </si>
  <si>
    <t>Localidade:</t>
  </si>
  <si>
    <t>Descriçao do Insumo</t>
  </si>
  <si>
    <t>Unid</t>
  </si>
  <si>
    <t>Preço</t>
  </si>
  <si>
    <t>Mediano (R$)</t>
  </si>
  <si>
    <t>00000799</t>
  </si>
  <si>
    <t>BUCHA REDUCAO PVC ROSCA 1" X 1/2"</t>
  </si>
  <si>
    <t>1,29</t>
  </si>
  <si>
    <t>00000792</t>
  </si>
  <si>
    <t>BUCHA REDUCAO PVC ROSCA 1" X 3/4"</t>
  </si>
  <si>
    <t>00000804</t>
  </si>
  <si>
    <t>BUCHA REDUCAO PVC ROSCA 2"X1 1/2"</t>
  </si>
  <si>
    <t>3,95</t>
  </si>
  <si>
    <t>00000803</t>
  </si>
  <si>
    <t>BUCHA REDUCAO PVC ROSCA 2"X1 1/4"</t>
  </si>
  <si>
    <t>4,54</t>
  </si>
  <si>
    <t>00000802</t>
  </si>
  <si>
    <t>BUCHA REDUCAO PVC ROSCA 2"X1"</t>
  </si>
  <si>
    <t>5,54</t>
  </si>
  <si>
    <t>00000831</t>
  </si>
  <si>
    <t>BUCHA REDUCAO PVC SOLD CURTA P/ AGUA FRIA PRED P/ AGUA FRIA PRED 110MM X 85MM</t>
  </si>
  <si>
    <t>32,98</t>
  </si>
  <si>
    <t>00000828</t>
  </si>
  <si>
    <t>BUCHA REDUCAO PVC SOLD CURTA P/ AGUA FRIA PRED 25MM X 20MM</t>
  </si>
  <si>
    <t>0,24</t>
  </si>
  <si>
    <t>00000829</t>
  </si>
  <si>
    <t>BUCHA REDUCAO PVC SOLD CURTA P/ AGUA FRIA PRED 32MM X 25MM</t>
  </si>
  <si>
    <t>00000812</t>
  </si>
  <si>
    <t>BUCHA REDUCAO PVC SOLD CURTA P/ AGUA FRIA PRED 40MM X 32MM</t>
  </si>
  <si>
    <t>1,06</t>
  </si>
  <si>
    <t>00000819</t>
  </si>
  <si>
    <t>BUCHA REDUCAO PVC SOLD CURTA P/ AGUA FRIA PRED 50MM X 40MM</t>
  </si>
  <si>
    <t>00000818</t>
  </si>
  <si>
    <t>BUCHA REDUCAO PVC SOLD CURTA P/ AGUA FRIA PRED 60MM X 50MM</t>
  </si>
  <si>
    <t>3,02</t>
  </si>
  <si>
    <t>00000823</t>
  </si>
  <si>
    <t>BUCHA REDUCAO PVC SOLD CURTA P/ AGUA FRIA PRED 75MM X 60MM</t>
  </si>
  <si>
    <t>00000830</t>
  </si>
  <si>
    <t>BUCHA REDUCAO PVC SOLD CURTA P/ AGUA FRIA PRED 85MM X 75MM</t>
  </si>
  <si>
    <t>9,01</t>
  </si>
  <si>
    <t>00000826</t>
  </si>
  <si>
    <t>BUCHA REDUCAO PVC SOLD LONGA P/ AGUA FRIA PRED 110MM X 60MM</t>
  </si>
  <si>
    <t>15,21</t>
  </si>
  <si>
    <t>00000827</t>
  </si>
  <si>
    <t>BUCHA REDUCAO PVC SOLD LONGA P/ AGUA FRIA PRED 110MM X 75MM</t>
  </si>
  <si>
    <t>17,57</t>
  </si>
  <si>
    <t>00000832</t>
  </si>
  <si>
    <t>BUCHA REDUCAO PVC SOLD LONGA P/ AGUA FRIA PRED 32MM X 20MM</t>
  </si>
  <si>
    <t>1,18</t>
  </si>
  <si>
    <t>00000833</t>
  </si>
  <si>
    <t>BUCHA REDUCAO PVC SOLD LONGA P/ AGUA FRIA PRED 40MM X 20MM</t>
  </si>
  <si>
    <t>1,79</t>
  </si>
  <si>
    <t>00000834</t>
  </si>
  <si>
    <t>BUCHA REDUCAO PVC SOLD LONGA P/ AGUA FRIA PRED 40MM X 25MM</t>
  </si>
  <si>
    <t>1,83</t>
  </si>
  <si>
    <t>00000825</t>
  </si>
  <si>
    <t>BUCHA REDUCAO PVC SOLD LONGA P/ AGUA FRIA PRED 50MM X 20MM</t>
  </si>
  <si>
    <t>00000813</t>
  </si>
  <si>
    <t>BUCHA REDUCAO PVC SOLD LONGA P/ AGUA FRIA PRED 50MM X 25MM</t>
  </si>
  <si>
    <t>00000820</t>
  </si>
  <si>
    <t>BUCHA REDUCAO PVC SOLD LONGA P/ AGUA FRIA PRED 50MM X 32MM</t>
  </si>
  <si>
    <t>00000816</t>
  </si>
  <si>
    <t>BUCHA REDUCAO PVC SOLD LONGA P/ AGUA FRIA PRED 60MM X 25MM</t>
  </si>
  <si>
    <t>3,91</t>
  </si>
  <si>
    <t>00000814</t>
  </si>
  <si>
    <t>BUCHA REDUCAO PVC SOLD LONGA P/ AGUA FRIA PRED 60MM X 32MM</t>
  </si>
  <si>
    <t>00000815</t>
  </si>
  <si>
    <t>BUCHA REDUCAO PVC SOLD LONGA P/ AGUA FRIA PRED 60MM X 40MM</t>
  </si>
  <si>
    <t>5,10</t>
  </si>
  <si>
    <t>00000822</t>
  </si>
  <si>
    <t>BUCHA REDUCAO PVC SOLD LONGA P/ AGUA FRIA PRED 60MM X 50MM</t>
  </si>
  <si>
    <t>7,42</t>
  </si>
  <si>
    <t>00000821</t>
  </si>
  <si>
    <t>BUCHA REDUCAO PVC SOLD LONGA P/ AGUA FRIA PRED 75MM X 50MM</t>
  </si>
  <si>
    <t>8,64</t>
  </si>
  <si>
    <t>00000817</t>
  </si>
  <si>
    <t>BUCHA REDUCAO PVC SOLD LONGA P/ AGUA FRIA PRED 85MM X 60MM</t>
  </si>
  <si>
    <t>9,42</t>
  </si>
  <si>
    <t>00020086</t>
  </si>
  <si>
    <t>BUCHA REDUCAO PVC SOLD LONGA P/ ESG PREDIAL 50MM X 40MM</t>
  </si>
  <si>
    <t>1,14</t>
  </si>
  <si>
    <t>00012616</t>
  </si>
  <si>
    <t>CABECEIRA DIREITA PVC AQUAPLUV D = 125 MM</t>
  </si>
  <si>
    <t>8,09</t>
  </si>
  <si>
    <t>00012617</t>
  </si>
  <si>
    <t>CABECEIRA ESQUERDA PVC AQUAPLUV D = 125 MM</t>
  </si>
  <si>
    <t>8,45</t>
  </si>
  <si>
    <t>00004271</t>
  </si>
  <si>
    <t>CABIDE DE LOUCA BRANCA SIMPLES TP GANCHO</t>
  </si>
  <si>
    <t>4,66</t>
  </si>
  <si>
    <t>00025004</t>
  </si>
  <si>
    <t>CABO DE ALUMINIO C/ ALMA DE ACO, BITOLA 1/0 AWG</t>
  </si>
  <si>
    <t>16,96</t>
  </si>
  <si>
    <t>00025002</t>
  </si>
  <si>
    <t>CABO DE ALUMINIO C/ ALMA DE ACO, BITOLA 2 AWG</t>
  </si>
  <si>
    <t>17,36</t>
  </si>
  <si>
    <t>00000841</t>
  </si>
  <si>
    <t>CABO DE ALUMINIO C/ ALMA DE ACO, BITOLA 4AWG</t>
  </si>
  <si>
    <t>22,92</t>
  </si>
  <si>
    <t>00025005</t>
  </si>
  <si>
    <t>CABO DE ALUMINIO S/ ALMA DE ACO, BITOLA 1/0 AWG</t>
  </si>
  <si>
    <t>19,33</t>
  </si>
  <si>
    <t>00025003</t>
  </si>
  <si>
    <t>CABO DE ALUMINIO S/ ALMA DE ACO, BITOLA 2 AWG</t>
  </si>
  <si>
    <t>20,71</t>
  </si>
  <si>
    <t>00000842</t>
  </si>
  <si>
    <t>CABO DE ALUMINIO S/ ALMA DE ACO, BITOLA 4AWG</t>
  </si>
  <si>
    <t>25,72</t>
  </si>
  <si>
    <t>00000959</t>
  </si>
  <si>
    <t>CABO DE COBRE EXTRA FLEXIVEL, ISOLACAO EM PVC, 16MM2 (P/ MAQUINA DE SOLDA)</t>
  </si>
  <si>
    <t>9,57</t>
  </si>
  <si>
    <t>00000960</t>
  </si>
  <si>
    <t>CABO DE COBRE EXTRA FLEXIVEL, ISOLACAO EM PVC, 25MM2 (P/ MAQUINA DE SOLDA)</t>
  </si>
  <si>
    <t>14,20</t>
  </si>
  <si>
    <t>00000961</t>
  </si>
  <si>
    <t>CABO DE COBRE EXTRA FLEXIVEL, ISOLACAO EM PVC, 35MM2 (P/ MAQUINA DE SOLDA)</t>
  </si>
  <si>
    <t>20,20</t>
  </si>
  <si>
    <t>00000962</t>
  </si>
  <si>
    <t>CABO DE COBRE EXTRA FLEXIVEL, ISOLACAO EM PVC, 50MM2 (P/ MAQUINA DE SOLDA)</t>
  </si>
  <si>
    <t>29,14</t>
  </si>
  <si>
    <t>00000957</t>
  </si>
  <si>
    <t>CABO DE COBRE EXTRA FLEXIVEL, ISOLACAO EM PVC, 70MM2 (P/ MAQUINA DE SOLDA)</t>
  </si>
  <si>
    <t>37,54</t>
  </si>
  <si>
    <t>00000958</t>
  </si>
  <si>
    <t>CABO DE COBRE EXTRA FLEXIVEL, ISOLACAO EM PVC, 95MM2 (P/ MAQUINA DE SOLDA)</t>
  </si>
  <si>
    <t>46,95</t>
  </si>
  <si>
    <t>00000993</t>
  </si>
  <si>
    <t>CABO DE COBRE ISOLAMENTO ANTI-CHAMA 0,6/1KV 1,5MM2 (1 CONDUTOR) TP SINTENAX PIRELLI OU EQUIV</t>
  </si>
  <si>
    <t>00001020</t>
  </si>
  <si>
    <t>CABO DE COBRE ISOLAMENTO ANTI-CHAMA 0,6/1KV 10MM2 (1 CONDUTOR) TP SINTENAX    PIRELLI OU EQUIV</t>
  </si>
  <si>
    <t>4,69</t>
  </si>
  <si>
    <t>00001017</t>
  </si>
  <si>
    <t>CABO DE COBRE ISOLAMENTO ANTI-CHAMA 0,6/1KV 120MM2 (1 CONDUTOR) TP SINTENAX    PIRELLI OU EQUIV</t>
  </si>
  <si>
    <t>43,80</t>
  </si>
  <si>
    <t>00000999</t>
  </si>
  <si>
    <t>CABO DE COBRE ISOLAMENTO ANTI-CHAMA 0,6/1KV 150MM2 (1 CONDUTOR) TP SINTENAX PIRELLI OU EQUIV</t>
  </si>
  <si>
    <t>55,64</t>
  </si>
  <si>
    <t>00000995</t>
  </si>
  <si>
    <t>CABO DE COBRE ISOLAMENTO ANTI-CHAMA 0,6/1KV 16MM2 (1 CONDUTOR) TP SINTENAX PIRELLI OU EQUIV</t>
  </si>
  <si>
    <t>7,04</t>
  </si>
  <si>
    <t>00001000</t>
  </si>
  <si>
    <t>CABO DE COBRE ISOLAMENTO ANTI-CHAMA 0,6/1KV 185MM2 (1 CONDUTOR)TP SINTENAX PIRELLI OU EQUIV</t>
  </si>
  <si>
    <t>68,18</t>
  </si>
  <si>
    <t>00001022</t>
  </si>
  <si>
    <t>CABO DE COBRE ISOLAMENTO ANTI-CHAMA 0,6/1KV 2,5MM2 (1 CONDUTOR) TP SINTENAX    PIRELLI OU EQUIV</t>
  </si>
  <si>
    <t>1,47</t>
  </si>
  <si>
    <t>00001015</t>
  </si>
  <si>
    <t>CABO DE COBRE ISOLAMENTO ANTI-CHAMA 0,6/1KV 240MM2 (1 CONDUTOR)TP SINTENAX PIRELLI OU EQUIV</t>
  </si>
  <si>
    <t>92,35</t>
  </si>
  <si>
    <t>00000996</t>
  </si>
  <si>
    <t>CABO DE COBRE ISOLAMENTO ANTI-CHAMA 0,6/1KV 25MM2 (1 CONDUTOR) TP SINTENAX PIRELLI OU EQUIV</t>
  </si>
  <si>
    <t>00001001</t>
  </si>
  <si>
    <t>CABO DE COBRE ISOLAMENTO ANTI-CHAMA 0,6/1KV 300MM2 (1 CONDUTOR) TP SINTENAX PIRELLI OU EQUIV</t>
  </si>
  <si>
    <t>109,85</t>
  </si>
  <si>
    <t>00001019</t>
  </si>
  <si>
    <t>CABO DE COBRE ISOLAMENTO ANTI-CHAMA 0,6/1KV 35MM2 (1 CONDUTOR) TP SINTENAX PIRELLI OU EQUIV</t>
  </si>
  <si>
    <t>14,29</t>
  </si>
  <si>
    <t>00001021</t>
  </si>
  <si>
    <t>CABO DE COBRE ISOLAMENTO ANTI-CHAMA 0,6/1KV 4MM2 (1 CONDUTOR) TP SINTENAX PIRELLI OU EQUIV</t>
  </si>
  <si>
    <t>2,45</t>
  </si>
  <si>
    <t>00001018</t>
  </si>
  <si>
    <t>CABO DE COBRE ISOLAMENTO ANTI-CHAMA 0,6/1KV 50MM2 (1 CONDUTOR) TP SINTENAX PIRELLI OU EQUIV</t>
  </si>
  <si>
    <t>19,36</t>
  </si>
  <si>
    <t>75 A 500 E PN-16 DN 75 A 400</t>
  </si>
  <si>
    <t>00000994</t>
  </si>
  <si>
    <t>CABO DE COBRE ISOLAMENTO ANTI-CHAMA0,6/1KV 6MM2 (1 CONDUTOR) TP SINTENAX PIRELLI OU EQUIV</t>
  </si>
  <si>
    <t>3,05</t>
  </si>
  <si>
    <t>00000977</t>
  </si>
  <si>
    <t>CABO DE COBRE ISOLAMENTO ANTI-CHAMA0,6/1KV 70MM2 (1 CONDUTOR) TP SINTENAX PIRELLI OU EQUIV</t>
  </si>
  <si>
    <t>27,05</t>
  </si>
  <si>
    <t>00000998</t>
  </si>
  <si>
    <t>CABO DE COBRE ISOLAMENTO ANTI-CHAMA0,6/1KV 95MM2 (1 CONDUTOR) TP SINTENAX PIRELLI OU EQUIV</t>
  </si>
  <si>
    <t>37,91</t>
  </si>
  <si>
    <t>00000876</t>
  </si>
  <si>
    <t>CABO DE COBRE ISOLAMENTO ANTI-CHAMA20/35KV 120MM2 TP EPROTENAX FX3 PIRELLI OU EQUIV</t>
  </si>
  <si>
    <t>170,95</t>
  </si>
  <si>
    <t>00000877</t>
  </si>
  <si>
    <t>CABO DE COBRE ISOLAMENTO ANTI-CHAMA20/35KV 150MM2 TP EPROTENAX FX3 PIRELLI OU EQUIV</t>
  </si>
  <si>
    <t>190,53</t>
  </si>
  <si>
    <t>00000882</t>
  </si>
  <si>
    <t>CABO DE COBRE ISOLAMENTO ANTI-CHAMA20/35KV 185MM2 TP EPROTENAX FX3 PIRELLI OU EQUIV</t>
  </si>
  <si>
    <t>216,82</t>
  </si>
  <si>
    <t>00000878</t>
  </si>
  <si>
    <r>
      <t xml:space="preserve">80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</si>
  <si>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</si>
  <si>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</si>
  <si>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</si>
  <si>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</si>
  <si>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</si>
  <si>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</si>
  <si>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</si>
  <si>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</si>
  <si>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89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</si>
  <si>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</si>
  <si>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</si>
  <si>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</si>
  <si>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</si>
  <si>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</si>
  <si>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</si>
  <si>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</si>
  <si>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</si>
  <si>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</si>
  <si>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99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</si>
  <si>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</si>
  <si>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</si>
  <si>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</si>
  <si>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</si>
  <si>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</si>
  <si>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</si>
  <si>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</si>
  <si>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</si>
  <si>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</si>
  <si>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109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</si>
  <si>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</si>
  <si>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</si>
  <si>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</si>
  <si>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</si>
  <si>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</si>
  <si>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</si>
  <si>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</si>
  <si>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</si>
  <si>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</si>
  <si>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119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</si>
  <si>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</si>
  <si>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</si>
  <si>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</si>
  <si>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</si>
  <si>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</si>
  <si>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</si>
  <si>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</si>
  <si>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</si>
  <si>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</si>
  <si>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129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</si>
  <si>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</si>
  <si>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</si>
  <si>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</si>
  <si>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</si>
  <si>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</si>
  <si>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</si>
  <si>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136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</si>
  <si>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137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</si>
  <si>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138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</si>
  <si>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139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</si>
  <si>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140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</si>
  <si>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141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</si>
  <si>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142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</si>
  <si>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143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</si>
  <si>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144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</si>
  <si>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r>
      <t xml:space="preserve">145 </t>
    </r>
    <r>
      <rPr>
        <sz val="8"/>
        <color indexed="8"/>
        <rFont val="Calibri"/>
        <family val="2"/>
      </rPr>
      <t xml:space="preserve">/ </t>
    </r>
    <r>
      <rPr>
        <sz val="8"/>
        <color indexed="12"/>
        <rFont val="Calibri"/>
        <family val="2"/>
      </rPr>
      <t>146</t>
    </r>
  </si>
  <si>
    <t xml:space="preserve">ALVENARIA de vedação com blocos cerâmico furados 9 x 19 x 19 cm (furos horizontais), espessura da parede 9 cm, juntas de 12 mm com argamassa mista de cal hidratada e areia sem peneirar traço 1:4, com 100 kg de cimento - tipo 1 </t>
  </si>
  <si>
    <t>0,01342488</t>
  </si>
  <si>
    <t>Cal hidratada CH III</t>
  </si>
  <si>
    <t>1,2</t>
  </si>
  <si>
    <t>Bloco cerâmico furado de vedação 9 x 19 x 19 (comprimento: 190 mm / altura: 190 mm / largura: 90 mm)</t>
  </si>
  <si>
    <t>CHAPISCO rolado com mistura de cimento, areia e adesivo a base acrílica, traço 1:3</t>
  </si>
  <si>
    <t>0,2</t>
  </si>
  <si>
    <t>0,01</t>
  </si>
  <si>
    <t>Adesivo a base acrílica</t>
  </si>
  <si>
    <t>l</t>
  </si>
  <si>
    <t>EMBOÇO para parede externa com argamassa mista de cimento, cal hidratada e areia sem peneirar traço 1:2:6, e=20 mm</t>
  </si>
  <si>
    <t>0,0305</t>
  </si>
  <si>
    <t>Ajudante de pintor</t>
  </si>
  <si>
    <t>Pintor</t>
  </si>
  <si>
    <t>Massa corrida base PVA</t>
  </si>
  <si>
    <t>0,7</t>
  </si>
  <si>
    <t>Lixa para superfície madeira/massa grana 100</t>
  </si>
  <si>
    <t>PINTURA DE PAREDES COM TINTA LATEX PVA</t>
  </si>
  <si>
    <t>Selador base PVA para pintura látex</t>
  </si>
  <si>
    <t>Tinta látex PVA (tipo de acabamento: FOSCO )</t>
  </si>
  <si>
    <t>PINTURA COM VERNIZ em esquadria de madeira, com três demãos</t>
  </si>
  <si>
    <t>Selador para madeira</t>
  </si>
  <si>
    <t>Aguarrás mineral</t>
  </si>
  <si>
    <t>Verniz sintético</t>
  </si>
  <si>
    <t>Solvente para produtos à base de nitrocelulose</t>
  </si>
  <si>
    <t>03.02</t>
  </si>
  <si>
    <t>PINTURA COM TINTA ESMALTE sintético em estrutura de aço carbono com duas demãos, com trincha (espessura: 50 micra)</t>
  </si>
  <si>
    <t>0,02</t>
  </si>
  <si>
    <t>Trincha dupla (largura: 2 ")</t>
  </si>
  <si>
    <t>Esmalte sintético para madeiras e metais (tipo de acabamento: ACETINADO )</t>
  </si>
  <si>
    <t>SERV</t>
  </si>
  <si>
    <t>RECUPERAÇÃO E REINSTALAÇÃO de rodapé de madeira existente</t>
  </si>
  <si>
    <t xml:space="preserve">VERNIZ POLIURETANO </t>
  </si>
  <si>
    <t>CENTRAL DE CONTROLE DE SOM AMBIENTE</t>
  </si>
  <si>
    <t>CENTRAL DE CONTROLE DO SOM AMBIENTE</t>
  </si>
  <si>
    <t>ARAME GALVANIZADO #10 AWG</t>
  </si>
  <si>
    <t>PERFIL F47 FORRO KNAUF</t>
  </si>
  <si>
    <t>SUPORTE NIVELADO PARA FORRO KNAUF</t>
  </si>
  <si>
    <t xml:space="preserve">FORRO GESSO ACARTONADO D112 KNAUF UNIDIRECIONAL </t>
  </si>
  <si>
    <t>04.01</t>
  </si>
  <si>
    <t>FORRO MODULADO AMF KNAUF THERMATEX ACOUSTIC</t>
  </si>
  <si>
    <t>X</t>
  </si>
  <si>
    <t>APLICADOR FORRO KNAUF</t>
  </si>
  <si>
    <t>APLICADOR DE FORRO MODULADO</t>
  </si>
  <si>
    <t>CG</t>
  </si>
  <si>
    <t>PINTURA DE FORRO COM TINTA LATEX PVA</t>
  </si>
  <si>
    <t>EMASSAMENTO DE FORRO</t>
  </si>
  <si>
    <t>RETIRADA DE RODAPÉ DE MADEIRA COM REAPROVEITAMENTO</t>
  </si>
  <si>
    <t>m</t>
  </si>
  <si>
    <t>SALA MÁQUINAS</t>
  </si>
  <si>
    <t>AUDIÊNCIA TITULAR</t>
  </si>
  <si>
    <t>AUDIÊNCIA SUBSTITUTO</t>
  </si>
  <si>
    <t>PISOS</t>
  </si>
  <si>
    <t>LASTRO DE CONCRETO LEVE</t>
  </si>
  <si>
    <t>PISO VINÍLICO</t>
  </si>
  <si>
    <t>2.1</t>
  </si>
  <si>
    <t>2.2</t>
  </si>
  <si>
    <t>2.3</t>
  </si>
  <si>
    <t>DEMOLIÇÕES E REMOÇÕES</t>
  </si>
  <si>
    <t>PAREDES E REVESTIMENTOS</t>
  </si>
  <si>
    <t>3.1</t>
  </si>
  <si>
    <t>ALVENARIA DE TIJOLOS DE 8 FUROS</t>
  </si>
  <si>
    <t>3.2</t>
  </si>
  <si>
    <t>3.3</t>
  </si>
  <si>
    <t>CHAPISCO</t>
  </si>
  <si>
    <t>REBOCO</t>
  </si>
  <si>
    <t>EMASSAMENTO DE PAREDE</t>
  </si>
  <si>
    <t>PINTURA DE PORTAS</t>
  </si>
  <si>
    <t>PINTURA EM SUPERFÍCIE METÁLICA</t>
  </si>
  <si>
    <t>5.1</t>
  </si>
  <si>
    <t>FORNECIMENTO E INSTALAÇÃO DE ESQUADRIA DE ALUMINIO</t>
  </si>
  <si>
    <t>INSTALAÇÕES</t>
  </si>
  <si>
    <t>6.1</t>
  </si>
  <si>
    <t>6.2</t>
  </si>
  <si>
    <t>REGULARIZAÇÃO SARRAFEADA e=1,5cm</t>
  </si>
  <si>
    <t>TREIN. INFO</t>
  </si>
  <si>
    <t>TREINAMENTO</t>
  </si>
  <si>
    <t>SCI</t>
  </si>
  <si>
    <t>SOF</t>
  </si>
  <si>
    <t>ARQUIVO SCI</t>
  </si>
  <si>
    <t>ARQUIVO SOF</t>
  </si>
  <si>
    <t>LICITAÇÕES</t>
  </si>
  <si>
    <t>COMUNICAÇÃO</t>
  </si>
  <si>
    <t>ARQUITETURA</t>
  </si>
  <si>
    <t>PATRIMONIO</t>
  </si>
  <si>
    <t>COMPRAS</t>
  </si>
  <si>
    <t>MANUTENÇÃO</t>
  </si>
  <si>
    <t>REPROGRAFIA</t>
  </si>
  <si>
    <t>CIRCULAÇÃO</t>
  </si>
  <si>
    <t>CONTADORIA</t>
  </si>
  <si>
    <t>5.2</t>
  </si>
  <si>
    <t>MANUTENÇÃO CORRETIVA EM ESQUADRIAS</t>
  </si>
  <si>
    <t>PAREDE DRY WALL</t>
  </si>
  <si>
    <t>FORRO</t>
  </si>
  <si>
    <t>FORRO REMOVÍVEL MODULADO</t>
  </si>
  <si>
    <t>FORRO DE GESSO ACARTONADO</t>
  </si>
  <si>
    <t>4.1</t>
  </si>
  <si>
    <t>4.2</t>
  </si>
  <si>
    <t>LUMINÁRIA DE EMBUTIR EM FORRO MODULADO</t>
  </si>
  <si>
    <t>RETIRADA DE REVESTIMENTO DE POLIESTIRENO</t>
  </si>
  <si>
    <t>MODERNIZAÇÃO DE PONTOS ELÉTRICOS - TOMADAS</t>
  </si>
  <si>
    <t>MODERNIZAÇÃO DE PONTOS ELÉTRICOS - INTERRUPTORES</t>
  </si>
  <si>
    <t>INSTALAÇÃO DE PONTOS ELÉTRICOS NOVOS - TOMADAS</t>
  </si>
  <si>
    <t>INSTALAÇÃO DE PONTOS ELÉTRICOS NOVOS - INTERRUPTORES</t>
  </si>
  <si>
    <t>MODERNIZAÇÃO DE PONTOS ELÉTRICOS - TAMPAS CEGAS</t>
  </si>
  <si>
    <t>PONTO DE SOM AMBIENTE</t>
  </si>
  <si>
    <t>ELETRODUTO DE 2"</t>
  </si>
  <si>
    <t>Código</t>
  </si>
  <si>
    <t>Descrição</t>
  </si>
  <si>
    <t>Clas.</t>
  </si>
  <si>
    <t>Qtd/Coef.</t>
  </si>
  <si>
    <t>Preço Unit.(R$)</t>
  </si>
  <si>
    <t>Preço Total(R$)</t>
  </si>
  <si>
    <t>DEMOLIÇÃO de alvenaria de tijolo comum, sem reaproveitamento</t>
  </si>
  <si>
    <t>1,00</t>
  </si>
  <si>
    <t>Pedreiro</t>
  </si>
  <si>
    <t>h</t>
  </si>
  <si>
    <t>M.O.</t>
  </si>
  <si>
    <t>0,3</t>
  </si>
  <si>
    <t>Servente</t>
  </si>
  <si>
    <t>Total s/ Taxas(MO):</t>
  </si>
  <si>
    <t>LS(%):</t>
  </si>
  <si>
    <t>Valor LS:</t>
  </si>
  <si>
    <t>BDI(%):</t>
  </si>
  <si>
    <t>Valor BDI:</t>
  </si>
  <si>
    <t>TOTAL + BDI</t>
  </si>
  <si>
    <t>REFORMA E MODERNIZAÇÃO DA INSTALAÇÕES EDIFÍCIO SEDE DA JUSTIÇA FEDERAL NA PARAÍBA</t>
  </si>
  <si>
    <t>ENDEREÇO: JOÃO TEXEIRA DE CARVALHO, 480. BRISAMAR. JOÃO PESSOA</t>
  </si>
  <si>
    <t>COMPOSIÇÕES DE PREÇOS UNITÁRIOS</t>
  </si>
  <si>
    <t>LEIS SOCIAIS</t>
  </si>
  <si>
    <t>BDI</t>
  </si>
  <si>
    <t>SERVIÇO: MODERNIZAÇÃO DAS INSTALAÇÕES DA ANTIGA 5ª VARA - FUTURO ANEXO DA SECRETARIA ADMINISTRATIVA</t>
  </si>
  <si>
    <t>ADICIONAL NOTURNO</t>
  </si>
  <si>
    <t>SINAPI</t>
  </si>
  <si>
    <t>PROFISSIONAL</t>
  </si>
  <si>
    <t>HORA SEM LS</t>
  </si>
  <si>
    <t>COM LS</t>
  </si>
  <si>
    <t>SEM A.N</t>
  </si>
  <si>
    <t>COM A.N</t>
  </si>
  <si>
    <t>AJUDANTE</t>
  </si>
  <si>
    <t>AJUDANTE DE ARMADOR</t>
  </si>
  <si>
    <t>AJUDANTE DE CARPINTEIRO</t>
  </si>
  <si>
    <t>AJUDANTE DE ELETRICISTA</t>
  </si>
  <si>
    <t>AJUDANTE DE ENCANADOR</t>
  </si>
  <si>
    <t>AJUDANTE DE OPERAÇÃO EM GRAL</t>
  </si>
  <si>
    <t>AJUDANTE DE PEDREIRO</t>
  </si>
  <si>
    <t>AJUDANTE ESPECIALIZADO</t>
  </si>
  <si>
    <t>AJUDANTE EM SONDAGEM</t>
  </si>
  <si>
    <t>AJUDANTE GERAL</t>
  </si>
  <si>
    <t>AJUDANTE INSTALADOR ELETRICO</t>
  </si>
  <si>
    <t>AJUTANDE INSTALADOR HIDRAULICO</t>
  </si>
  <si>
    <t>SERVENTE</t>
  </si>
  <si>
    <t>ENCANADOR OU BOMBEIRO HIDRÁULICO</t>
  </si>
  <si>
    <t>PEDREIRO</t>
  </si>
  <si>
    <t>CARPINTEIRO DE FORMA</t>
  </si>
  <si>
    <t>CARPINTEIRO DE ESQUADRIA</t>
  </si>
  <si>
    <t>ARMADOR OU FERREIRO</t>
  </si>
  <si>
    <t xml:space="preserve">ELETRICISTA </t>
  </si>
  <si>
    <t>ELETRICISTA INDUSTRIAL</t>
  </si>
  <si>
    <t>AZULEJISTA OU LADRILISTA</t>
  </si>
  <si>
    <t>MARMORISTA/GRANITEIRO</t>
  </si>
  <si>
    <t>SERRALHEIRO</t>
  </si>
  <si>
    <t>MARCENEIRO</t>
  </si>
  <si>
    <t>PINTOR</t>
  </si>
  <si>
    <t>ENGENHEIRO</t>
  </si>
  <si>
    <t>ENCAREGADO</t>
  </si>
  <si>
    <t>IMPERMEABILIZADOR</t>
  </si>
  <si>
    <t>CÓDIGO</t>
  </si>
  <si>
    <t>DESCRIÇÃO</t>
  </si>
  <si>
    <t>UN</t>
  </si>
  <si>
    <t>PREÇO (R$)</t>
  </si>
  <si>
    <t>DATA</t>
  </si>
  <si>
    <t>00000414</t>
  </si>
  <si>
    <t>ABRACADEIRA DE NYLON PARA AMARRACAO DE CABOS, COMPRIM= 100MM</t>
  </si>
  <si>
    <t>0,05</t>
  </si>
  <si>
    <t>00000410</t>
  </si>
  <si>
    <t>ABRACADEIRA DE NYLON PARA AMARRACAO DE CABOS, COMPRIM= 158MM</t>
  </si>
  <si>
    <t>0,08</t>
  </si>
  <si>
    <t>00000411</t>
  </si>
  <si>
    <t>ABRACADEIRA DE NYLON PARA AMARRACAO DE CABOS, COMPRIM= 199MM</t>
  </si>
  <si>
    <t>0,10</t>
  </si>
  <si>
    <t>00000409</t>
  </si>
  <si>
    <t>ABRACADEIRA DE NYLON PARA AMARRACAO DE CABOS, COMPRIM= 205MM</t>
  </si>
  <si>
    <t>0,15</t>
  </si>
  <si>
    <t>00000412</t>
  </si>
  <si>
    <t>ABRACADEIRA DE NYLON PARA AMARRACAO DE CABOS, COMPRIM= 232MM</t>
  </si>
  <si>
    <t>0,18</t>
  </si>
  <si>
    <t>00000408</t>
  </si>
  <si>
    <t>ABRACADEIRA DE NYLON PARA AMARRACAO DE CABOS, COMPRIM= 390MM</t>
  </si>
  <si>
    <t>0,20</t>
  </si>
  <si>
    <t>00000394</t>
  </si>
  <si>
    <t>ABRACADEIRA TIPO D 1 1/2" C/PARAFUSO"</t>
  </si>
  <si>
    <t>0,76</t>
  </si>
  <si>
    <t>00000395</t>
  </si>
  <si>
    <t>ABRACADEIRA TIPO D 1 1/4" C/ PARAFUSO"</t>
  </si>
  <si>
    <t>0,70</t>
  </si>
  <si>
    <t>00000392</t>
  </si>
  <si>
    <t>ABRACADEIRA TIPO D 1/2" C/ PARAFUSO"</t>
  </si>
  <si>
    <t>0,40</t>
  </si>
  <si>
    <t>00000393</t>
  </si>
  <si>
    <t>ABRACADEIRA TIPO D 1" C/ PARAFUSO"</t>
  </si>
  <si>
    <t>0,72</t>
  </si>
  <si>
    <t>00000397</t>
  </si>
  <si>
    <t>ABRACADEIRA TIPO D 2 1/2" C/ PARAFUSO"</t>
  </si>
  <si>
    <t>1,02</t>
  </si>
  <si>
    <t>00000396</t>
  </si>
  <si>
    <t>ABRACADEIRA TIPO D 2" C/ PARAFUSO"</t>
  </si>
  <si>
    <t>00000400</t>
  </si>
  <si>
    <t>ABRACADEIRA TIPO D 3/4" C/ PARAFUSO"</t>
  </si>
  <si>
    <t>0,54</t>
  </si>
  <si>
    <t>00000398</t>
  </si>
  <si>
    <t>ABRACADEIRA TIPO D 3" C/ PARAFUSO"</t>
  </si>
  <si>
    <t>1,44</t>
  </si>
  <si>
    <t>00000399</t>
  </si>
  <si>
    <t>ABRACADEIRA TIPO D 4" C/ PARAFUSO"</t>
  </si>
  <si>
    <t>2,56</t>
  </si>
  <si>
    <t>00000001</t>
  </si>
  <si>
    <t>ACETILENO (CILINDRO DE 7 A 9KG)</t>
  </si>
  <si>
    <t>KG</t>
  </si>
  <si>
    <t>27,00</t>
  </si>
  <si>
    <t>00000005</t>
  </si>
  <si>
    <t>ACIDO CLORIDRICO (SOLUCAO ACIDA)</t>
  </si>
  <si>
    <t>L</t>
  </si>
  <si>
    <t>2,25</t>
  </si>
  <si>
    <t>00000004</t>
  </si>
  <si>
    <t>ACIDO MURIATICO (CONCENTRADO)</t>
  </si>
  <si>
    <t>1,77</t>
  </si>
  <si>
    <t>00000003</t>
  </si>
  <si>
    <t>ACIDO MURIATICO (SOLUCAO ACIDA)</t>
  </si>
  <si>
    <t>1,93</t>
  </si>
  <si>
    <t>00000020</t>
  </si>
  <si>
    <t>ACO CA-25 1/2" (12,70 MM)</t>
  </si>
  <si>
    <t>3,97</t>
  </si>
  <si>
    <t>00000022</t>
  </si>
  <si>
    <t>ACO CA-25 1/4" (6,35 MM)</t>
  </si>
  <si>
    <t>4,71</t>
  </si>
  <si>
    <t>00000025</t>
  </si>
  <si>
    <t>ACO CA-25 1" (25,40 MM)</t>
  </si>
  <si>
    <t>4,08</t>
  </si>
  <si>
    <t>00000019</t>
  </si>
  <si>
    <t>ACO CA-25 3/4" (19,05 MM)</t>
  </si>
  <si>
    <t>00000026</t>
  </si>
  <si>
    <t>ACO CA-25 3/8" (9,52 MM)</t>
  </si>
  <si>
    <t>4,14</t>
  </si>
  <si>
    <t>00000023</t>
  </si>
  <si>
    <t>ACO CA-25 5/16" (7,94 MM)</t>
  </si>
  <si>
    <t>4,59</t>
  </si>
  <si>
    <t>00000021</t>
  </si>
  <si>
    <t>ACO CA-25 5/8" (15,87 MM)</t>
  </si>
  <si>
    <t>4,31</t>
  </si>
  <si>
    <t>00000024</t>
  </si>
  <si>
    <t>ACO CA-25 7/8" (22,22 MM)</t>
  </si>
  <si>
    <t>00000031</t>
  </si>
  <si>
    <t>ACO CA-50 1/2" (12,70 MM)</t>
  </si>
  <si>
    <t>4,17</t>
  </si>
  <si>
    <t>00000032</t>
  </si>
  <si>
    <t>ACO CA-50 1/4" (6,35 MM)</t>
  </si>
  <si>
    <t>4,83</t>
  </si>
  <si>
    <t>00000028</t>
  </si>
  <si>
    <t>ACO CA-50 1" (25,40 MM)</t>
  </si>
  <si>
    <t>4,11</t>
  </si>
  <si>
    <t>00000030</t>
  </si>
  <si>
    <t>ACO CA-50 3/4" (19,05 MM)</t>
  </si>
  <si>
    <t>00000034</t>
  </si>
  <si>
    <t>ACO CA-50 3/8" (9,52 MM)</t>
  </si>
  <si>
    <t>4,29</t>
  </si>
  <si>
    <t>00000033</t>
  </si>
  <si>
    <t>ACO CA-50 5/16" (7,94 MM)</t>
  </si>
  <si>
    <t>4,53</t>
  </si>
  <si>
    <t>00000027</t>
  </si>
  <si>
    <t>ACO CA-50 5/8" (15,87 MM)</t>
  </si>
  <si>
    <t>4,23</t>
  </si>
  <si>
    <t>00000029</t>
  </si>
  <si>
    <t>ACO CA-50 7/8" (22,22 MM)</t>
  </si>
  <si>
    <t>00000035</t>
  </si>
  <si>
    <t>ACO CA-60 - 3,4MM</t>
  </si>
  <si>
    <t>5,20</t>
  </si>
  <si>
    <t>00000036</t>
  </si>
  <si>
    <t>ACO CA-60 - 4,2MM</t>
  </si>
  <si>
    <t>00000037</t>
  </si>
  <si>
    <t>ACO CA-60 - 4,6MM</t>
  </si>
  <si>
    <t>4,96</t>
  </si>
  <si>
    <t>00000039</t>
  </si>
  <si>
    <t>ACO CA-60 - 5,0MM</t>
  </si>
  <si>
    <t>4,89</t>
  </si>
  <si>
    <t>00000040</t>
  </si>
  <si>
    <t>ACO CA-60 - 6,0MM</t>
  </si>
  <si>
    <t>00000041</t>
  </si>
  <si>
    <t>ACO CA-60 - 6,4MM</t>
  </si>
  <si>
    <t>5,08</t>
  </si>
  <si>
    <t>00000042</t>
  </si>
  <si>
    <t>ACO CA-60 - 7,0MM</t>
  </si>
  <si>
    <t>4,77</t>
  </si>
  <si>
    <t>00000038</t>
  </si>
  <si>
    <t>ACO CA-60 - 8,0MM</t>
  </si>
  <si>
    <t>00020063</t>
  </si>
  <si>
    <t>ACOPLAMENTO PVC AQUAPLUV D = 88MM</t>
  </si>
  <si>
    <t>5,27</t>
  </si>
  <si>
    <t>00010900</t>
  </si>
  <si>
    <t>ADAPTADOR EM LATAO P/ INSTALACAO PREDIAL DE COMBATE A INCENDIO ENGATE RAPIDO 1 1/2" X ROSCA NTERNA 5 FIOS 2 1/2"</t>
  </si>
  <si>
    <t>24,82</t>
  </si>
  <si>
    <t>00010899</t>
  </si>
  <si>
    <t>ADAPTADOR EM LATAO P/ INSTALACAO PREDIAL DE COMBATE A INCENDIO ENGATE RAPIDO 2 1/2" X ROSCA NTERNA 5 FIOS 2 1/2"</t>
  </si>
  <si>
    <t>42,26</t>
  </si>
  <si>
    <t>00000060</t>
  </si>
  <si>
    <t>ADAPTADOR PVC C/ REG P/ POLIETILENO PE-5 20 MM X 3/4"</t>
  </si>
  <si>
    <t>4,02</t>
  </si>
  <si>
    <t>00000055</t>
  </si>
  <si>
    <t>ADAPTADOR PVC P/ POLIETILENO PE-5 20 MM X 1/2"</t>
  </si>
  <si>
    <t>1,01</t>
  </si>
  <si>
    <t>00000061</t>
  </si>
  <si>
    <t>ADAPTADOR PVC P/ POLIETILENO PE-5 20 MM X 3/4"</t>
  </si>
  <si>
    <t>1,03</t>
  </si>
  <si>
    <t>00000062</t>
  </si>
  <si>
    <t>ADAPTADOR PVC P/ POLIETILENO PE-5 32 MM X 1"</t>
  </si>
  <si>
    <t>2,02</t>
  </si>
  <si>
    <t>00000077</t>
  </si>
  <si>
    <t>ADAPTADOR PVC P/ SIFAO METALICO C/ANEL BORRACHA 40MM X 1 1/2"</t>
  </si>
  <si>
    <t>00000076</t>
  </si>
  <si>
    <t>ADAPTADOR PVC P/ SIFAO 40MM X 1 1/4"</t>
  </si>
  <si>
    <t>1,80</t>
  </si>
  <si>
    <t>00000084</t>
  </si>
  <si>
    <t>ADAPTADOR PVC P/ VALVULA PIA OU LAVATORIO 40MM X 1"</t>
  </si>
  <si>
    <t>1,35</t>
  </si>
  <si>
    <t>00000051</t>
  </si>
  <si>
    <t>ADAPTADOR PVC PBA A BOLSA DE FOFO JE DN 100 / DE 110MM</t>
  </si>
  <si>
    <t>53,14</t>
  </si>
  <si>
    <t>00012863</t>
  </si>
  <si>
    <t>ADAPTADOR PVC PBA A BOLSA DE FOFO JE DN 50 / DE 60MM</t>
  </si>
  <si>
    <t>20,22</t>
  </si>
  <si>
    <t>00000050</t>
  </si>
  <si>
    <t>ADAPTADOR PVC PBA A BOLSA DE FOFO JE DN 75 / DE   85MM</t>
  </si>
  <si>
    <t>38,57</t>
  </si>
  <si>
    <t>00020076</t>
  </si>
  <si>
    <t>ADAPTADOR PVC PBA A LUVA DE FIBROCIMENTO DN 100 / DE 110MM</t>
  </si>
  <si>
    <t>63,45</t>
  </si>
  <si>
    <t>00020074</t>
  </si>
  <si>
    <t>ADAPTADOR PVC PBA A LUVA DE FIBROCIMENTO DN 50 / DE 60MM</t>
  </si>
  <si>
    <t>18,58</t>
  </si>
  <si>
    <t>00020075</t>
  </si>
  <si>
    <t>ADAPTADOR PVC PBA A LUVA DE FIBROCIMENTO DN 75 / DE 85MM</t>
  </si>
  <si>
    <t>40,63</t>
  </si>
  <si>
    <t>00000047</t>
  </si>
  <si>
    <t>ADAPTADOR PVC PBA JE BOLSA / ROSCA DN 100 / DE 110MM</t>
  </si>
  <si>
    <t>42,61</t>
  </si>
  <si>
    <t>00000048</t>
  </si>
  <si>
    <t>ADAPTADOR PVC PBA JE BOLSA / ROSCA DN 50 / DE   60MM</t>
  </si>
  <si>
    <t>14,12</t>
  </si>
  <si>
    <t>00000046</t>
  </si>
  <si>
    <t>ADAPTADOR PVC PBA JE BOLSA / ROSCA DN 75 / DE   85MM</t>
  </si>
  <si>
    <t>30,24</t>
  </si>
  <si>
    <t>00000052</t>
  </si>
  <si>
    <t>ADAPTADOR PVC PBA PONTA/ROSCA JE DN 50 / DE   60MM</t>
  </si>
  <si>
    <t>8,02</t>
  </si>
  <si>
    <t>00000043</t>
  </si>
  <si>
    <t>ADAPTADOR PVC PBA PONTA/ROSCA JE DN 75 / DE   85MM</t>
  </si>
  <si>
    <t>21,79</t>
  </si>
  <si>
    <t>00000067</t>
  </si>
  <si>
    <t>ADAPTADOR PVC ROSCAVEL C/ FLANGES E ANEL DE VEDACAO P/ CAIXA D' AGUA 1/2"</t>
  </si>
  <si>
    <t>5,58</t>
  </si>
  <si>
    <t>00000071</t>
  </si>
  <si>
    <t>ADAPTADOR PVC ROSCAVEL C/ FLANGES E ANEL DE VEDACAO P/ CAIXA D' AGUA 1"</t>
  </si>
  <si>
    <t>9,77</t>
  </si>
  <si>
    <t>00000073</t>
  </si>
  <si>
    <t>ADAPTADOR PVC ROSCAVEL C/ FLANGES E ANEL DE VEDACAO P/ CAIXA D' AGUA 3/4"</t>
  </si>
  <si>
    <t>6,89</t>
  </si>
  <si>
    <t>00000070</t>
  </si>
  <si>
    <t>ADAPTADOR PVC ROSCAVEL C/ FLANGES E ANEL DE VEDACAO P/ CAIXA D' AGUA 1 1/4"</t>
  </si>
  <si>
    <t>9,43</t>
  </si>
  <si>
    <t>00000085</t>
  </si>
  <si>
    <t>ADAPTADOR PVC ROSCAVEL C/ FLANGES E ANEL DE VEDACAO P/ CAIXA D' AGUA 2"</t>
  </si>
  <si>
    <t>13,39</t>
  </si>
  <si>
    <t>00000072</t>
  </si>
  <si>
    <t>ADAPTADOR PVC ROSCAVEL C/ FLANGES E ANEL DE VEDACAO P/CAIXA D'A GUA 1 1/2"</t>
  </si>
  <si>
    <t>10,85</t>
  </si>
  <si>
    <t>00000095</t>
  </si>
  <si>
    <t>ADAPTADOR PVC SOLDAVEL C/ FLANGES E ANEL DE VEDACAO P/ CAIXA D' AGUA 20MM X 1/2"</t>
  </si>
  <si>
    <t>5,36</t>
  </si>
  <si>
    <t>00000096</t>
  </si>
  <si>
    <t>ADAPTADOR PVC SOLDAVEL C/ FLANGES E ANEL DE VEDACAO P/ CAIXA D' AGUA 25MM X 3/4"</t>
  </si>
  <si>
    <t>6,62</t>
  </si>
  <si>
    <t>00000097</t>
  </si>
  <si>
    <t>ADAPTADOR PVC SOLDAVEL C/ FLANGES E ANEL DE VEDACAO P/ CAIXA D' AGUA 32MM X 1"</t>
  </si>
  <si>
    <t>11,39</t>
  </si>
  <si>
    <t>00000098</t>
  </si>
  <si>
    <t>ADAPTADOR PVC SOLDAVEL C/ FLANGES E ANEL DE VEDACAO P/ CAIXA D' AGUA 40MM 11/4"</t>
  </si>
  <si>
    <t>14,85</t>
  </si>
  <si>
    <t>00000099</t>
  </si>
  <si>
    <t>ADAPTADOR PVC SOLDAVEL C/ FLANGES E ANEL DE VEDACAO P/ CAIXA D' AGUA 50MM X 11/2"</t>
  </si>
  <si>
    <t>15,26</t>
  </si>
  <si>
    <t>00000100</t>
  </si>
  <si>
    <t>ADAPTADOR PVC SOLDAVEL C/ FLANGES E ANEL DE VEDACAO P/ CAIXA D' AGUA 60MM X 2"</t>
  </si>
  <si>
    <t>23,94</t>
  </si>
  <si>
    <t>00000103</t>
  </si>
  <si>
    <t>ADAPTADOR PVC SOLDAVEL CURTO C/ BOLSA E ROSCA P/ REGISTRO 110MM   X 4"</t>
  </si>
  <si>
    <t>31,37</t>
  </si>
  <si>
    <t>00000107</t>
  </si>
  <si>
    <t>ADAPTADOR PVC SOLDAVEL CURTO C/ BOLSA E ROSCA P/ REGISTRO 20MM   X 1/2"</t>
  </si>
  <si>
    <t>0,36</t>
  </si>
  <si>
    <t>00000065</t>
  </si>
  <si>
    <t>ADAPTADOR PVC SOLDAVEL CURTO C/ BOLSA E ROSCA P/ REGISTRO 25MM   X 3/4"</t>
  </si>
  <si>
    <t>0,45</t>
  </si>
  <si>
    <t>00000108</t>
  </si>
  <si>
    <t>ADAPTADOR PVC SOLDAVEL CURTO C/ BOLSA E ROSCA P/ REGISTRO 32MM   X 1"</t>
  </si>
  <si>
    <t>0,95</t>
  </si>
  <si>
    <t>00000110</t>
  </si>
  <si>
    <t>ADAPTADOR PVC SOLDAVEL CURTO C/ BOLSA E ROSCA P/ REGISTRO 40MM   X 1 1/2"</t>
  </si>
  <si>
    <t>00000109</t>
  </si>
  <si>
    <t>ADAPTADOR PVC SOLDAVEL CURTO C/ BOLSA E ROSCA P/ REGISTRO 40MM   X 1 1/4"</t>
  </si>
  <si>
    <t>2,03</t>
  </si>
  <si>
    <t>00000112</t>
  </si>
  <si>
    <t>ADAPTADOR PVC SOLDAVEL CURTO C/ BOLSA E ROSCA P/ REGISTRO 50MM   X 1 1/2"</t>
  </si>
  <si>
    <t>2,48</t>
  </si>
  <si>
    <t>00000111</t>
  </si>
  <si>
    <t>ADAPTADOR PVC SOLDAVEL CURTO C/ BOLSA E ROSCA P/ REGISTRO 50MM   X 1 1/4"</t>
  </si>
  <si>
    <t>4,37</t>
  </si>
  <si>
    <t>00000113</t>
  </si>
  <si>
    <t>ADAPTADOR PVC SOLDAVEL CURTO C/ BOLSA E ROSCA P/ REGISTRO 60MM   X 2"</t>
  </si>
  <si>
    <t>6,53</t>
  </si>
  <si>
    <t>00000104</t>
  </si>
  <si>
    <t>ADAPTADOR PVC SOLDAVEL CURTO C/ BOLSA E ROSCA P/ REGISTRO 75MM   X 2 1/2"</t>
  </si>
  <si>
    <t>12,74</t>
  </si>
  <si>
    <t>00000102</t>
  </si>
  <si>
    <t>ADAPTADOR PVC SOLDAVEL CURTO C/ BOLSA E ROSCA P/ REGISTRO 85MM   X 3"</t>
  </si>
  <si>
    <t>20,21</t>
  </si>
  <si>
    <t>00000075</t>
  </si>
  <si>
    <t>ADAPTADOR PVC SOLDAVEL FLANGES LIVRES P/ CAIXA D' AGUA 110MM X   4"</t>
  </si>
  <si>
    <t>186,35</t>
  </si>
  <si>
    <t>00000114</t>
  </si>
  <si>
    <t>ADAPTADOR PVC SOLDAVEL FLANGES LIVRES P/ CAIXA D' AGUA 25MM X 3/4'</t>
  </si>
  <si>
    <t>7,52</t>
  </si>
  <si>
    <t>00000068</t>
  </si>
  <si>
    <t>ADAPTADOR PVC SOLDAVEL FLANGES LIVRES P/ CAIXA D' AGUA 32MM X 1 "</t>
  </si>
  <si>
    <t>9,27</t>
  </si>
  <si>
    <t>00000086</t>
  </si>
  <si>
    <t>ADAPTADOR PVC SOLDAVEL FLANGES LIVRES P/ CAIXA D' AGUA 40MM X 1   1/4"</t>
  </si>
  <si>
    <t>11,48</t>
  </si>
  <si>
    <t>00000066</t>
  </si>
  <si>
    <t>ADAPTADOR PVC SOLDAVEL FLANGES LIVRES P/ CAIXA D' AGUA 50MM X 1   1/2"</t>
  </si>
  <si>
    <t>21,60</t>
  </si>
  <si>
    <t>00000069</t>
  </si>
  <si>
    <t>ADAPTADOR PVC SOLDAVEL FLANGES LIVRES P/ CAIXA D' AGUA 60MM X 2 "</t>
  </si>
  <si>
    <t>30,96</t>
  </si>
  <si>
    <t>00000083</t>
  </si>
  <si>
    <t>ADAPTADOR PVC SOLDAVEL FLANGES LIVRES P/ CAIXA D' AGUA 75MM X 2 1/2'</t>
  </si>
  <si>
    <t>96,66</t>
  </si>
  <si>
    <t>00000074</t>
  </si>
  <si>
    <t>ADAPTADOR PVC SOLDAVEL FLANGES LIVRES P/ CAIXA D' AGUA 85 MM   X 3"</t>
  </si>
  <si>
    <t>130,23</t>
  </si>
  <si>
    <t>00000106</t>
  </si>
  <si>
    <t>ADAPTADOR PVC SOLDAVEL LONGO C/ FLANGE LIVRE P/ CAIXA D' AGUA 1 10MM X 4"</t>
  </si>
  <si>
    <t>205,07</t>
  </si>
  <si>
    <t>00000087</t>
  </si>
  <si>
    <t>ADAPTADOR PVC SOLDAVEL LONGO C/ FLANGE LIVRE P/ CAIXA D' AGUA 2 5MM X 3/4"</t>
  </si>
  <si>
    <t>8,73</t>
  </si>
  <si>
    <t>00000088</t>
  </si>
  <si>
    <t>ADAPTADOR PVC SOLDAVEL LONGO C/ FLANGE LIVRE P/ CAIXA D' AGUA 32MM X 1</t>
  </si>
  <si>
    <t>10,71</t>
  </si>
  <si>
    <t>00000089</t>
  </si>
  <si>
    <t>ADAPTADOR PVC SOLDAVEL LONGO C/ FLANGE LIVRE P/ CAIXA D' AGUA 4 0MM X 1 1/4"</t>
  </si>
  <si>
    <t>13,32</t>
  </si>
  <si>
    <t>00000090</t>
  </si>
  <si>
    <t>ADAPTADOR PVC SOLDAVEL LONGO C/ FLANGE LIVRE P/ CAIXA D' AGUA 5 0MM X 1 1/2"</t>
  </si>
  <si>
    <t>24,98</t>
  </si>
  <si>
    <t>00000081</t>
  </si>
  <si>
    <t>ADAPTADOR PVC SOLDAVEL LONGO C/ FLANGE LIVRE P/ CAIXA D' AGUA 6 0MM X 2"</t>
  </si>
  <si>
    <t>34,07</t>
  </si>
  <si>
    <t>00000082</t>
  </si>
  <si>
    <t>ADAPTADOR PVC SOLDAVEL LONGO C/ FLANGE LIVRE P/ CAIXA D' AGUA 7 5MM X 2 1/2"</t>
  </si>
  <si>
    <t>106,29</t>
  </si>
  <si>
    <t>00000105</t>
  </si>
  <si>
    <t>ADAPTADOR PVC SOLDAVEL LONGO C/ FLANGE LIVRE P/ CAIXA D' AGUA 8 5MM X 3"</t>
  </si>
  <si>
    <t>143,28</t>
  </si>
  <si>
    <t>00000079</t>
  </si>
  <si>
    <t>ADAPTADOR PVC101,6MM X CERAMICO 100,0MM BOLSA/PONTA EB-644 P/ REDE COLET ESG</t>
  </si>
  <si>
    <t>22,73</t>
  </si>
  <si>
    <t>00000080</t>
  </si>
  <si>
    <t>ADAPTADOR PVC110,0MM X CERAMICO 100,0MM BOLSA/PONTA EB-644 P/ REDE COLET ESG</t>
  </si>
  <si>
    <t>21,78</t>
  </si>
  <si>
    <t>00000157</t>
  </si>
  <si>
    <t>ADESIVO EPOXI P/ TRINCAS E FISSURAS ESTRUTURAIS, TIPO SIKADUR 52 OU EQUIVALENTE</t>
  </si>
  <si>
    <t>115,76</t>
  </si>
  <si>
    <t>00000131</t>
  </si>
  <si>
    <t>ADESIVO ESTRUTURAL A BASE DE RESINA EPOXI TIPO SIKADUR 31 OU EQUIV</t>
  </si>
  <si>
    <t>42,33</t>
  </si>
  <si>
    <t>00000156</t>
  </si>
  <si>
    <t>ADESIVO ESTRUTURAL BASE EPOXI SIKADUR 32 OU EQUIV</t>
  </si>
  <si>
    <t>45,90</t>
  </si>
  <si>
    <t>00007333</t>
  </si>
  <si>
    <t>ADESIVO ESTRUTURAL BASE EPOXI TP COMPOUND ADESIVO OTTO BAUMGART OU EQUIV.</t>
  </si>
  <si>
    <t>30,06</t>
  </si>
  <si>
    <t>00007334</t>
  </si>
  <si>
    <t>ADESIVO P/ ARGAMASSAS E CHAPISCO - TP BIANCO OTTO BAUMGART OU EQUIV</t>
  </si>
  <si>
    <t>00000117</t>
  </si>
  <si>
    <t>ADESIVO P/ PVC BISNAGA C/ 17G</t>
  </si>
  <si>
    <t>1,15</t>
  </si>
  <si>
    <t>00000119</t>
  </si>
  <si>
    <t>ADESIVO P/ PVC BISNAGA C/ 75G</t>
  </si>
  <si>
    <t>2,19</t>
  </si>
  <si>
    <t>00020080</t>
  </si>
  <si>
    <t>ADESIVO P/ PVC FRASCO C/ 175G</t>
  </si>
  <si>
    <t>4,81</t>
  </si>
  <si>
    <t>00007335</t>
  </si>
  <si>
    <t>ADESIVO P/ TRINCA / FISSURA ESTRUTURA COMPOUND INJECAO - OTTO BAUMGART</t>
  </si>
  <si>
    <t>121,99</t>
  </si>
  <si>
    <t>00021114</t>
  </si>
  <si>
    <t>ADESIVO P/ TUBOS CPVC (AQUATHERM) - 65G</t>
  </si>
  <si>
    <t>9,39</t>
  </si>
  <si>
    <t>00003410</t>
  </si>
  <si>
    <t>ADESIVO PARA ISOPOR</t>
  </si>
  <si>
    <t>11,31</t>
  </si>
  <si>
    <t>00000122</t>
  </si>
  <si>
    <t>ADESIVO PVC FRASCO C/ 850G</t>
  </si>
  <si>
    <t>00000124</t>
  </si>
  <si>
    <t>ADITIVO ACELERADOR DE PEGA E ENDURECIMENTO P/ ARGAMASSA E CONCRETO TIPO SIKA 3 OU EQUIV</t>
  </si>
  <si>
    <t>00000123</t>
  </si>
  <si>
    <t>ADITIVO IMPERMEABILIZANTE PEGA NORMAL P/ ARGAMASSA TIPO SIKA1 OU VEDACIT</t>
  </si>
  <si>
    <t>3,11</t>
  </si>
  <si>
    <t>00000126</t>
  </si>
  <si>
    <t>ADITIVO IMPERMEABILIZANTE PEGA RAPIDA P/ ARGAMASSA TP SIKA 4A OU EQUIV</t>
  </si>
  <si>
    <t>5,67</t>
  </si>
  <si>
    <t>00000127</t>
  </si>
  <si>
    <t>ANEXO IX</t>
  </si>
</sst>
</file>

<file path=xl/styles.xml><?xml version="1.0" encoding="utf-8"?>
<styleSheet xmlns="http://schemas.openxmlformats.org/spreadsheetml/2006/main">
  <numFmts count="9">
    <numFmt numFmtId="166" formatCode="&quot;R$ &quot;#,##0.00_);\(&quot;R$ &quot;#,##0.00\)"/>
    <numFmt numFmtId="171" formatCode="_(* #,##0.00_);_(* \(#,##0.00\);_(* &quot;-&quot;??_);_(@_)"/>
    <numFmt numFmtId="186" formatCode="#,##0.00;[Red]#,##0.00"/>
    <numFmt numFmtId="187" formatCode="0.00;[Red]0.00"/>
    <numFmt numFmtId="189" formatCode="#.##0"/>
    <numFmt numFmtId="190" formatCode="#.##000000"/>
    <numFmt numFmtId="191" formatCode="#.##000000000"/>
    <numFmt numFmtId="192" formatCode="&quot;R$ &quot;#,##0.00"/>
    <numFmt numFmtId="193" formatCode="0.000000"/>
  </numFmts>
  <fonts count="41">
    <font>
      <sz val="10"/>
      <name val="Arial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i/>
      <sz val="10"/>
      <name val="Calibri"/>
      <family val="2"/>
    </font>
    <font>
      <i/>
      <sz val="10"/>
      <color indexed="9"/>
      <name val="Calibri"/>
      <family val="2"/>
    </font>
    <font>
      <b/>
      <i/>
      <sz val="14"/>
      <name val="Calibri"/>
      <family val="2"/>
    </font>
    <font>
      <b/>
      <sz val="18"/>
      <name val="Calibri"/>
      <family val="2"/>
    </font>
    <font>
      <sz val="8"/>
      <color indexed="12"/>
      <name val="Calibri"/>
      <family val="2"/>
    </font>
    <font>
      <sz val="14"/>
      <color indexed="56"/>
      <name val="Calibri"/>
      <family val="2"/>
    </font>
    <font>
      <sz val="8"/>
      <color indexed="8"/>
      <name val="Calibri"/>
      <family val="2"/>
    </font>
    <font>
      <b/>
      <sz val="10.05000000000000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1"/>
      <color indexed="9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b/>
      <sz val="12"/>
      <name val="Calibri"/>
      <family val="2"/>
    </font>
    <font>
      <b/>
      <sz val="7.5"/>
      <color indexed="16"/>
      <name val="Verdana"/>
      <family val="2"/>
    </font>
    <font>
      <sz val="7.5"/>
      <color indexed="8"/>
      <name val="Verdana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0" fillId="0" borderId="0"/>
    <xf numFmtId="0" fontId="40" fillId="0" borderId="0"/>
  </cellStyleXfs>
  <cellXfs count="312">
    <xf numFmtId="0" fontId="0" fillId="0" borderId="0" xfId="0"/>
    <xf numFmtId="0" fontId="8" fillId="0" borderId="0" xfId="0" applyFont="1"/>
    <xf numFmtId="0" fontId="8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0" xfId="0" applyFont="1" applyFill="1"/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vertical="top" wrapText="1"/>
    </xf>
    <xf numFmtId="0" fontId="14" fillId="0" borderId="4" xfId="0" applyFont="1" applyFill="1" applyBorder="1"/>
    <xf numFmtId="186" fontId="13" fillId="0" borderId="0" xfId="0" applyNumberFormat="1" applyFont="1"/>
    <xf numFmtId="0" fontId="13" fillId="0" borderId="5" xfId="0" applyFont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wrapText="1"/>
    </xf>
    <xf numFmtId="0" fontId="13" fillId="0" borderId="7" xfId="0" applyFont="1" applyFill="1" applyBorder="1"/>
    <xf numFmtId="0" fontId="8" fillId="0" borderId="0" xfId="0" applyFont="1" applyFill="1" applyBorder="1" applyAlignment="1">
      <alignment wrapText="1"/>
    </xf>
    <xf numFmtId="0" fontId="9" fillId="0" borderId="5" xfId="0" applyFont="1" applyBorder="1" applyAlignment="1">
      <alignment horizontal="left"/>
    </xf>
    <xf numFmtId="186" fontId="9" fillId="0" borderId="0" xfId="0" applyNumberFormat="1" applyFont="1" applyFill="1" applyBorder="1" applyAlignment="1">
      <alignment vertical="center"/>
    </xf>
    <xf numFmtId="186" fontId="11" fillId="0" borderId="0" xfId="0" applyNumberFormat="1" applyFont="1" applyAlignment="1">
      <alignment horizontal="right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186" fontId="9" fillId="2" borderId="10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textRotation="90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186" fontId="8" fillId="0" borderId="2" xfId="0" applyNumberFormat="1" applyFont="1" applyFill="1" applyBorder="1" applyAlignment="1">
      <alignment horizontal="center"/>
    </xf>
    <xf numFmtId="171" fontId="8" fillId="0" borderId="2" xfId="0" applyNumberFormat="1" applyFont="1" applyBorder="1"/>
    <xf numFmtId="171" fontId="8" fillId="0" borderId="2" xfId="0" applyNumberFormat="1" applyFont="1" applyBorder="1" applyAlignment="1">
      <alignment horizontal="center"/>
    </xf>
    <xf numFmtId="171" fontId="8" fillId="0" borderId="2" xfId="0" applyNumberFormat="1" applyFont="1" applyFill="1" applyBorder="1"/>
    <xf numFmtId="171" fontId="8" fillId="0" borderId="2" xfId="0" applyNumberFormat="1" applyFont="1" applyFill="1" applyBorder="1" applyAlignment="1">
      <alignment horizontal="center"/>
    </xf>
    <xf numFmtId="171" fontId="11" fillId="3" borderId="2" xfId="0" applyNumberFormat="1" applyFont="1" applyFill="1" applyBorder="1"/>
    <xf numFmtId="186" fontId="8" fillId="0" borderId="0" xfId="0" applyNumberFormat="1" applyFont="1" applyFill="1" applyBorder="1" applyAlignment="1">
      <alignment horizontal="center"/>
    </xf>
    <xf numFmtId="171" fontId="8" fillId="0" borderId="0" xfId="0" applyNumberFormat="1" applyFont="1" applyBorder="1"/>
    <xf numFmtId="171" fontId="8" fillId="0" borderId="0" xfId="0" applyNumberFormat="1" applyFont="1" applyBorder="1" applyAlignment="1">
      <alignment horizontal="center"/>
    </xf>
    <xf numFmtId="10" fontId="8" fillId="0" borderId="0" xfId="0" applyNumberFormat="1" applyFont="1"/>
    <xf numFmtId="0" fontId="11" fillId="0" borderId="11" xfId="0" quotePrefix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8" fillId="0" borderId="13" xfId="0" applyFont="1" applyBorder="1"/>
    <xf numFmtId="2" fontId="8" fillId="0" borderId="13" xfId="0" applyNumberFormat="1" applyFont="1" applyBorder="1"/>
    <xf numFmtId="2" fontId="11" fillId="4" borderId="13" xfId="0" applyNumberFormat="1" applyFont="1" applyFill="1" applyBorder="1"/>
    <xf numFmtId="0" fontId="8" fillId="2" borderId="2" xfId="0" applyFont="1" applyFill="1" applyBorder="1"/>
    <xf numFmtId="2" fontId="8" fillId="2" borderId="2" xfId="0" applyNumberFormat="1" applyFont="1" applyFill="1" applyBorder="1"/>
    <xf numFmtId="2" fontId="11" fillId="2" borderId="2" xfId="0" applyNumberFormat="1" applyFont="1" applyFill="1" applyBorder="1"/>
    <xf numFmtId="2" fontId="8" fillId="0" borderId="2" xfId="0" applyNumberFormat="1" applyFont="1" applyBorder="1"/>
    <xf numFmtId="2" fontId="11" fillId="4" borderId="2" xfId="0" applyNumberFormat="1" applyFont="1" applyFill="1" applyBorder="1"/>
    <xf numFmtId="0" fontId="8" fillId="5" borderId="0" xfId="0" applyFont="1" applyFill="1"/>
    <xf numFmtId="2" fontId="8" fillId="5" borderId="0" xfId="0" applyNumberFormat="1" applyFont="1" applyFill="1"/>
    <xf numFmtId="2" fontId="11" fillId="5" borderId="0" xfId="0" applyNumberFormat="1" applyFont="1" applyFill="1"/>
    <xf numFmtId="0" fontId="8" fillId="2" borderId="14" xfId="0" applyFont="1" applyFill="1" applyBorder="1"/>
    <xf numFmtId="2" fontId="8" fillId="2" borderId="14" xfId="0" applyNumberFormat="1" applyFont="1" applyFill="1" applyBorder="1"/>
    <xf numFmtId="2" fontId="11" fillId="2" borderId="14" xfId="0" applyNumberFormat="1" applyFont="1" applyFill="1" applyBorder="1"/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left" wrapText="1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 wrapText="1"/>
    </xf>
    <xf numFmtId="189" fontId="17" fillId="0" borderId="0" xfId="0" applyNumberFormat="1" applyFont="1" applyAlignment="1">
      <alignment horizontal="center"/>
    </xf>
    <xf numFmtId="49" fontId="17" fillId="0" borderId="0" xfId="0" quotePrefix="1" applyNumberFormat="1" applyFont="1" applyAlignment="1">
      <alignment horizontal="left" wrapText="1"/>
    </xf>
    <xf numFmtId="17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90" fontId="17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 wrapText="1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49" fontId="17" fillId="0" borderId="0" xfId="0" quotePrefix="1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" fontId="17" fillId="0" borderId="0" xfId="0" applyNumberFormat="1" applyFont="1" applyAlignment="1">
      <alignment horizontal="left"/>
    </xf>
    <xf numFmtId="191" fontId="17" fillId="0" borderId="0" xfId="0" applyNumberFormat="1" applyFont="1" applyAlignment="1">
      <alignment horizontal="center"/>
    </xf>
    <xf numFmtId="0" fontId="20" fillId="0" borderId="0" xfId="0" applyFont="1" applyFill="1" applyAlignment="1">
      <alignment vertical="center"/>
    </xf>
    <xf numFmtId="0" fontId="11" fillId="0" borderId="0" xfId="0" applyFont="1" applyFill="1" applyBorder="1"/>
    <xf numFmtId="14" fontId="11" fillId="0" borderId="0" xfId="0" applyNumberFormat="1" applyFont="1" applyFill="1" applyBorder="1"/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86" fontId="9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/>
    <xf numFmtId="0" fontId="28" fillId="0" borderId="0" xfId="0" applyFont="1" applyFill="1" applyBorder="1" applyAlignment="1">
      <alignment vertical="top" wrapText="1"/>
    </xf>
    <xf numFmtId="0" fontId="29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31" fillId="0" borderId="0" xfId="0" applyFont="1"/>
    <xf numFmtId="0" fontId="27" fillId="0" borderId="0" xfId="0" applyFont="1" applyBorder="1"/>
    <xf numFmtId="0" fontId="27" fillId="0" borderId="0" xfId="0" applyFont="1" applyFill="1" applyBorder="1" applyAlignment="1">
      <alignment horizontal="left"/>
    </xf>
    <xf numFmtId="0" fontId="30" fillId="0" borderId="0" xfId="0" applyFont="1" applyFill="1" applyBorder="1"/>
    <xf numFmtId="0" fontId="27" fillId="0" borderId="0" xfId="0" applyFont="1" applyFill="1" applyBorder="1" applyAlignment="1"/>
    <xf numFmtId="0" fontId="31" fillId="0" borderId="0" xfId="0" applyFont="1" applyFill="1" applyBorder="1"/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left"/>
    </xf>
    <xf numFmtId="0" fontId="28" fillId="0" borderId="0" xfId="0" quotePrefix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Continuous"/>
    </xf>
    <xf numFmtId="0" fontId="28" fillId="0" borderId="0" xfId="0" quotePrefix="1" applyFont="1" applyBorder="1" applyAlignment="1">
      <alignment horizontal="left"/>
    </xf>
    <xf numFmtId="0" fontId="31" fillId="0" borderId="0" xfId="0" applyFont="1" applyBorder="1" applyAlignment="1">
      <alignment vertical="top" wrapText="1"/>
    </xf>
    <xf numFmtId="0" fontId="28" fillId="0" borderId="0" xfId="0" applyFont="1" applyBorder="1" applyAlignment="1">
      <alignment horizontal="centerContinuous"/>
    </xf>
    <xf numFmtId="0" fontId="31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2" fontId="31" fillId="0" borderId="0" xfId="0" applyNumberFormat="1" applyFont="1" applyBorder="1" applyAlignment="1">
      <alignment horizontal="right"/>
    </xf>
    <xf numFmtId="186" fontId="31" fillId="0" borderId="0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/>
    </xf>
    <xf numFmtId="2" fontId="28" fillId="0" borderId="0" xfId="0" applyNumberFormat="1" applyFont="1" applyFill="1" applyBorder="1" applyAlignment="1">
      <alignment vertical="center"/>
    </xf>
    <xf numFmtId="9" fontId="28" fillId="0" borderId="0" xfId="0" applyNumberFormat="1" applyFont="1" applyFill="1" applyBorder="1" applyAlignment="1">
      <alignment vertical="center"/>
    </xf>
    <xf numFmtId="0" fontId="28" fillId="0" borderId="0" xfId="0" applyFont="1" applyFill="1"/>
    <xf numFmtId="0" fontId="28" fillId="2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top"/>
    </xf>
    <xf numFmtId="0" fontId="28" fillId="7" borderId="2" xfId="0" applyFont="1" applyFill="1" applyBorder="1" applyAlignment="1">
      <alignment horizontal="left" vertical="top" wrapText="1"/>
    </xf>
    <xf numFmtId="0" fontId="31" fillId="0" borderId="2" xfId="0" applyFont="1" applyBorder="1" applyAlignment="1">
      <alignment horizontal="center" vertical="top"/>
    </xf>
    <xf numFmtId="2" fontId="31" fillId="0" borderId="0" xfId="0" quotePrefix="1" applyNumberFormat="1" applyFont="1" applyBorder="1" applyAlignment="1">
      <alignment horizontal="right"/>
    </xf>
    <xf numFmtId="0" fontId="31" fillId="0" borderId="0" xfId="0" quotePrefix="1" applyFont="1" applyAlignment="1">
      <alignment horizontal="right"/>
    </xf>
    <xf numFmtId="9" fontId="31" fillId="0" borderId="0" xfId="0" applyNumberFormat="1" applyFont="1" applyBorder="1" applyAlignment="1">
      <alignment horizontal="right"/>
    </xf>
    <xf numFmtId="2" fontId="31" fillId="0" borderId="0" xfId="0" applyNumberFormat="1" applyFont="1" applyAlignment="1">
      <alignment horizontal="right"/>
    </xf>
    <xf numFmtId="186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center"/>
    </xf>
    <xf numFmtId="0" fontId="28" fillId="7" borderId="2" xfId="0" quotePrefix="1" applyFont="1" applyFill="1" applyBorder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Fill="1" applyAlignment="1">
      <alignment horizontal="center"/>
    </xf>
    <xf numFmtId="0" fontId="28" fillId="7" borderId="2" xfId="0" applyFont="1" applyFill="1" applyBorder="1" applyAlignment="1">
      <alignment vertical="center" wrapText="1"/>
    </xf>
    <xf numFmtId="0" fontId="28" fillId="7" borderId="2" xfId="0" applyFont="1" applyFill="1" applyBorder="1" applyAlignment="1">
      <alignment vertical="center"/>
    </xf>
    <xf numFmtId="2" fontId="28" fillId="7" borderId="2" xfId="0" applyNumberFormat="1" applyFont="1" applyFill="1" applyBorder="1" applyAlignment="1">
      <alignment vertical="center"/>
    </xf>
    <xf numFmtId="186" fontId="28" fillId="7" borderId="2" xfId="0" applyNumberFormat="1" applyFont="1" applyFill="1" applyBorder="1" applyAlignment="1">
      <alignment vertical="center"/>
    </xf>
    <xf numFmtId="0" fontId="28" fillId="7" borderId="2" xfId="0" applyFont="1" applyFill="1" applyBorder="1" applyAlignment="1">
      <alignment horizontal="center"/>
    </xf>
    <xf numFmtId="2" fontId="28" fillId="7" borderId="2" xfId="0" applyNumberFormat="1" applyFont="1" applyFill="1" applyBorder="1" applyAlignment="1">
      <alignment horizontal="center"/>
    </xf>
    <xf numFmtId="186" fontId="28" fillId="7" borderId="2" xfId="0" applyNumberFormat="1" applyFont="1" applyFill="1" applyBorder="1" applyAlignment="1">
      <alignment horizontal="center"/>
    </xf>
    <xf numFmtId="0" fontId="31" fillId="0" borderId="2" xfId="0" applyFont="1" applyBorder="1" applyAlignment="1">
      <alignment vertical="top" wrapText="1"/>
    </xf>
    <xf numFmtId="0" fontId="31" fillId="0" borderId="2" xfId="0" applyFont="1" applyBorder="1" applyAlignment="1">
      <alignment horizontal="center"/>
    </xf>
    <xf numFmtId="2" fontId="31" fillId="0" borderId="2" xfId="0" applyNumberFormat="1" applyFont="1" applyBorder="1" applyAlignment="1">
      <alignment horizontal="right"/>
    </xf>
    <xf numFmtId="186" fontId="31" fillId="0" borderId="2" xfId="0" applyNumberFormat="1" applyFont="1" applyBorder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top" wrapText="1"/>
    </xf>
    <xf numFmtId="2" fontId="31" fillId="0" borderId="0" xfId="0" quotePrefix="1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left" wrapText="1"/>
    </xf>
    <xf numFmtId="3" fontId="32" fillId="0" borderId="0" xfId="0" applyNumberFormat="1" applyFont="1" applyAlignment="1">
      <alignment horizontal="right" wrapText="1"/>
    </xf>
    <xf numFmtId="0" fontId="32" fillId="0" borderId="0" xfId="0" applyFont="1" applyAlignment="1">
      <alignment horizontal="right" wrapText="1"/>
    </xf>
    <xf numFmtId="0" fontId="32" fillId="0" borderId="2" xfId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2" xfId="1" applyFont="1" applyBorder="1" applyAlignment="1">
      <alignment vertical="top" wrapText="1"/>
    </xf>
    <xf numFmtId="0" fontId="32" fillId="0" borderId="2" xfId="1" applyFont="1" applyBorder="1" applyAlignment="1">
      <alignment horizontal="center"/>
    </xf>
    <xf numFmtId="0" fontId="32" fillId="0" borderId="2" xfId="1" applyFont="1" applyBorder="1" applyAlignment="1">
      <alignment horizontal="right"/>
    </xf>
    <xf numFmtId="49" fontId="32" fillId="0" borderId="2" xfId="1" applyNumberFormat="1" applyFont="1" applyBorder="1" applyAlignment="1">
      <alignment horizontal="right"/>
    </xf>
    <xf numFmtId="0" fontId="31" fillId="0" borderId="2" xfId="0" applyFont="1" applyBorder="1"/>
    <xf numFmtId="0" fontId="31" fillId="0" borderId="2" xfId="0" applyFont="1" applyBorder="1" applyAlignment="1">
      <alignment horizontal="right"/>
    </xf>
    <xf numFmtId="187" fontId="31" fillId="0" borderId="2" xfId="0" applyNumberFormat="1" applyFont="1" applyBorder="1" applyAlignment="1" applyProtection="1">
      <alignment horizontal="right"/>
      <protection locked="0"/>
    </xf>
    <xf numFmtId="187" fontId="32" fillId="0" borderId="2" xfId="1" applyNumberFormat="1" applyFont="1" applyBorder="1" applyAlignment="1" applyProtection="1">
      <alignment horizontal="right"/>
      <protection locked="0"/>
    </xf>
    <xf numFmtId="0" fontId="33" fillId="0" borderId="0" xfId="0" applyFont="1" applyFill="1" applyBorder="1" applyAlignment="1">
      <alignment horizontal="center" vertical="center" wrapText="1"/>
    </xf>
    <xf numFmtId="2" fontId="32" fillId="0" borderId="2" xfId="1" applyNumberFormat="1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2" fontId="28" fillId="7" borderId="2" xfId="0" applyNumberFormat="1" applyFont="1" applyFill="1" applyBorder="1" applyAlignment="1">
      <alignment horizontal="center" vertical="center"/>
    </xf>
    <xf numFmtId="0" fontId="26" fillId="0" borderId="2" xfId="2" applyFont="1" applyBorder="1" applyAlignment="1">
      <alignment horizontal="center"/>
    </xf>
    <xf numFmtId="0" fontId="26" fillId="0" borderId="2" xfId="2" applyFont="1" applyBorder="1" applyAlignment="1">
      <alignment horizontal="right"/>
    </xf>
    <xf numFmtId="0" fontId="26" fillId="0" borderId="2" xfId="2" applyFont="1" applyBorder="1" applyAlignment="1">
      <alignment horizontal="center" vertical="center"/>
    </xf>
    <xf numFmtId="0" fontId="26" fillId="0" borderId="2" xfId="2" applyFont="1" applyBorder="1" applyAlignment="1">
      <alignment vertical="top" wrapText="1"/>
    </xf>
    <xf numFmtId="0" fontId="32" fillId="0" borderId="2" xfId="2" applyFont="1" applyBorder="1" applyAlignment="1">
      <alignment horizontal="center"/>
    </xf>
    <xf numFmtId="0" fontId="32" fillId="0" borderId="2" xfId="2" applyFont="1" applyBorder="1" applyAlignment="1">
      <alignment vertical="top" wrapText="1"/>
    </xf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Border="1"/>
    <xf numFmtId="0" fontId="31" fillId="0" borderId="2" xfId="0" applyFont="1" applyBorder="1" applyAlignment="1">
      <alignment vertical="center" wrapText="1"/>
    </xf>
    <xf numFmtId="2" fontId="31" fillId="0" borderId="2" xfId="0" applyNumberFormat="1" applyFont="1" applyBorder="1" applyAlignment="1">
      <alignment horizontal="right" vertical="center"/>
    </xf>
    <xf numFmtId="186" fontId="31" fillId="0" borderId="2" xfId="0" applyNumberFormat="1" applyFont="1" applyBorder="1" applyAlignment="1">
      <alignment horizontal="right" vertical="center"/>
    </xf>
    <xf numFmtId="2" fontId="31" fillId="0" borderId="2" xfId="0" applyNumberFormat="1" applyFont="1" applyFill="1" applyBorder="1" applyAlignment="1">
      <alignment horizontal="right" vertical="center"/>
    </xf>
    <xf numFmtId="0" fontId="31" fillId="0" borderId="2" xfId="0" quotePrefix="1" applyFont="1" applyBorder="1" applyAlignment="1">
      <alignment horizontal="left" vertical="top" wrapText="1"/>
    </xf>
    <xf numFmtId="2" fontId="31" fillId="0" borderId="2" xfId="0" applyNumberFormat="1" applyFont="1" applyFill="1" applyBorder="1" applyAlignment="1">
      <alignment horizontal="right"/>
    </xf>
    <xf numFmtId="0" fontId="31" fillId="0" borderId="2" xfId="0" applyFont="1" applyBorder="1" applyAlignment="1">
      <alignment horizontal="left" vertical="top" wrapText="1"/>
    </xf>
    <xf numFmtId="2" fontId="31" fillId="0" borderId="2" xfId="0" quotePrefix="1" applyNumberFormat="1" applyFont="1" applyBorder="1" applyAlignment="1" applyProtection="1">
      <alignment horizontal="right"/>
      <protection locked="0"/>
    </xf>
    <xf numFmtId="0" fontId="28" fillId="7" borderId="2" xfId="0" applyFont="1" applyFill="1" applyBorder="1" applyAlignment="1">
      <alignment horizontal="center" vertical="center" wrapText="1"/>
    </xf>
    <xf numFmtId="186" fontId="28" fillId="7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right"/>
    </xf>
    <xf numFmtId="193" fontId="31" fillId="0" borderId="2" xfId="0" applyNumberFormat="1" applyFont="1" applyBorder="1" applyAlignment="1">
      <alignment horizontal="right"/>
    </xf>
    <xf numFmtId="186" fontId="31" fillId="0" borderId="2" xfId="0" applyNumberFormat="1" applyFont="1" applyFill="1" applyBorder="1" applyAlignment="1">
      <alignment horizontal="right"/>
    </xf>
    <xf numFmtId="2" fontId="31" fillId="0" borderId="0" xfId="0" applyNumberFormat="1" applyFont="1"/>
    <xf numFmtId="0" fontId="31" fillId="0" borderId="2" xfId="0" applyFont="1" applyFill="1" applyBorder="1" applyAlignment="1">
      <alignment horizontal="center" vertical="top"/>
    </xf>
    <xf numFmtId="0" fontId="31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left" vertical="top" wrapText="1"/>
    </xf>
    <xf numFmtId="186" fontId="31" fillId="0" borderId="2" xfId="0" applyNumberFormat="1" applyFont="1" applyFill="1" applyBorder="1" applyAlignment="1">
      <alignment horizontal="center"/>
    </xf>
    <xf numFmtId="2" fontId="31" fillId="0" borderId="2" xfId="0" applyNumberFormat="1" applyFont="1" applyBorder="1"/>
    <xf numFmtId="186" fontId="31" fillId="0" borderId="0" xfId="0" applyNumberFormat="1" applyFont="1" applyFill="1" applyBorder="1" applyAlignment="1">
      <alignment horizontal="center"/>
    </xf>
    <xf numFmtId="186" fontId="28" fillId="0" borderId="0" xfId="0" applyNumberFormat="1" applyFont="1" applyFill="1" applyBorder="1" applyAlignment="1">
      <alignment vertical="center"/>
    </xf>
    <xf numFmtId="192" fontId="28" fillId="7" borderId="2" xfId="0" applyNumberFormat="1" applyFont="1" applyFill="1" applyBorder="1" applyAlignment="1">
      <alignment vertical="center" wrapText="1"/>
    </xf>
    <xf numFmtId="192" fontId="28" fillId="8" borderId="1" xfId="0" applyNumberFormat="1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/>
    </xf>
    <xf numFmtId="0" fontId="28" fillId="9" borderId="15" xfId="0" applyFont="1" applyFill="1" applyBorder="1" applyAlignment="1">
      <alignment horizontal="center"/>
    </xf>
    <xf numFmtId="192" fontId="28" fillId="8" borderId="15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indent="5"/>
    </xf>
    <xf numFmtId="2" fontId="32" fillId="0" borderId="2" xfId="1" applyNumberFormat="1" applyFont="1" applyBorder="1" applyAlignment="1">
      <alignment horizontal="right"/>
    </xf>
    <xf numFmtId="0" fontId="28" fillId="0" borderId="2" xfId="0" applyFont="1" applyBorder="1" applyAlignment="1">
      <alignment horizontal="center"/>
    </xf>
    <xf numFmtId="192" fontId="28" fillId="0" borderId="2" xfId="0" applyNumberFormat="1" applyFont="1" applyFill="1" applyBorder="1" applyAlignment="1">
      <alignment vertical="center" wrapText="1"/>
    </xf>
    <xf numFmtId="0" fontId="24" fillId="9" borderId="2" xfId="0" applyFont="1" applyFill="1" applyBorder="1" applyAlignment="1">
      <alignment horizontal="center"/>
    </xf>
    <xf numFmtId="10" fontId="31" fillId="0" borderId="2" xfId="0" applyNumberFormat="1" applyFont="1" applyBorder="1"/>
    <xf numFmtId="192" fontId="31" fillId="0" borderId="0" xfId="0" applyNumberFormat="1" applyFont="1"/>
    <xf numFmtId="10" fontId="31" fillId="0" borderId="0" xfId="0" applyNumberFormat="1" applyFont="1"/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92" fontId="28" fillId="7" borderId="2" xfId="0" applyNumberFormat="1" applyFont="1" applyFill="1" applyBorder="1"/>
    <xf numFmtId="10" fontId="24" fillId="9" borderId="2" xfId="0" applyNumberFormat="1" applyFont="1" applyFill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10" fontId="28" fillId="7" borderId="2" xfId="0" applyNumberFormat="1" applyFont="1" applyFill="1" applyBorder="1"/>
    <xf numFmtId="0" fontId="31" fillId="4" borderId="2" xfId="0" applyFont="1" applyFill="1" applyBorder="1" applyAlignment="1">
      <alignment horizontal="center" vertical="top"/>
    </xf>
    <xf numFmtId="0" fontId="31" fillId="4" borderId="2" xfId="0" applyFont="1" applyFill="1" applyBorder="1" applyAlignment="1">
      <alignment horizontal="left" vertical="top" wrapText="1"/>
    </xf>
    <xf numFmtId="192" fontId="28" fillId="4" borderId="2" xfId="0" applyNumberFormat="1" applyFont="1" applyFill="1" applyBorder="1" applyAlignment="1">
      <alignment vertical="center" wrapText="1"/>
    </xf>
    <xf numFmtId="10" fontId="31" fillId="4" borderId="2" xfId="0" applyNumberFormat="1" applyFont="1" applyFill="1" applyBorder="1"/>
    <xf numFmtId="171" fontId="31" fillId="0" borderId="0" xfId="0" applyNumberFormat="1" applyFont="1"/>
    <xf numFmtId="171" fontId="24" fillId="9" borderId="2" xfId="0" applyNumberFormat="1" applyFont="1" applyFill="1" applyBorder="1" applyAlignment="1">
      <alignment horizontal="center"/>
    </xf>
    <xf numFmtId="171" fontId="24" fillId="0" borderId="0" xfId="0" applyNumberFormat="1" applyFont="1" applyFill="1" applyBorder="1" applyAlignment="1">
      <alignment horizontal="center"/>
    </xf>
    <xf numFmtId="171" fontId="28" fillId="7" borderId="2" xfId="0" applyNumberFormat="1" applyFont="1" applyFill="1" applyBorder="1"/>
    <xf numFmtId="171" fontId="25" fillId="0" borderId="2" xfId="0" applyNumberFormat="1" applyFont="1" applyFill="1" applyBorder="1"/>
    <xf numFmtId="171" fontId="25" fillId="4" borderId="2" xfId="0" applyNumberFormat="1" applyFont="1" applyFill="1" applyBorder="1"/>
    <xf numFmtId="0" fontId="37" fillId="0" borderId="0" xfId="0" applyFont="1" applyAlignment="1">
      <alignment horizontal="center" wrapText="1"/>
    </xf>
    <xf numFmtId="0" fontId="37" fillId="0" borderId="0" xfId="0" applyFont="1" applyAlignment="1">
      <alignment horizontal="left" wrapText="1"/>
    </xf>
    <xf numFmtId="0" fontId="37" fillId="0" borderId="0" xfId="0" applyFont="1" applyAlignment="1">
      <alignment horizontal="right" wrapText="1"/>
    </xf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right" wrapText="1"/>
    </xf>
    <xf numFmtId="3" fontId="38" fillId="0" borderId="0" xfId="0" applyNumberFormat="1" applyFont="1" applyAlignment="1">
      <alignment horizontal="right" wrapText="1"/>
    </xf>
    <xf numFmtId="2" fontId="31" fillId="0" borderId="0" xfId="0" applyNumberFormat="1" applyFont="1" applyFill="1" applyBorder="1" applyAlignment="1">
      <alignment horizontal="right"/>
    </xf>
    <xf numFmtId="0" fontId="28" fillId="0" borderId="0" xfId="0" applyFont="1" applyBorder="1" applyAlignment="1">
      <alignment horizontal="center" vertical="top" wrapText="1"/>
    </xf>
    <xf numFmtId="0" fontId="39" fillId="0" borderId="0" xfId="0" applyFont="1"/>
    <xf numFmtId="0" fontId="28" fillId="0" borderId="0" xfId="0" applyFont="1" applyBorder="1" applyAlignment="1">
      <alignment horizontal="left" vertical="top" wrapText="1"/>
    </xf>
    <xf numFmtId="0" fontId="39" fillId="0" borderId="0" xfId="0" applyFont="1" applyAlignment="1">
      <alignment vertical="center"/>
    </xf>
    <xf numFmtId="0" fontId="24" fillId="9" borderId="2" xfId="0" applyFont="1" applyFill="1" applyBorder="1" applyAlignment="1">
      <alignment horizontal="center" wrapText="1"/>
    </xf>
    <xf numFmtId="0" fontId="36" fillId="0" borderId="16" xfId="0" applyFont="1" applyBorder="1" applyAlignment="1">
      <alignment horizontal="center"/>
    </xf>
    <xf numFmtId="192" fontId="28" fillId="0" borderId="16" xfId="0" applyNumberFormat="1" applyFont="1" applyBorder="1"/>
    <xf numFmtId="0" fontId="36" fillId="0" borderId="1" xfId="0" applyFont="1" applyBorder="1" applyAlignment="1">
      <alignment horizontal="center"/>
    </xf>
    <xf numFmtId="0" fontId="31" fillId="0" borderId="17" xfId="0" applyFont="1" applyBorder="1"/>
    <xf numFmtId="0" fontId="36" fillId="0" borderId="3" xfId="0" applyFont="1" applyBorder="1" applyAlignment="1">
      <alignment horizontal="center"/>
    </xf>
    <xf numFmtId="0" fontId="31" fillId="0" borderId="18" xfId="0" applyFont="1" applyBorder="1"/>
    <xf numFmtId="10" fontId="31" fillId="0" borderId="19" xfId="0" applyNumberFormat="1" applyFont="1" applyBorder="1"/>
    <xf numFmtId="166" fontId="28" fillId="0" borderId="20" xfId="0" applyNumberFormat="1" applyFont="1" applyBorder="1"/>
    <xf numFmtId="10" fontId="31" fillId="0" borderId="20" xfId="0" applyNumberFormat="1" applyFont="1" applyBorder="1"/>
    <xf numFmtId="166" fontId="28" fillId="0" borderId="21" xfId="0" applyNumberFormat="1" applyFont="1" applyBorder="1"/>
    <xf numFmtId="10" fontId="31" fillId="0" borderId="11" xfId="0" applyNumberFormat="1" applyFont="1" applyBorder="1"/>
    <xf numFmtId="166" fontId="28" fillId="0" borderId="22" xfId="0" applyNumberFormat="1" applyFont="1" applyBorder="1"/>
    <xf numFmtId="10" fontId="31" fillId="0" borderId="22" xfId="0" applyNumberFormat="1" applyFont="1" applyBorder="1"/>
    <xf numFmtId="166" fontId="28" fillId="0" borderId="12" xfId="0" applyNumberFormat="1" applyFont="1" applyBorder="1"/>
    <xf numFmtId="0" fontId="33" fillId="5" borderId="2" xfId="0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 wrapText="1"/>
    </xf>
    <xf numFmtId="0" fontId="35" fillId="9" borderId="4" xfId="0" applyFont="1" applyFill="1" applyBorder="1" applyAlignment="1"/>
    <xf numFmtId="0" fontId="35" fillId="9" borderId="18" xfId="0" applyFont="1" applyFill="1" applyBorder="1" applyAlignment="1"/>
    <xf numFmtId="0" fontId="35" fillId="9" borderId="5" xfId="0" applyFont="1" applyFill="1" applyBorder="1" applyAlignment="1"/>
    <xf numFmtId="0" fontId="35" fillId="9" borderId="0" xfId="0" applyFont="1" applyFill="1" applyBorder="1" applyAlignment="1"/>
    <xf numFmtId="0" fontId="35" fillId="9" borderId="23" xfId="0" applyFont="1" applyFill="1" applyBorder="1" applyAlignment="1"/>
    <xf numFmtId="0" fontId="35" fillId="9" borderId="6" xfId="0" applyFont="1" applyFill="1" applyBorder="1" applyAlignment="1"/>
    <xf numFmtId="0" fontId="35" fillId="9" borderId="7" xfId="0" applyFont="1" applyFill="1" applyBorder="1" applyAlignment="1"/>
    <xf numFmtId="0" fontId="35" fillId="9" borderId="24" xfId="0" applyFont="1" applyFill="1" applyBorder="1" applyAlignment="1"/>
    <xf numFmtId="0" fontId="28" fillId="0" borderId="0" xfId="0" applyFont="1" applyFill="1" applyBorder="1" applyAlignment="1">
      <alignment horizontal="left" indent="5"/>
    </xf>
    <xf numFmtId="0" fontId="31" fillId="0" borderId="0" xfId="0" applyFont="1" applyFill="1" applyBorder="1" applyAlignment="1">
      <alignment horizontal="left" indent="3"/>
    </xf>
    <xf numFmtId="0" fontId="31" fillId="0" borderId="0" xfId="0" applyFont="1" applyBorder="1" applyAlignment="1">
      <alignment horizontal="left" indent="3"/>
    </xf>
    <xf numFmtId="0" fontId="28" fillId="0" borderId="0" xfId="0" applyFont="1" applyBorder="1" applyAlignment="1">
      <alignment horizontal="left" vertical="top" wrapText="1"/>
    </xf>
    <xf numFmtId="10" fontId="24" fillId="9" borderId="25" xfId="0" applyNumberFormat="1" applyFont="1" applyFill="1" applyBorder="1" applyAlignment="1">
      <alignment horizontal="center"/>
    </xf>
    <xf numFmtId="10" fontId="24" fillId="9" borderId="26" xfId="0" applyNumberFormat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indent="10"/>
    </xf>
    <xf numFmtId="0" fontId="8" fillId="0" borderId="0" xfId="0" applyFont="1" applyBorder="1" applyAlignment="1">
      <alignment horizontal="left" indent="10"/>
    </xf>
    <xf numFmtId="0" fontId="12" fillId="9" borderId="1" xfId="0" applyFont="1" applyFill="1" applyBorder="1" applyAlignment="1">
      <alignment horizontal="center" vertical="center" wrapText="1"/>
    </xf>
    <xf numFmtId="0" fontId="8" fillId="0" borderId="27" xfId="0" applyFont="1" applyBorder="1"/>
    <xf numFmtId="0" fontId="8" fillId="0" borderId="17" xfId="0" applyFont="1" applyBorder="1"/>
    <xf numFmtId="0" fontId="1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left" indent="3"/>
    </xf>
    <xf numFmtId="0" fontId="33" fillId="5" borderId="1" xfId="0" applyFont="1" applyFill="1" applyBorder="1" applyAlignment="1">
      <alignment horizontal="center" vertical="center" wrapText="1"/>
    </xf>
    <xf numFmtId="0" fontId="33" fillId="5" borderId="27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8" fillId="7" borderId="2" xfId="0" applyFont="1" applyFill="1" applyBorder="1" applyAlignment="1">
      <alignment horizontal="center"/>
    </xf>
    <xf numFmtId="0" fontId="28" fillId="7" borderId="25" xfId="0" applyFont="1" applyFill="1" applyBorder="1" applyAlignment="1">
      <alignment horizontal="center"/>
    </xf>
    <xf numFmtId="0" fontId="28" fillId="7" borderId="26" xfId="0" applyFont="1" applyFill="1" applyBorder="1" applyAlignment="1">
      <alignment horizontal="center"/>
    </xf>
    <xf numFmtId="0" fontId="31" fillId="0" borderId="0" xfId="0" applyFont="1" applyAlignment="1">
      <alignment horizontal="center" wrapText="1"/>
    </xf>
    <xf numFmtId="0" fontId="31" fillId="7" borderId="2" xfId="0" applyFont="1" applyFill="1" applyBorder="1" applyAlignment="1">
      <alignment horizontal="center"/>
    </xf>
    <xf numFmtId="0" fontId="31" fillId="7" borderId="25" xfId="0" applyFont="1" applyFill="1" applyBorder="1" applyAlignment="1">
      <alignment horizontal="center"/>
    </xf>
    <xf numFmtId="0" fontId="31" fillId="7" borderId="26" xfId="0" applyFont="1" applyFill="1" applyBorder="1" applyAlignment="1">
      <alignment horizontal="center"/>
    </xf>
    <xf numFmtId="0" fontId="38" fillId="0" borderId="0" xfId="0" applyFont="1" applyAlignment="1">
      <alignment wrapText="1"/>
    </xf>
    <xf numFmtId="0" fontId="11" fillId="0" borderId="19" xfId="0" quotePrefix="1" applyFont="1" applyBorder="1" applyAlignment="1">
      <alignment horizontal="center"/>
    </xf>
    <xf numFmtId="0" fontId="11" fillId="0" borderId="21" xfId="0" quotePrefix="1" applyFont="1" applyBorder="1" applyAlignment="1">
      <alignment horizont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3">
    <cellStyle name="Normal" xfId="0" builtinId="0"/>
    <cellStyle name="Normal 6" xfId="1"/>
    <cellStyle name="Normal 8" xfId="2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333375</xdr:colOff>
      <xdr:row>4</xdr:row>
      <xdr:rowOff>152400</xdr:rowOff>
    </xdr:to>
    <xdr:pic>
      <xdr:nvPicPr>
        <xdr:cNvPr id="400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429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276225</xdr:colOff>
      <xdr:row>4</xdr:row>
      <xdr:rowOff>152400</xdr:rowOff>
    </xdr:to>
    <xdr:pic>
      <xdr:nvPicPr>
        <xdr:cNvPr id="430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0191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0</xdr:colOff>
      <xdr:row>3</xdr:row>
      <xdr:rowOff>180975</xdr:rowOff>
    </xdr:to>
    <xdr:pic>
      <xdr:nvPicPr>
        <xdr:cNvPr id="324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1</xdr:col>
      <xdr:colOff>419100</xdr:colOff>
      <xdr:row>3</xdr:row>
      <xdr:rowOff>180975</xdr:rowOff>
    </xdr:to>
    <xdr:pic>
      <xdr:nvPicPr>
        <xdr:cNvPr id="324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84772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180975</xdr:colOff>
      <xdr:row>4</xdr:row>
      <xdr:rowOff>152400</xdr:rowOff>
    </xdr:to>
    <xdr:pic>
      <xdr:nvPicPr>
        <xdr:cNvPr id="362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114425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zoomScale="85" zoomScaleNormal="100" workbookViewId="0">
      <selection activeCell="B11" sqref="B11"/>
    </sheetView>
  </sheetViews>
  <sheetFormatPr defaultRowHeight="15"/>
  <cols>
    <col min="1" max="1" width="9.42578125" style="101" customWidth="1"/>
    <col min="2" max="2" width="49.5703125" style="101" customWidth="1"/>
    <col min="3" max="3" width="4.42578125" style="101" bestFit="1" customWidth="1"/>
    <col min="4" max="4" width="13.7109375" style="101" customWidth="1"/>
    <col min="5" max="5" width="14.5703125" style="101" bestFit="1" customWidth="1"/>
    <col min="6" max="6" width="22.7109375" style="101" customWidth="1"/>
    <col min="7" max="7" width="22.140625" style="101" customWidth="1"/>
    <col min="8" max="16384" width="9.140625" style="101"/>
  </cols>
  <sheetData>
    <row r="1" spans="1:8">
      <c r="A1" s="97"/>
      <c r="B1" s="97"/>
      <c r="C1" s="98"/>
      <c r="D1" s="99"/>
      <c r="E1" s="99"/>
      <c r="F1" s="99"/>
      <c r="G1" s="100"/>
      <c r="H1" s="100"/>
    </row>
    <row r="2" spans="1:8">
      <c r="A2" s="102"/>
      <c r="B2" s="278" t="s">
        <v>21515</v>
      </c>
      <c r="C2" s="278"/>
      <c r="D2" s="278"/>
      <c r="E2" s="278"/>
      <c r="F2" s="278"/>
      <c r="G2" s="103"/>
      <c r="H2" s="103"/>
    </row>
    <row r="3" spans="1:8">
      <c r="A3" s="102"/>
      <c r="B3" s="278" t="s">
        <v>21516</v>
      </c>
      <c r="C3" s="278"/>
      <c r="D3" s="278"/>
      <c r="E3" s="278"/>
      <c r="F3" s="278"/>
      <c r="G3" s="97"/>
      <c r="H3" s="97"/>
    </row>
    <row r="4" spans="1:8">
      <c r="A4" s="104"/>
      <c r="B4" s="104"/>
      <c r="C4" s="279"/>
      <c r="D4" s="280"/>
      <c r="E4" s="280"/>
      <c r="F4" s="280"/>
      <c r="G4" s="103"/>
      <c r="H4" s="103"/>
    </row>
    <row r="5" spans="1:8">
      <c r="A5" s="102"/>
      <c r="B5" s="102"/>
      <c r="C5" s="106"/>
      <c r="D5" s="106"/>
      <c r="E5" s="107"/>
      <c r="F5" s="107"/>
      <c r="G5" s="108"/>
      <c r="H5" s="108"/>
    </row>
    <row r="6" spans="1:8">
      <c r="A6" s="111" t="s">
        <v>24042</v>
      </c>
      <c r="B6" s="111"/>
      <c r="C6" s="112"/>
      <c r="D6" s="113"/>
      <c r="E6" s="113"/>
      <c r="F6" s="113"/>
      <c r="G6" s="113"/>
      <c r="H6" s="113"/>
    </row>
    <row r="7" spans="1:8">
      <c r="A7" s="111" t="s">
        <v>24043</v>
      </c>
      <c r="B7" s="111"/>
      <c r="C7" s="111"/>
      <c r="D7" s="113"/>
      <c r="E7" s="113"/>
      <c r="F7" s="113"/>
      <c r="G7" s="113"/>
      <c r="H7" s="113"/>
    </row>
    <row r="8" spans="1:8">
      <c r="A8" s="111" t="s">
        <v>24047</v>
      </c>
      <c r="B8" s="111"/>
      <c r="C8" s="111"/>
      <c r="D8" s="113"/>
      <c r="E8" s="113"/>
      <c r="F8" s="113"/>
      <c r="G8" s="113"/>
      <c r="H8" s="113"/>
    </row>
    <row r="9" spans="1:8">
      <c r="A9" s="114"/>
      <c r="B9" s="114"/>
      <c r="C9" s="112"/>
      <c r="D9" s="115"/>
      <c r="E9" s="115"/>
      <c r="F9" s="116"/>
      <c r="G9" s="116"/>
      <c r="H9" s="117"/>
    </row>
    <row r="10" spans="1:8">
      <c r="A10" s="250" t="s">
        <v>24438</v>
      </c>
      <c r="B10" s="281" t="s">
        <v>23607</v>
      </c>
      <c r="C10" s="281"/>
      <c r="D10" s="281"/>
      <c r="E10" s="281"/>
      <c r="F10" s="281"/>
      <c r="G10" s="281"/>
      <c r="H10" s="249"/>
    </row>
    <row r="11" spans="1:8">
      <c r="A11" s="118"/>
      <c r="B11" s="118"/>
      <c r="C11" s="119"/>
      <c r="D11" s="120"/>
      <c r="E11" s="120"/>
      <c r="F11" s="121" t="s">
        <v>24045</v>
      </c>
      <c r="G11" s="122">
        <v>1.25</v>
      </c>
    </row>
    <row r="12" spans="1:8">
      <c r="A12" s="118"/>
      <c r="B12" s="118"/>
      <c r="C12" s="119"/>
      <c r="D12" s="120"/>
      <c r="E12" s="120"/>
      <c r="F12" s="121" t="s">
        <v>24046</v>
      </c>
      <c r="G12" s="122">
        <v>0.25</v>
      </c>
    </row>
    <row r="14" spans="1:8">
      <c r="A14" s="128">
        <v>1</v>
      </c>
      <c r="B14" s="268" t="s">
        <v>23507</v>
      </c>
      <c r="C14" s="268"/>
      <c r="D14" s="268"/>
      <c r="E14" s="268"/>
      <c r="F14" s="210">
        <f>SUM(F16:F17)</f>
        <v>2921.5221885407282</v>
      </c>
      <c r="G14" s="210">
        <f>SUM(G16:G17)</f>
        <v>3651.9027356759102</v>
      </c>
    </row>
    <row r="15" spans="1:8">
      <c r="A15" s="128" t="s">
        <v>24023</v>
      </c>
      <c r="B15" s="145" t="s">
        <v>24024</v>
      </c>
      <c r="C15" s="146" t="s">
        <v>21519</v>
      </c>
      <c r="D15" s="147" t="s">
        <v>24026</v>
      </c>
      <c r="E15" s="177" t="s">
        <v>24027</v>
      </c>
      <c r="F15" s="148" t="s">
        <v>24028</v>
      </c>
      <c r="G15" s="148" t="s">
        <v>519</v>
      </c>
    </row>
    <row r="16" spans="1:8">
      <c r="A16" s="202" t="s">
        <v>21543</v>
      </c>
      <c r="B16" s="205" t="s">
        <v>23467</v>
      </c>
      <c r="C16" s="204" t="s">
        <v>21514</v>
      </c>
      <c r="D16" s="206">
        <f>QUANTITATIVOS!D13</f>
        <v>15.899999999999999</v>
      </c>
      <c r="E16" s="207">
        <f>COMPOSIÇÕES!H19</f>
        <v>53.298960457406253</v>
      </c>
      <c r="F16" s="207">
        <f>D16*E16</f>
        <v>847.45347127275932</v>
      </c>
      <c r="G16" s="207">
        <f>(F16*$G$12)+F16</f>
        <v>1059.3168390909491</v>
      </c>
    </row>
    <row r="17" spans="1:7">
      <c r="A17" s="202" t="s">
        <v>21544</v>
      </c>
      <c r="B17" s="205" t="s">
        <v>23505</v>
      </c>
      <c r="C17" s="204" t="s">
        <v>21514</v>
      </c>
      <c r="D17" s="206">
        <f>QUANTITATIVOS!D14</f>
        <v>475</v>
      </c>
      <c r="E17" s="207">
        <f>COMPOSIÇÕES!H37</f>
        <v>4.3664604574062507</v>
      </c>
      <c r="F17" s="207">
        <f>D17*E17</f>
        <v>2074.0687172679691</v>
      </c>
      <c r="G17" s="207">
        <f>(F17*$G$12)+F17</f>
        <v>2592.5858965849611</v>
      </c>
    </row>
    <row r="19" spans="1:7" s="143" customFormat="1">
      <c r="A19" s="128">
        <v>2</v>
      </c>
      <c r="B19" s="268" t="s">
        <v>23974</v>
      </c>
      <c r="C19" s="268"/>
      <c r="D19" s="268"/>
      <c r="E19" s="268"/>
      <c r="F19" s="210">
        <f>SUM(F21:F35)</f>
        <v>26195.946852091409</v>
      </c>
      <c r="G19" s="210">
        <f>SUM(G21:G35)</f>
        <v>32744.933565114268</v>
      </c>
    </row>
    <row r="20" spans="1:7">
      <c r="A20" s="128" t="s">
        <v>24023</v>
      </c>
      <c r="B20" s="145" t="s">
        <v>24024</v>
      </c>
      <c r="C20" s="146" t="s">
        <v>21519</v>
      </c>
      <c r="D20" s="147" t="s">
        <v>24026</v>
      </c>
      <c r="E20" s="177" t="s">
        <v>24027</v>
      </c>
      <c r="F20" s="148" t="s">
        <v>24028</v>
      </c>
      <c r="G20" s="148" t="s">
        <v>519</v>
      </c>
    </row>
    <row r="21" spans="1:7">
      <c r="A21" s="202" t="s">
        <v>23971</v>
      </c>
      <c r="B21" s="205" t="s">
        <v>21534</v>
      </c>
      <c r="C21" s="204" t="s">
        <v>21542</v>
      </c>
      <c r="D21" s="206">
        <f>QUANTITATIVOS!D18</f>
        <v>7.1999999999999993</v>
      </c>
      <c r="E21" s="207">
        <f>COMPOSIÇÕES!H52</f>
        <v>24.432960457406249</v>
      </c>
      <c r="F21" s="207">
        <f>D21*E21</f>
        <v>175.91731529332498</v>
      </c>
      <c r="G21" s="207">
        <f>(F21*$G$12)+F21</f>
        <v>219.8966441166562</v>
      </c>
    </row>
    <row r="22" spans="1:7">
      <c r="A22" s="202" t="s">
        <v>23972</v>
      </c>
      <c r="B22" s="205" t="s">
        <v>21541</v>
      </c>
      <c r="C22" s="204" t="s">
        <v>21514</v>
      </c>
      <c r="D22" s="206">
        <f>QUANTITATIVOS!D19</f>
        <v>443.06</v>
      </c>
      <c r="E22" s="207">
        <f>COMPOSIÇÕES!H64</f>
        <v>23.61396045740625</v>
      </c>
      <c r="F22" s="207">
        <f>D22*E22</f>
        <v>10462.401320258414</v>
      </c>
      <c r="G22" s="207">
        <f>(F22*$G$12)+F22</f>
        <v>13078.001650323018</v>
      </c>
    </row>
    <row r="23" spans="1:7">
      <c r="A23" s="202" t="s">
        <v>23973</v>
      </c>
      <c r="B23" s="205" t="s">
        <v>21533</v>
      </c>
      <c r="C23" s="204" t="s">
        <v>21514</v>
      </c>
      <c r="D23" s="206">
        <f>QUANTITATIVOS!D20</f>
        <v>82.65</v>
      </c>
      <c r="E23" s="207">
        <f>COMPOSIÇÕES!H76</f>
        <v>27.633990457406256</v>
      </c>
      <c r="F23" s="207">
        <f t="shared" ref="F23:F35" si="0">D23*E23</f>
        <v>2283.9493113046274</v>
      </c>
      <c r="G23" s="207">
        <f t="shared" ref="G23:G35" si="1">(F23*$G$12)+F23</f>
        <v>2854.936639130784</v>
      </c>
    </row>
    <row r="24" spans="1:7">
      <c r="A24" s="202" t="s">
        <v>23474</v>
      </c>
      <c r="B24" s="205" t="s">
        <v>24015</v>
      </c>
      <c r="C24" s="204" t="s">
        <v>21514</v>
      </c>
      <c r="D24" s="206">
        <f>QUANTITATIVOS!D21</f>
        <v>31.465000000000003</v>
      </c>
      <c r="E24" s="207">
        <f>COMPOSIÇÕES!H88</f>
        <v>22.314135457406255</v>
      </c>
      <c r="F24" s="207">
        <f t="shared" si="0"/>
        <v>702.11427216728794</v>
      </c>
      <c r="G24" s="207">
        <f t="shared" si="1"/>
        <v>877.64284020910986</v>
      </c>
    </row>
    <row r="25" spans="1:7" ht="30">
      <c r="A25" s="202" t="s">
        <v>23475</v>
      </c>
      <c r="B25" s="205" t="s">
        <v>21539</v>
      </c>
      <c r="C25" s="204" t="s">
        <v>21514</v>
      </c>
      <c r="D25" s="206">
        <f>QUANTITATIVOS!D22</f>
        <v>35.9</v>
      </c>
      <c r="E25" s="207">
        <f>COMPOSIÇÕES!H100</f>
        <v>23.736450457406256</v>
      </c>
      <c r="F25" s="207">
        <f t="shared" si="0"/>
        <v>852.13857142088455</v>
      </c>
      <c r="G25" s="207">
        <f t="shared" si="1"/>
        <v>1065.1732142761057</v>
      </c>
    </row>
    <row r="26" spans="1:7">
      <c r="A26" s="202" t="s">
        <v>23476</v>
      </c>
      <c r="B26" s="205" t="s">
        <v>21530</v>
      </c>
      <c r="C26" s="204" t="s">
        <v>21514</v>
      </c>
      <c r="D26" s="206">
        <f>QUANTITATIVOS!D23</f>
        <v>401.21000000000004</v>
      </c>
      <c r="E26" s="207">
        <f>COMPOSIÇÕES!H112</f>
        <v>9.7310554574062493</v>
      </c>
      <c r="F26" s="207">
        <f t="shared" si="0"/>
        <v>3904.1967600659618</v>
      </c>
      <c r="G26" s="207">
        <f t="shared" si="1"/>
        <v>4880.2459500824525</v>
      </c>
    </row>
    <row r="27" spans="1:7" ht="30">
      <c r="A27" s="202" t="s">
        <v>23477</v>
      </c>
      <c r="B27" s="205" t="s">
        <v>23963</v>
      </c>
      <c r="C27" s="204" t="s">
        <v>23964</v>
      </c>
      <c r="D27" s="206">
        <f>QUANTITATIVOS!D24</f>
        <v>269.47999999999996</v>
      </c>
      <c r="E27" s="207">
        <f>COMPOSIÇÕES!H124</f>
        <v>7.3866004574062512</v>
      </c>
      <c r="F27" s="207">
        <f t="shared" si="0"/>
        <v>1990.5410912618363</v>
      </c>
      <c r="G27" s="207">
        <f t="shared" si="1"/>
        <v>2488.1763640772951</v>
      </c>
    </row>
    <row r="28" spans="1:7">
      <c r="A28" s="202" t="s">
        <v>23478</v>
      </c>
      <c r="B28" s="205" t="s">
        <v>21545</v>
      </c>
      <c r="C28" s="204" t="s">
        <v>21514</v>
      </c>
      <c r="D28" s="206">
        <f>QUANTITATIVOS!D25</f>
        <v>2.9250000000000003</v>
      </c>
      <c r="E28" s="207">
        <f>COMPOSIÇÕES!H135</f>
        <v>5.8254604574062503</v>
      </c>
      <c r="F28" s="207">
        <f t="shared" si="0"/>
        <v>17.039471837913283</v>
      </c>
      <c r="G28" s="207">
        <f t="shared" si="1"/>
        <v>21.299339797391603</v>
      </c>
    </row>
    <row r="29" spans="1:7" ht="30">
      <c r="A29" s="202" t="s">
        <v>23479</v>
      </c>
      <c r="B29" s="205" t="s">
        <v>21536</v>
      </c>
      <c r="C29" s="204" t="s">
        <v>21514</v>
      </c>
      <c r="D29" s="206">
        <f>QUANTITATIVOS!D26</f>
        <v>12</v>
      </c>
      <c r="E29" s="207">
        <f>COMPOSIÇÕES!H147</f>
        <v>15.50496045740625</v>
      </c>
      <c r="F29" s="207">
        <f t="shared" si="0"/>
        <v>186.05952548887501</v>
      </c>
      <c r="G29" s="207">
        <f t="shared" si="1"/>
        <v>232.57440686109376</v>
      </c>
    </row>
    <row r="30" spans="1:7" ht="30">
      <c r="A30" s="202" t="s">
        <v>23480</v>
      </c>
      <c r="B30" s="205" t="s">
        <v>21532</v>
      </c>
      <c r="C30" s="204" t="s">
        <v>21531</v>
      </c>
      <c r="D30" s="206">
        <f>QUANTITATIVOS!D27</f>
        <v>7</v>
      </c>
      <c r="E30" s="207">
        <f>COMPOSIÇÕES!H159</f>
        <v>32.313045457406254</v>
      </c>
      <c r="F30" s="207">
        <f t="shared" si="0"/>
        <v>226.19131820184379</v>
      </c>
      <c r="G30" s="207">
        <f t="shared" si="1"/>
        <v>282.73914775230475</v>
      </c>
    </row>
    <row r="31" spans="1:7" ht="30">
      <c r="A31" s="202" t="s">
        <v>23481</v>
      </c>
      <c r="B31" s="205" t="s">
        <v>21537</v>
      </c>
      <c r="C31" s="204" t="s">
        <v>21531</v>
      </c>
      <c r="D31" s="206">
        <f>QUANTITATIVOS!D28</f>
        <v>2</v>
      </c>
      <c r="E31" s="207">
        <f>COMPOSIÇÕES!H171</f>
        <v>56.711460457406247</v>
      </c>
      <c r="F31" s="207">
        <f t="shared" si="0"/>
        <v>113.42292091481249</v>
      </c>
      <c r="G31" s="207">
        <f t="shared" si="1"/>
        <v>141.77865114351562</v>
      </c>
    </row>
    <row r="32" spans="1:7" ht="30">
      <c r="A32" s="202" t="s">
        <v>23482</v>
      </c>
      <c r="B32" s="205" t="s">
        <v>21538</v>
      </c>
      <c r="C32" s="204" t="s">
        <v>21531</v>
      </c>
      <c r="D32" s="206">
        <f>QUANTITATIVOS!D29</f>
        <v>226</v>
      </c>
      <c r="E32" s="207">
        <f>COMPOSIÇÕES!H183</f>
        <v>9.5514604574062503</v>
      </c>
      <c r="F32" s="207">
        <f t="shared" si="0"/>
        <v>2158.6300633738124</v>
      </c>
      <c r="G32" s="207">
        <f t="shared" si="1"/>
        <v>2698.2875792172654</v>
      </c>
    </row>
    <row r="33" spans="1:8">
      <c r="A33" s="202" t="s">
        <v>23483</v>
      </c>
      <c r="B33" s="205" t="s">
        <v>21535</v>
      </c>
      <c r="C33" s="204" t="s">
        <v>21531</v>
      </c>
      <c r="D33" s="206">
        <f>QUANTITATIVOS!D30</f>
        <v>105</v>
      </c>
      <c r="E33" s="207">
        <f>COMPOSIÇÕES!H195</f>
        <v>13.473615457406252</v>
      </c>
      <c r="F33" s="207">
        <f t="shared" si="0"/>
        <v>1414.7296230276565</v>
      </c>
      <c r="G33" s="207">
        <f t="shared" si="1"/>
        <v>1768.4120287845708</v>
      </c>
    </row>
    <row r="34" spans="1:8" ht="30">
      <c r="A34" s="202" t="s">
        <v>23484</v>
      </c>
      <c r="B34" s="205" t="s">
        <v>540</v>
      </c>
      <c r="C34" s="204" t="s">
        <v>23964</v>
      </c>
      <c r="D34" s="206">
        <f>QUANTITATIVOS!D31</f>
        <v>85.3</v>
      </c>
      <c r="E34" s="207">
        <f>COMPOSIÇÕES!H207</f>
        <v>16.998960457406252</v>
      </c>
      <c r="F34" s="207">
        <f>D34*E34</f>
        <v>1450.0113270167533</v>
      </c>
      <c r="G34" s="207">
        <f t="shared" si="1"/>
        <v>1812.5141587709415</v>
      </c>
    </row>
    <row r="35" spans="1:8" s="143" customFormat="1">
      <c r="A35" s="202" t="s">
        <v>23485</v>
      </c>
      <c r="B35" s="205" t="s">
        <v>21540</v>
      </c>
      <c r="C35" s="204" t="s">
        <v>21531</v>
      </c>
      <c r="D35" s="206">
        <f>QUANTITATIVOS!D32</f>
        <v>1</v>
      </c>
      <c r="E35" s="207">
        <f>COMPOSIÇÕES!H219</f>
        <v>258.60396045740629</v>
      </c>
      <c r="F35" s="207">
        <f t="shared" si="0"/>
        <v>258.60396045740629</v>
      </c>
      <c r="G35" s="207">
        <f t="shared" si="1"/>
        <v>323.25495057175783</v>
      </c>
      <c r="H35" s="101"/>
    </row>
    <row r="37" spans="1:8">
      <c r="A37" s="128">
        <v>3</v>
      </c>
      <c r="B37" s="268" t="s">
        <v>23968</v>
      </c>
      <c r="C37" s="268"/>
      <c r="D37" s="268"/>
      <c r="E37" s="268"/>
      <c r="F37" s="210">
        <f>SUM(F39:F41)</f>
        <v>29872.801677011754</v>
      </c>
      <c r="G37" s="210">
        <f>SUM(G39:G41)</f>
        <v>37341.002096264696</v>
      </c>
    </row>
    <row r="38" spans="1:8">
      <c r="A38" s="128" t="s">
        <v>24023</v>
      </c>
      <c r="B38" s="145" t="s">
        <v>24024</v>
      </c>
      <c r="C38" s="146" t="s">
        <v>21519</v>
      </c>
      <c r="D38" s="147" t="s">
        <v>24026</v>
      </c>
      <c r="E38" s="177" t="s">
        <v>24027</v>
      </c>
      <c r="F38" s="148" t="s">
        <v>24028</v>
      </c>
      <c r="G38" s="148" t="s">
        <v>519</v>
      </c>
    </row>
    <row r="39" spans="1:8">
      <c r="A39" s="202" t="s">
        <v>23976</v>
      </c>
      <c r="B39" s="205" t="s">
        <v>23969</v>
      </c>
      <c r="C39" s="204" t="s">
        <v>21542</v>
      </c>
      <c r="D39" s="206">
        <f>QUANTITATIVOS!D36</f>
        <v>3.8920000000000003</v>
      </c>
      <c r="E39" s="207">
        <f>COMPOSIÇÕES!H233</f>
        <v>513.19927491760632</v>
      </c>
      <c r="F39" s="207">
        <f>D39*E39</f>
        <v>1997.371577979324</v>
      </c>
      <c r="G39" s="207">
        <f>(F39*$G$12)+F39</f>
        <v>2496.7144724741552</v>
      </c>
    </row>
    <row r="40" spans="1:8">
      <c r="A40" s="202" t="s">
        <v>23978</v>
      </c>
      <c r="B40" s="205" t="s">
        <v>23990</v>
      </c>
      <c r="C40" s="204" t="s">
        <v>21514</v>
      </c>
      <c r="D40" s="206">
        <f>QUANTITATIVOS!D37</f>
        <v>454.51</v>
      </c>
      <c r="E40" s="207">
        <f>COMPOSIÇÕES!H251</f>
        <v>19.065269557406253</v>
      </c>
      <c r="F40" s="207">
        <f>D40*E40</f>
        <v>8665.3556665367159</v>
      </c>
      <c r="G40" s="207">
        <f>(F40*$G$12)+F40</f>
        <v>10831.694583170894</v>
      </c>
    </row>
    <row r="41" spans="1:8">
      <c r="A41" s="202" t="s">
        <v>23979</v>
      </c>
      <c r="B41" s="205" t="s">
        <v>23970</v>
      </c>
      <c r="C41" s="204" t="s">
        <v>21514</v>
      </c>
      <c r="D41" s="206">
        <f>QUANTITATIVOS!D38</f>
        <v>454.51</v>
      </c>
      <c r="E41" s="207">
        <f>COMPOSIÇÕES!H266</f>
        <v>42.265460457406249</v>
      </c>
      <c r="F41" s="207">
        <f>D41*E41</f>
        <v>19210.074432495712</v>
      </c>
      <c r="G41" s="207">
        <f>(F41*$G$12)+F41</f>
        <v>24012.593040619642</v>
      </c>
    </row>
    <row r="43" spans="1:8">
      <c r="A43" s="128">
        <v>4</v>
      </c>
      <c r="B43" s="268" t="s">
        <v>23975</v>
      </c>
      <c r="C43" s="268"/>
      <c r="D43" s="268"/>
      <c r="E43" s="268"/>
      <c r="F43" s="210">
        <f>SUM(F45:F53)</f>
        <v>27413.6514049006</v>
      </c>
      <c r="G43" s="210">
        <f>SUM(G45:G53)</f>
        <v>34267.064256125748</v>
      </c>
    </row>
    <row r="44" spans="1:8">
      <c r="A44" s="128" t="s">
        <v>24023</v>
      </c>
      <c r="B44" s="145" t="s">
        <v>24024</v>
      </c>
      <c r="C44" s="146" t="s">
        <v>21519</v>
      </c>
      <c r="D44" s="147" t="s">
        <v>24026</v>
      </c>
      <c r="E44" s="177" t="s">
        <v>24027</v>
      </c>
      <c r="F44" s="148" t="s">
        <v>24028</v>
      </c>
      <c r="G44" s="148" t="s">
        <v>519</v>
      </c>
    </row>
    <row r="45" spans="1:8">
      <c r="A45" s="202" t="s">
        <v>24012</v>
      </c>
      <c r="B45" s="205" t="s">
        <v>24008</v>
      </c>
      <c r="C45" s="204" t="s">
        <v>21514</v>
      </c>
      <c r="D45" s="206">
        <f>QUANTITATIVOS!D43</f>
        <v>79.949999999999989</v>
      </c>
      <c r="E45" s="207">
        <f>COMPOSIÇÕES!H283</f>
        <v>87.301200457406267</v>
      </c>
      <c r="F45" s="207">
        <f>D45*E45</f>
        <v>6979.73097656963</v>
      </c>
      <c r="G45" s="207">
        <f>(F45*$G$12)+F45</f>
        <v>8724.6637207120366</v>
      </c>
    </row>
    <row r="46" spans="1:8">
      <c r="A46" s="202" t="s">
        <v>24013</v>
      </c>
      <c r="B46" s="205" t="s">
        <v>23977</v>
      </c>
      <c r="C46" s="204" t="s">
        <v>21514</v>
      </c>
      <c r="D46" s="206">
        <f>QUANTITATIVOS!D44</f>
        <v>2.73</v>
      </c>
      <c r="E46" s="207">
        <f>COMPOSIÇÕES!H305</f>
        <v>26.738811812606251</v>
      </c>
      <c r="F46" s="207">
        <f t="shared" ref="F46:F53" si="2">D46*E46</f>
        <v>72.99695624841506</v>
      </c>
      <c r="G46" s="207">
        <f t="shared" ref="G46:G53" si="3">(F46*$G$12)+F46</f>
        <v>91.246195310518829</v>
      </c>
    </row>
    <row r="47" spans="1:8">
      <c r="A47" s="202" t="s">
        <v>23486</v>
      </c>
      <c r="B47" s="205" t="s">
        <v>23980</v>
      </c>
      <c r="C47" s="204" t="s">
        <v>21514</v>
      </c>
      <c r="D47" s="206">
        <f>QUANTITATIVOS!D45</f>
        <v>2.73</v>
      </c>
      <c r="E47" s="207">
        <f>COMPOSIÇÕES!H322</f>
        <v>8.544610457406252</v>
      </c>
      <c r="F47" s="207">
        <f t="shared" si="2"/>
        <v>23.326786548719067</v>
      </c>
      <c r="G47" s="207">
        <f t="shared" si="3"/>
        <v>29.158483185898834</v>
      </c>
    </row>
    <row r="48" spans="1:8">
      <c r="A48" s="202" t="s">
        <v>23487</v>
      </c>
      <c r="B48" s="205" t="s">
        <v>23981</v>
      </c>
      <c r="C48" s="204" t="s">
        <v>21514</v>
      </c>
      <c r="D48" s="206">
        <f>QUANTITATIVOS!D46</f>
        <v>2.73</v>
      </c>
      <c r="E48" s="207">
        <f>COMPOSIÇÕES!H338</f>
        <v>18.261180457406251</v>
      </c>
      <c r="F48" s="207">
        <f t="shared" si="2"/>
        <v>49.853022648719062</v>
      </c>
      <c r="G48" s="207">
        <f t="shared" si="3"/>
        <v>62.316278310898824</v>
      </c>
    </row>
    <row r="49" spans="1:7">
      <c r="A49" s="202" t="s">
        <v>23488</v>
      </c>
      <c r="B49" s="205" t="s">
        <v>23982</v>
      </c>
      <c r="C49" s="204" t="s">
        <v>21514</v>
      </c>
      <c r="D49" s="206">
        <f>QUANTITATIVOS!D47</f>
        <v>378.50700000000001</v>
      </c>
      <c r="E49" s="207">
        <f>COMPOSIÇÕES!H354</f>
        <v>7.9749604574062509</v>
      </c>
      <c r="F49" s="207">
        <f t="shared" si="2"/>
        <v>3018.5783578514679</v>
      </c>
      <c r="G49" s="207">
        <f t="shared" si="3"/>
        <v>3773.2229473143348</v>
      </c>
    </row>
    <row r="50" spans="1:7">
      <c r="A50" s="202" t="s">
        <v>23489</v>
      </c>
      <c r="B50" s="205" t="s">
        <v>23933</v>
      </c>
      <c r="C50" s="204" t="s">
        <v>21514</v>
      </c>
      <c r="D50" s="206">
        <f>QUANTITATIVOS!D48</f>
        <v>929.54999999999984</v>
      </c>
      <c r="E50" s="207">
        <f>COMPOSIÇÕES!H369</f>
        <v>10.018410457406251</v>
      </c>
      <c r="F50" s="207">
        <f t="shared" si="2"/>
        <v>9312.6134406819783</v>
      </c>
      <c r="G50" s="207">
        <f t="shared" si="3"/>
        <v>11640.766800852472</v>
      </c>
    </row>
    <row r="51" spans="1:7">
      <c r="A51" s="202" t="s">
        <v>23490</v>
      </c>
      <c r="B51" s="205" t="s">
        <v>23983</v>
      </c>
      <c r="C51" s="204" t="s">
        <v>21514</v>
      </c>
      <c r="D51" s="206">
        <f>QUANTITATIVOS!D49</f>
        <v>41.216000000000001</v>
      </c>
      <c r="E51" s="207">
        <f>COMPOSIÇÕES!H385</f>
        <v>11.497860457406251</v>
      </c>
      <c r="F51" s="207">
        <f t="shared" si="2"/>
        <v>473.89581661245603</v>
      </c>
      <c r="G51" s="207">
        <f t="shared" si="3"/>
        <v>592.36977076557002</v>
      </c>
    </row>
    <row r="52" spans="1:7">
      <c r="A52" s="202" t="s">
        <v>23491</v>
      </c>
      <c r="B52" s="205" t="s">
        <v>23984</v>
      </c>
      <c r="C52" s="204" t="s">
        <v>21514</v>
      </c>
      <c r="D52" s="206">
        <f>QUANTITATIVOS!D50</f>
        <v>11.388499999999999</v>
      </c>
      <c r="E52" s="207">
        <f>COMPOSIÇÕES!H403</f>
        <v>10.498460457406251</v>
      </c>
      <c r="F52" s="207">
        <f t="shared" si="2"/>
        <v>119.56171691917108</v>
      </c>
      <c r="G52" s="207">
        <f t="shared" si="3"/>
        <v>149.45214614896383</v>
      </c>
    </row>
    <row r="53" spans="1:7" ht="15" customHeight="1">
      <c r="A53" s="202" t="s">
        <v>23492</v>
      </c>
      <c r="B53" s="205" t="s">
        <v>1463</v>
      </c>
      <c r="C53" s="204" t="s">
        <v>23568</v>
      </c>
      <c r="D53" s="206">
        <f>QUANTITATIVOS!D51</f>
        <v>269.17</v>
      </c>
      <c r="E53" s="207">
        <f>COMPOSIÇÕES!H420</f>
        <v>27.354810457406252</v>
      </c>
      <c r="F53" s="207">
        <f t="shared" si="2"/>
        <v>7363.0943308200413</v>
      </c>
      <c r="G53" s="207">
        <f t="shared" si="3"/>
        <v>9203.8679135250513</v>
      </c>
    </row>
    <row r="54" spans="1:7">
      <c r="A54" s="184"/>
      <c r="B54" s="185"/>
      <c r="C54" s="186"/>
      <c r="D54" s="208"/>
    </row>
    <row r="55" spans="1:7">
      <c r="A55" s="128">
        <v>5</v>
      </c>
      <c r="B55" s="268" t="s">
        <v>1465</v>
      </c>
      <c r="C55" s="268"/>
      <c r="D55" s="268"/>
      <c r="E55" s="268"/>
      <c r="F55" s="210">
        <f>SUM(F57:F60)</f>
        <v>38056.326670775496</v>
      </c>
      <c r="G55" s="210">
        <f>SUM(G57:G60)</f>
        <v>47570.408338469366</v>
      </c>
    </row>
    <row r="56" spans="1:7">
      <c r="A56" s="128" t="s">
        <v>24023</v>
      </c>
      <c r="B56" s="145" t="s">
        <v>24024</v>
      </c>
      <c r="C56" s="146" t="s">
        <v>21519</v>
      </c>
      <c r="D56" s="147" t="s">
        <v>24026</v>
      </c>
      <c r="E56" s="177" t="s">
        <v>24027</v>
      </c>
      <c r="F56" s="148" t="s">
        <v>24028</v>
      </c>
      <c r="G56" s="148" t="s">
        <v>519</v>
      </c>
    </row>
    <row r="57" spans="1:7">
      <c r="A57" s="202" t="s">
        <v>23985</v>
      </c>
      <c r="B57" s="205" t="s">
        <v>24010</v>
      </c>
      <c r="C57" s="204" t="s">
        <v>21514</v>
      </c>
      <c r="D57" s="206">
        <f>QUANTITATIVOS!D55</f>
        <v>313.89999999999998</v>
      </c>
      <c r="E57" s="207">
        <f>COMPOSIÇÕES!H441</f>
        <v>82.007293790739567</v>
      </c>
      <c r="F57" s="207">
        <f>D57*E57</f>
        <v>25742.089520913149</v>
      </c>
      <c r="G57" s="207">
        <f>(F57*$G$12)+F57</f>
        <v>32177.611901141434</v>
      </c>
    </row>
    <row r="58" spans="1:7">
      <c r="A58" s="202" t="s">
        <v>24006</v>
      </c>
      <c r="B58" s="205" t="s">
        <v>24011</v>
      </c>
      <c r="C58" s="204" t="s">
        <v>21514</v>
      </c>
      <c r="D58" s="206">
        <f>QUANTITATIVOS!D56</f>
        <v>155.55999999999997</v>
      </c>
      <c r="E58" s="207">
        <f>COMPOSIÇÕES!H454</f>
        <v>61.167320457406248</v>
      </c>
      <c r="F58" s="207">
        <f>D58*E58</f>
        <v>9515.1883703541152</v>
      </c>
      <c r="G58" s="207">
        <f>(F58*$G$12)+F58</f>
        <v>11893.985462942645</v>
      </c>
    </row>
    <row r="59" spans="1:7">
      <c r="A59" s="202" t="s">
        <v>23493</v>
      </c>
      <c r="B59" s="205" t="s">
        <v>23962</v>
      </c>
      <c r="C59" s="204" t="s">
        <v>21514</v>
      </c>
      <c r="D59" s="206">
        <f>QUANTITATIVOS!D57</f>
        <v>155.55999999999997</v>
      </c>
      <c r="E59" s="207">
        <f>COMPOSIÇÕES!H479</f>
        <v>7.9749604574062509</v>
      </c>
      <c r="F59" s="207">
        <f>D59*E59</f>
        <v>1240.5848487541161</v>
      </c>
      <c r="G59" s="207">
        <f>(F59*$G$12)+F59</f>
        <v>1550.7310609426452</v>
      </c>
    </row>
    <row r="60" spans="1:7">
      <c r="A60" s="202" t="s">
        <v>23494</v>
      </c>
      <c r="B60" s="205" t="s">
        <v>23961</v>
      </c>
      <c r="C60" s="204" t="s">
        <v>21514</v>
      </c>
      <c r="D60" s="206">
        <f>QUANTITATIVOS!D58</f>
        <v>155.55999999999997</v>
      </c>
      <c r="E60" s="207">
        <f>COMPOSIÇÕES!H494</f>
        <v>10.018410457406251</v>
      </c>
      <c r="F60" s="207">
        <f>D60*E60</f>
        <v>1558.4639307541161</v>
      </c>
      <c r="G60" s="207">
        <f>(F60*$G$12)+F60</f>
        <v>1948.0799134426452</v>
      </c>
    </row>
    <row r="62" spans="1:7">
      <c r="A62" s="128">
        <v>6</v>
      </c>
      <c r="B62" s="268" t="s">
        <v>23508</v>
      </c>
      <c r="C62" s="268"/>
      <c r="D62" s="268"/>
      <c r="E62" s="268"/>
      <c r="F62" s="210">
        <f>SUM(F64:F67)</f>
        <v>7601.4296048497763</v>
      </c>
      <c r="G62" s="210">
        <f>SUM(G64:G67)</f>
        <v>9501.7870060622208</v>
      </c>
    </row>
    <row r="63" spans="1:7">
      <c r="A63" s="128" t="s">
        <v>24023</v>
      </c>
      <c r="B63" s="145" t="s">
        <v>24024</v>
      </c>
      <c r="C63" s="146" t="s">
        <v>21519</v>
      </c>
      <c r="D63" s="147" t="s">
        <v>24026</v>
      </c>
      <c r="E63" s="177" t="s">
        <v>24027</v>
      </c>
      <c r="F63" s="148" t="s">
        <v>24028</v>
      </c>
      <c r="G63" s="148" t="s">
        <v>519</v>
      </c>
    </row>
    <row r="64" spans="1:7" ht="30">
      <c r="A64" s="202" t="s">
        <v>23988</v>
      </c>
      <c r="B64" s="205" t="s">
        <v>23986</v>
      </c>
      <c r="C64" s="204" t="s">
        <v>21514</v>
      </c>
      <c r="D64" s="206">
        <f>QUANTITATIVOS!D62</f>
        <v>2.9250000000000003</v>
      </c>
      <c r="E64" s="207">
        <f>COMPOSIÇÕES!H512</f>
        <v>241.20520645740626</v>
      </c>
      <c r="F64" s="207">
        <f>D64*E64</f>
        <v>705.52522888791339</v>
      </c>
      <c r="G64" s="207">
        <f>(F64*$G$12)+F64</f>
        <v>881.9065361098917</v>
      </c>
    </row>
    <row r="65" spans="1:7" ht="30">
      <c r="A65" s="202" t="s">
        <v>23989</v>
      </c>
      <c r="B65" s="205" t="s">
        <v>23516</v>
      </c>
      <c r="C65" s="204" t="s">
        <v>21514</v>
      </c>
      <c r="D65" s="206">
        <f>QUANTITATIVOS!D63</f>
        <v>183.98999999999998</v>
      </c>
      <c r="E65" s="207">
        <f>COMPOSIÇÕES!H528</f>
        <v>26.17946045740625</v>
      </c>
      <c r="F65" s="207">
        <f>D65*E65</f>
        <v>4816.7589295581756</v>
      </c>
      <c r="G65" s="207">
        <f>(F65*$G$12)+F65</f>
        <v>6020.9486619477193</v>
      </c>
    </row>
    <row r="66" spans="1:7">
      <c r="A66" s="202" t="s">
        <v>23511</v>
      </c>
      <c r="B66" s="205" t="s">
        <v>23512</v>
      </c>
      <c r="C66" s="204" t="s">
        <v>21531</v>
      </c>
      <c r="D66" s="206">
        <f>QUANTITATIVOS!D64</f>
        <v>4</v>
      </c>
      <c r="E66" s="207">
        <f>COMPOSIÇÕES!H543</f>
        <v>169.78896045740623</v>
      </c>
      <c r="F66" s="207">
        <f>D66*E66</f>
        <v>679.15584182962493</v>
      </c>
      <c r="G66" s="207">
        <f>(F66*$G$12)+F66</f>
        <v>848.94480228703117</v>
      </c>
    </row>
    <row r="67" spans="1:7">
      <c r="A67" s="202" t="s">
        <v>23514</v>
      </c>
      <c r="B67" s="205" t="s">
        <v>23513</v>
      </c>
      <c r="C67" s="204" t="s">
        <v>21531</v>
      </c>
      <c r="D67" s="206">
        <f>QUANTITATIVOS!D65</f>
        <v>10</v>
      </c>
      <c r="E67" s="207">
        <f>COMPOSIÇÕES!H557</f>
        <v>139.99896045740627</v>
      </c>
      <c r="F67" s="207">
        <f>D67*E67</f>
        <v>1399.9896045740627</v>
      </c>
      <c r="G67" s="207">
        <f>(F67*$G$12)+F67</f>
        <v>1749.9870057175783</v>
      </c>
    </row>
    <row r="68" spans="1:7">
      <c r="A68" s="144"/>
      <c r="B68" s="119"/>
      <c r="C68" s="120"/>
      <c r="D68" s="209"/>
    </row>
    <row r="69" spans="1:7">
      <c r="A69" s="128">
        <v>7</v>
      </c>
      <c r="B69" s="268" t="s">
        <v>23987</v>
      </c>
      <c r="C69" s="268"/>
      <c r="D69" s="268"/>
      <c r="E69" s="268"/>
      <c r="F69" s="210">
        <f>SUM(F71:F79)</f>
        <v>29873.624933093994</v>
      </c>
      <c r="G69" s="210">
        <f>SUM(G71:G79)</f>
        <v>37342.031166367495</v>
      </c>
    </row>
    <row r="70" spans="1:7">
      <c r="A70" s="128" t="s">
        <v>24023</v>
      </c>
      <c r="B70" s="145" t="s">
        <v>24024</v>
      </c>
      <c r="C70" s="146" t="s">
        <v>21519</v>
      </c>
      <c r="D70" s="147" t="s">
        <v>24026</v>
      </c>
      <c r="E70" s="177" t="s">
        <v>24027</v>
      </c>
      <c r="F70" s="148" t="s">
        <v>24028</v>
      </c>
      <c r="G70" s="148" t="s">
        <v>519</v>
      </c>
    </row>
    <row r="71" spans="1:7">
      <c r="A71" s="202" t="s">
        <v>596</v>
      </c>
      <c r="B71" s="205" t="s">
        <v>24021</v>
      </c>
      <c r="C71" s="204" t="s">
        <v>21519</v>
      </c>
      <c r="D71" s="206">
        <f>QUANTITATIVOS!D69</f>
        <v>14</v>
      </c>
      <c r="E71" s="207">
        <f>COMPOSIÇÕES!H574</f>
        <v>218.04896045740622</v>
      </c>
      <c r="F71" s="207">
        <f>D71*E71</f>
        <v>3052.6854464036869</v>
      </c>
      <c r="G71" s="207">
        <f>(F71*$G$12)+F71</f>
        <v>3815.8568080046089</v>
      </c>
    </row>
    <row r="72" spans="1:7">
      <c r="A72" s="202" t="s">
        <v>597</v>
      </c>
      <c r="B72" s="205" t="s">
        <v>23950</v>
      </c>
      <c r="C72" s="204" t="s">
        <v>21519</v>
      </c>
      <c r="D72" s="206">
        <f>QUANTITATIVOS!D70</f>
        <v>1</v>
      </c>
      <c r="E72" s="207">
        <f>COMPOSIÇÕES!H595</f>
        <v>2353.5089604574064</v>
      </c>
      <c r="F72" s="207">
        <f>D72*E72</f>
        <v>2353.5089604574064</v>
      </c>
      <c r="G72" s="207">
        <f>(F72*$G$12)+F72</f>
        <v>2941.8862005717579</v>
      </c>
    </row>
    <row r="73" spans="1:7">
      <c r="A73" s="202" t="s">
        <v>598</v>
      </c>
      <c r="B73" s="205" t="s">
        <v>24016</v>
      </c>
      <c r="C73" s="204" t="s">
        <v>21531</v>
      </c>
      <c r="D73" s="206">
        <f>QUANTITATIVOS!D71</f>
        <v>79</v>
      </c>
      <c r="E73" s="207">
        <f>COMPOSIÇÕES!H630</f>
        <v>22.333660457406253</v>
      </c>
      <c r="F73" s="207">
        <f t="shared" ref="F73:F79" si="4">D73*E73</f>
        <v>1764.359176135094</v>
      </c>
      <c r="G73" s="207">
        <f t="shared" ref="G73:G79" si="5">(F73*$G$12)+F73</f>
        <v>2205.4489701688676</v>
      </c>
    </row>
    <row r="74" spans="1:7" ht="30">
      <c r="A74" s="202" t="s">
        <v>599</v>
      </c>
      <c r="B74" s="205" t="s">
        <v>24017</v>
      </c>
      <c r="C74" s="204" t="s">
        <v>21531</v>
      </c>
      <c r="D74" s="206">
        <f>QUANTITATIVOS!D72</f>
        <v>13</v>
      </c>
      <c r="E74" s="207">
        <f>COMPOSIÇÕES!H613</f>
        <v>22.333660457406253</v>
      </c>
      <c r="F74" s="207">
        <f t="shared" si="4"/>
        <v>290.33758594628131</v>
      </c>
      <c r="G74" s="207">
        <f t="shared" si="5"/>
        <v>362.92198243285162</v>
      </c>
    </row>
    <row r="75" spans="1:7" ht="30">
      <c r="A75" s="202" t="s">
        <v>600</v>
      </c>
      <c r="B75" s="205" t="s">
        <v>24020</v>
      </c>
      <c r="C75" s="204" t="s">
        <v>21531</v>
      </c>
      <c r="D75" s="206">
        <f>QUANTITATIVOS!D73</f>
        <v>77</v>
      </c>
      <c r="E75" s="207">
        <f>COMPOSIÇÕES!H647</f>
        <v>14.763660457406251</v>
      </c>
      <c r="F75" s="207">
        <f t="shared" si="4"/>
        <v>1136.8018552202814</v>
      </c>
      <c r="G75" s="207">
        <f t="shared" si="5"/>
        <v>1421.0023190253517</v>
      </c>
    </row>
    <row r="76" spans="1:7" ht="30">
      <c r="A76" s="202" t="s">
        <v>601</v>
      </c>
      <c r="B76" s="205" t="s">
        <v>24018</v>
      </c>
      <c r="C76" s="204" t="s">
        <v>21531</v>
      </c>
      <c r="D76" s="206">
        <f>QUANTITATIVOS!D74</f>
        <v>40</v>
      </c>
      <c r="E76" s="207">
        <f>COMPOSIÇÕES!H664</f>
        <v>34.65282045740625</v>
      </c>
      <c r="F76" s="207">
        <f t="shared" si="4"/>
        <v>1386.11281829625</v>
      </c>
      <c r="G76" s="207">
        <f t="shared" si="5"/>
        <v>1732.6410228703126</v>
      </c>
    </row>
    <row r="77" spans="1:7" ht="30">
      <c r="A77" s="202" t="s">
        <v>602</v>
      </c>
      <c r="B77" s="205" t="s">
        <v>24019</v>
      </c>
      <c r="C77" s="204" t="s">
        <v>21531</v>
      </c>
      <c r="D77" s="206">
        <f>QUANTITATIVOS!D75</f>
        <v>4</v>
      </c>
      <c r="E77" s="207">
        <f>COMPOSIÇÕES!H690</f>
        <v>34.65282045740625</v>
      </c>
      <c r="F77" s="207">
        <f t="shared" si="4"/>
        <v>138.611281829625</v>
      </c>
      <c r="G77" s="207">
        <f t="shared" si="5"/>
        <v>173.26410228703125</v>
      </c>
    </row>
    <row r="78" spans="1:7">
      <c r="A78" s="202" t="s">
        <v>23495</v>
      </c>
      <c r="B78" s="205" t="s">
        <v>24014</v>
      </c>
      <c r="C78" s="204" t="s">
        <v>21531</v>
      </c>
      <c r="D78" s="206">
        <f>QUANTITATIVOS!D76</f>
        <v>95</v>
      </c>
      <c r="E78" s="207">
        <f>COMPOSIÇÕES!H716</f>
        <v>189.93512712407295</v>
      </c>
      <c r="F78" s="207">
        <f t="shared" si="4"/>
        <v>18043.837076786931</v>
      </c>
      <c r="G78" s="207">
        <f t="shared" si="5"/>
        <v>22554.796345983665</v>
      </c>
    </row>
    <row r="79" spans="1:7">
      <c r="A79" s="202" t="s">
        <v>23496</v>
      </c>
      <c r="B79" s="205" t="s">
        <v>24022</v>
      </c>
      <c r="C79" s="204" t="s">
        <v>23964</v>
      </c>
      <c r="D79" s="206">
        <f>QUANTITATIVOS!D77</f>
        <v>70</v>
      </c>
      <c r="E79" s="207">
        <f>COMPOSIÇÕES!H731</f>
        <v>24.391010457406253</v>
      </c>
      <c r="F79" s="207">
        <f t="shared" si="4"/>
        <v>1707.3707320184376</v>
      </c>
      <c r="G79" s="207">
        <f t="shared" si="5"/>
        <v>2134.2134150230468</v>
      </c>
    </row>
    <row r="81" spans="1:7">
      <c r="A81" s="128">
        <v>8</v>
      </c>
      <c r="B81" s="268" t="s">
        <v>595</v>
      </c>
      <c r="C81" s="268"/>
      <c r="D81" s="268"/>
      <c r="E81" s="268"/>
      <c r="F81" s="210">
        <f>SUM(F83:F89)</f>
        <v>11568.157991928014</v>
      </c>
      <c r="G81" s="210">
        <f>SUM(G83:G89)</f>
        <v>14460.197489910017</v>
      </c>
    </row>
    <row r="82" spans="1:7">
      <c r="A82" s="128" t="s">
        <v>24023</v>
      </c>
      <c r="B82" s="145" t="s">
        <v>24024</v>
      </c>
      <c r="C82" s="146" t="s">
        <v>21519</v>
      </c>
      <c r="D82" s="147" t="s">
        <v>24026</v>
      </c>
      <c r="E82" s="177" t="s">
        <v>24027</v>
      </c>
      <c r="F82" s="148" t="s">
        <v>24028</v>
      </c>
      <c r="G82" s="148" t="s">
        <v>519</v>
      </c>
    </row>
    <row r="83" spans="1:7">
      <c r="A83" s="202" t="s">
        <v>23497</v>
      </c>
      <c r="B83" s="205" t="s">
        <v>562</v>
      </c>
      <c r="C83" s="204" t="s">
        <v>21531</v>
      </c>
      <c r="D83" s="206">
        <f>QUANTITATIVOS!D82</f>
        <v>62</v>
      </c>
      <c r="E83" s="207">
        <f>COMPOSIÇÕES!H751</f>
        <v>76.695960457406244</v>
      </c>
      <c r="F83" s="207">
        <f>D83*E83</f>
        <v>4755.1495483591871</v>
      </c>
      <c r="G83" s="207">
        <f>(F83*$G$12)+F83</f>
        <v>5943.9369354489836</v>
      </c>
    </row>
    <row r="84" spans="1:7">
      <c r="A84" s="202" t="s">
        <v>23498</v>
      </c>
      <c r="B84" s="205" t="s">
        <v>603</v>
      </c>
      <c r="C84" s="204" t="s">
        <v>21531</v>
      </c>
      <c r="D84" s="206">
        <f>QUANTITATIVOS!D83</f>
        <v>16</v>
      </c>
      <c r="E84" s="207">
        <f>COMPOSIÇÕES!H762</f>
        <v>41.191960457406253</v>
      </c>
      <c r="F84" s="207">
        <f t="shared" ref="F84:F89" si="6">D84*E84</f>
        <v>659.07136731850005</v>
      </c>
      <c r="G84" s="207">
        <f t="shared" ref="G84:G89" si="7">(F84*$G$12)+F84</f>
        <v>823.83920914812506</v>
      </c>
    </row>
    <row r="85" spans="1:7">
      <c r="A85" s="202" t="s">
        <v>23499</v>
      </c>
      <c r="B85" s="205" t="s">
        <v>604</v>
      </c>
      <c r="C85" s="204" t="s">
        <v>21531</v>
      </c>
      <c r="D85" s="206">
        <f>QUANTITATIVOS!D84</f>
        <v>3</v>
      </c>
      <c r="E85" s="207">
        <f>COMPOSIÇÕES!H777</f>
        <v>58.551960457406253</v>
      </c>
      <c r="F85" s="207">
        <f t="shared" si="6"/>
        <v>175.65588137221874</v>
      </c>
      <c r="G85" s="207">
        <f t="shared" si="7"/>
        <v>219.56985171527344</v>
      </c>
    </row>
    <row r="86" spans="1:7">
      <c r="A86" s="202" t="s">
        <v>23500</v>
      </c>
      <c r="B86" s="205" t="s">
        <v>565</v>
      </c>
      <c r="C86" s="204" t="s">
        <v>23964</v>
      </c>
      <c r="D86" s="206">
        <f>QUANTITATIVOS!D85</f>
        <v>395</v>
      </c>
      <c r="E86" s="207">
        <f>COMPOSIÇÕES!H792</f>
        <v>8.7283604574062501</v>
      </c>
      <c r="F86" s="207">
        <f t="shared" si="6"/>
        <v>3447.7023806754687</v>
      </c>
      <c r="G86" s="207">
        <f t="shared" si="7"/>
        <v>4309.6279758443361</v>
      </c>
    </row>
    <row r="87" spans="1:7">
      <c r="A87" s="202" t="s">
        <v>23501</v>
      </c>
      <c r="B87" s="205" t="s">
        <v>605</v>
      </c>
      <c r="C87" s="204" t="s">
        <v>23964</v>
      </c>
      <c r="D87" s="206">
        <f>QUANTITATIVOS!D86</f>
        <v>113.5</v>
      </c>
      <c r="E87" s="207">
        <f>COMPOSIÇÕES!H805</f>
        <v>21.138960457406249</v>
      </c>
      <c r="F87" s="207">
        <f t="shared" si="6"/>
        <v>2399.2720119156093</v>
      </c>
      <c r="G87" s="207">
        <f t="shared" si="7"/>
        <v>2999.0900148945116</v>
      </c>
    </row>
    <row r="88" spans="1:7">
      <c r="A88" s="202" t="s">
        <v>23502</v>
      </c>
      <c r="B88" s="205" t="s">
        <v>574</v>
      </c>
      <c r="C88" s="204" t="s">
        <v>21531</v>
      </c>
      <c r="D88" s="206">
        <f>QUANTITATIVOS!D87</f>
        <v>4</v>
      </c>
      <c r="E88" s="207">
        <f>COMPOSIÇÕES!H822</f>
        <v>26.025960457406249</v>
      </c>
      <c r="F88" s="207">
        <f t="shared" si="6"/>
        <v>104.103841829625</v>
      </c>
      <c r="G88" s="207">
        <f t="shared" si="7"/>
        <v>130.12980228703125</v>
      </c>
    </row>
    <row r="89" spans="1:7">
      <c r="A89" s="202" t="s">
        <v>23503</v>
      </c>
      <c r="B89" s="205" t="s">
        <v>576</v>
      </c>
      <c r="C89" s="204" t="s">
        <v>21531</v>
      </c>
      <c r="D89" s="206">
        <f>QUANTITATIVOS!D88</f>
        <v>1</v>
      </c>
      <c r="E89" s="207">
        <f>COMPOSIÇÕES!H836</f>
        <v>27.202960457406249</v>
      </c>
      <c r="F89" s="207">
        <f t="shared" si="6"/>
        <v>27.202960457406249</v>
      </c>
      <c r="G89" s="207">
        <f t="shared" si="7"/>
        <v>34.003700571757811</v>
      </c>
    </row>
    <row r="91" spans="1:7" ht="15.75" thickBot="1"/>
    <row r="92" spans="1:7" ht="15.75" thickBot="1">
      <c r="A92" s="269" t="s">
        <v>606</v>
      </c>
      <c r="B92" s="270"/>
      <c r="C92" s="270"/>
      <c r="D92" s="270"/>
      <c r="E92" s="271"/>
      <c r="F92" s="213" t="s">
        <v>607</v>
      </c>
      <c r="G92" s="213" t="s">
        <v>608</v>
      </c>
    </row>
    <row r="93" spans="1:7" ht="15.75" thickBot="1">
      <c r="A93" s="272"/>
      <c r="B93" s="273"/>
      <c r="C93" s="273"/>
      <c r="D93" s="273"/>
      <c r="E93" s="274"/>
      <c r="F93" s="211">
        <f>F14+F19+F37+F43+F55+F62+F69+F81</f>
        <v>173503.46132319176</v>
      </c>
      <c r="G93" s="214">
        <f>G14+G19+G37+G43+G55+G62+G69+G81</f>
        <v>216879.32665398973</v>
      </c>
    </row>
    <row r="94" spans="1:7" ht="15.75" thickBot="1">
      <c r="A94" s="275"/>
      <c r="B94" s="276"/>
      <c r="C94" s="276"/>
      <c r="D94" s="276"/>
      <c r="E94" s="277"/>
      <c r="F94" s="212" t="s">
        <v>24046</v>
      </c>
      <c r="G94" s="214">
        <f>G93-F93</f>
        <v>43375.865330797969</v>
      </c>
    </row>
    <row r="97" spans="7:7">
      <c r="G97" s="221"/>
    </row>
  </sheetData>
  <mergeCells count="13">
    <mergeCell ref="B43:E43"/>
    <mergeCell ref="B14:E14"/>
    <mergeCell ref="B10:G10"/>
    <mergeCell ref="B81:E81"/>
    <mergeCell ref="A92:E94"/>
    <mergeCell ref="B62:E62"/>
    <mergeCell ref="B69:E69"/>
    <mergeCell ref="B2:F2"/>
    <mergeCell ref="B3:F3"/>
    <mergeCell ref="B55:E55"/>
    <mergeCell ref="C4:F4"/>
    <mergeCell ref="B19:E19"/>
    <mergeCell ref="B37:E37"/>
  </mergeCells>
  <phoneticPr fontId="1" type="noConversion"/>
  <pageMargins left="0.78740157499999996" right="0.78740157499999996" top="0.984251969" bottom="0.984251969" header="0.49212598499999999" footer="0.49212598499999999"/>
  <pageSetup paperSize="9" scale="63" orientation="portrait" r:id="rId1"/>
  <headerFooter alignWithMargins="0"/>
  <rowBreaks count="1" manualBreakCount="1">
    <brk id="61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6"/>
  <sheetViews>
    <sheetView zoomScale="70" zoomScaleNormal="70" workbookViewId="0">
      <selection activeCell="A10" sqref="A10"/>
    </sheetView>
  </sheetViews>
  <sheetFormatPr defaultRowHeight="15"/>
  <cols>
    <col min="1" max="1" width="11.42578125" style="101" customWidth="1"/>
    <col min="2" max="2" width="49.5703125" style="101" customWidth="1"/>
    <col min="3" max="3" width="15.7109375" style="101" customWidth="1"/>
    <col min="4" max="4" width="11.7109375" style="222" customWidth="1"/>
    <col min="5" max="5" width="19.140625" style="235" bestFit="1" customWidth="1"/>
    <col min="6" max="6" width="11.7109375" style="222" customWidth="1"/>
    <col min="7" max="7" width="19.85546875" style="235" bestFit="1" customWidth="1"/>
    <col min="8" max="8" width="11.7109375" style="222" customWidth="1"/>
    <col min="9" max="9" width="19.42578125" style="235" bestFit="1" customWidth="1"/>
    <col min="10" max="10" width="11.7109375" style="101" customWidth="1"/>
    <col min="11" max="11" width="19.85546875" style="235" bestFit="1" customWidth="1"/>
    <col min="12" max="12" width="1.7109375" style="101" customWidth="1"/>
    <col min="13" max="13" width="9.42578125" style="101" bestFit="1" customWidth="1"/>
    <col min="14" max="16384" width="9.140625" style="101"/>
  </cols>
  <sheetData>
    <row r="1" spans="1:13">
      <c r="A1" s="97"/>
      <c r="B1" s="97"/>
      <c r="C1" s="100"/>
    </row>
    <row r="2" spans="1:13">
      <c r="A2" s="102"/>
      <c r="B2" s="215" t="s">
        <v>21515</v>
      </c>
      <c r="C2" s="103"/>
    </row>
    <row r="3" spans="1:13">
      <c r="A3" s="102"/>
      <c r="B3" s="215" t="s">
        <v>21516</v>
      </c>
      <c r="C3" s="97"/>
    </row>
    <row r="4" spans="1:13">
      <c r="A4" s="104"/>
      <c r="B4" s="104"/>
      <c r="C4" s="103"/>
    </row>
    <row r="5" spans="1:13">
      <c r="A5" s="102"/>
      <c r="B5" s="102"/>
      <c r="C5" s="108"/>
    </row>
    <row r="6" spans="1:13">
      <c r="A6" s="111" t="s">
        <v>24042</v>
      </c>
      <c r="B6" s="111"/>
      <c r="C6" s="113"/>
    </row>
    <row r="7" spans="1:13">
      <c r="A7" s="111" t="s">
        <v>24043</v>
      </c>
      <c r="B7" s="111"/>
      <c r="C7" s="113"/>
    </row>
    <row r="8" spans="1:13">
      <c r="A8" s="111" t="s">
        <v>24047</v>
      </c>
      <c r="B8" s="111"/>
      <c r="C8" s="113"/>
    </row>
    <row r="9" spans="1:13">
      <c r="A9" s="114"/>
      <c r="B9" s="114"/>
      <c r="C9" s="117"/>
    </row>
    <row r="10" spans="1:13">
      <c r="A10" s="250" t="s">
        <v>24438</v>
      </c>
      <c r="B10" s="251" t="s">
        <v>23541</v>
      </c>
      <c r="C10" s="249"/>
    </row>
    <row r="11" spans="1:13">
      <c r="A11" s="118"/>
      <c r="B11" s="118"/>
    </row>
    <row r="12" spans="1:13" ht="26.25">
      <c r="A12" s="284" t="s">
        <v>21517</v>
      </c>
      <c r="B12" s="284" t="s">
        <v>23531</v>
      </c>
      <c r="C12" s="253" t="s">
        <v>23532</v>
      </c>
      <c r="D12" s="282" t="s">
        <v>23533</v>
      </c>
      <c r="E12" s="283"/>
      <c r="F12" s="282" t="s">
        <v>23534</v>
      </c>
      <c r="G12" s="283"/>
      <c r="H12" s="282" t="s">
        <v>23535</v>
      </c>
      <c r="I12" s="283"/>
      <c r="J12" s="282" t="s">
        <v>23536</v>
      </c>
      <c r="K12" s="283"/>
    </row>
    <row r="13" spans="1:13">
      <c r="A13" s="284"/>
      <c r="B13" s="284"/>
      <c r="C13" s="219" t="s">
        <v>23537</v>
      </c>
      <c r="D13" s="226" t="s">
        <v>23538</v>
      </c>
      <c r="E13" s="236" t="s">
        <v>23537</v>
      </c>
      <c r="F13" s="226" t="s">
        <v>23538</v>
      </c>
      <c r="G13" s="236" t="s">
        <v>23537</v>
      </c>
      <c r="H13" s="226" t="s">
        <v>23538</v>
      </c>
      <c r="I13" s="236" t="s">
        <v>23537</v>
      </c>
      <c r="J13" s="226" t="s">
        <v>23538</v>
      </c>
      <c r="K13" s="236" t="s">
        <v>23537</v>
      </c>
    </row>
    <row r="14" spans="1:13">
      <c r="A14" s="223"/>
      <c r="B14" s="223"/>
      <c r="C14" s="224"/>
      <c r="D14" s="227"/>
      <c r="E14" s="237"/>
      <c r="F14" s="227"/>
      <c r="G14" s="237"/>
      <c r="H14" s="227"/>
      <c r="I14" s="237"/>
      <c r="J14" s="227"/>
      <c r="K14" s="237"/>
    </row>
    <row r="15" spans="1:13">
      <c r="A15" s="128">
        <v>1</v>
      </c>
      <c r="B15" s="196" t="s">
        <v>23507</v>
      </c>
      <c r="C15" s="225">
        <f>SUM(C16:C17)</f>
        <v>3651.9027356759102</v>
      </c>
      <c r="D15" s="230">
        <f>E15/C15</f>
        <v>0.46755443307861388</v>
      </c>
      <c r="E15" s="238">
        <f>SUM(E16:E17)</f>
        <v>1707.4633132371894</v>
      </c>
      <c r="F15" s="230">
        <f>G15/C15</f>
        <v>0.17748185564046204</v>
      </c>
      <c r="G15" s="238">
        <f>SUM(G16:G17)</f>
        <v>648.14647414624028</v>
      </c>
      <c r="H15" s="230">
        <f>I15/C15</f>
        <v>0.17748185564046204</v>
      </c>
      <c r="I15" s="238">
        <f>SUM(I16:I17)</f>
        <v>648.14647414624028</v>
      </c>
      <c r="J15" s="230">
        <f>K15/C15</f>
        <v>0.17748185564046204</v>
      </c>
      <c r="K15" s="238">
        <f>SUM(K16:K17)</f>
        <v>648.14647414624028</v>
      </c>
    </row>
    <row r="16" spans="1:13">
      <c r="A16" s="202" t="s">
        <v>21543</v>
      </c>
      <c r="B16" s="205" t="s">
        <v>23467</v>
      </c>
      <c r="C16" s="218">
        <f>ORÇAMENTO!G16</f>
        <v>1059.3168390909491</v>
      </c>
      <c r="D16" s="220">
        <v>1</v>
      </c>
      <c r="E16" s="239">
        <f>$D16*$C16</f>
        <v>1059.3168390909491</v>
      </c>
      <c r="F16" s="220"/>
      <c r="G16" s="239">
        <f>$F16*$C16</f>
        <v>0</v>
      </c>
      <c r="H16" s="220"/>
      <c r="I16" s="239">
        <f>$H16*$C16</f>
        <v>0</v>
      </c>
      <c r="J16" s="220"/>
      <c r="K16" s="239">
        <f>$J16*$C16</f>
        <v>0</v>
      </c>
      <c r="M16" s="222">
        <f>D16+F16+H16+J16</f>
        <v>1</v>
      </c>
    </row>
    <row r="17" spans="1:13">
      <c r="A17" s="231" t="s">
        <v>21544</v>
      </c>
      <c r="B17" s="232" t="s">
        <v>23505</v>
      </c>
      <c r="C17" s="233">
        <f>ORÇAMENTO!G17</f>
        <v>2592.5858965849611</v>
      </c>
      <c r="D17" s="234">
        <v>0.25</v>
      </c>
      <c r="E17" s="240">
        <f>$D17*$C17</f>
        <v>648.14647414624028</v>
      </c>
      <c r="F17" s="234">
        <v>0.25</v>
      </c>
      <c r="G17" s="240">
        <f>$F17*$C17</f>
        <v>648.14647414624028</v>
      </c>
      <c r="H17" s="234">
        <v>0.25</v>
      </c>
      <c r="I17" s="240">
        <f>$H17*$C17</f>
        <v>648.14647414624028</v>
      </c>
      <c r="J17" s="234">
        <v>0.25</v>
      </c>
      <c r="K17" s="240">
        <f>$J17*$C17</f>
        <v>648.14647414624028</v>
      </c>
      <c r="M17" s="222">
        <f t="shared" ref="M17:M80" si="0">D17+F17+H17+J17</f>
        <v>1</v>
      </c>
    </row>
    <row r="18" spans="1:13">
      <c r="J18" s="222"/>
      <c r="M18" s="222"/>
    </row>
    <row r="19" spans="1:13" s="143" customFormat="1">
      <c r="A19" s="128">
        <v>2</v>
      </c>
      <c r="B19" s="196" t="s">
        <v>23974</v>
      </c>
      <c r="C19" s="225">
        <f>SUM(C20:C34)</f>
        <v>32744.933565114268</v>
      </c>
      <c r="D19" s="230">
        <f>E19/C19</f>
        <v>1</v>
      </c>
      <c r="E19" s="238">
        <f>SUM(E20:E34)</f>
        <v>32744.933565114268</v>
      </c>
      <c r="F19" s="230">
        <f>G19/C19</f>
        <v>0</v>
      </c>
      <c r="G19" s="238">
        <f>SUM(G20:G34)</f>
        <v>0</v>
      </c>
      <c r="H19" s="230">
        <f>I19/C19</f>
        <v>0</v>
      </c>
      <c r="I19" s="238">
        <f>SUM(I20:I34)</f>
        <v>0</v>
      </c>
      <c r="J19" s="230">
        <f>K19/C19</f>
        <v>0</v>
      </c>
      <c r="K19" s="238">
        <f>SUM(K20:K34)</f>
        <v>0</v>
      </c>
      <c r="M19" s="222">
        <f t="shared" si="0"/>
        <v>1</v>
      </c>
    </row>
    <row r="20" spans="1:13">
      <c r="A20" s="202" t="s">
        <v>23971</v>
      </c>
      <c r="B20" s="205" t="s">
        <v>21534</v>
      </c>
      <c r="C20" s="218">
        <f>ORÇAMENTO!G21</f>
        <v>219.8966441166562</v>
      </c>
      <c r="D20" s="220">
        <v>1</v>
      </c>
      <c r="E20" s="239">
        <f>$D20*$C20</f>
        <v>219.8966441166562</v>
      </c>
      <c r="F20" s="220"/>
      <c r="G20" s="239">
        <f>$F20*$C20</f>
        <v>0</v>
      </c>
      <c r="H20" s="220"/>
      <c r="I20" s="239">
        <f t="shared" ref="I20:I34" si="1">$H20*$C20</f>
        <v>0</v>
      </c>
      <c r="J20" s="220"/>
      <c r="K20" s="239">
        <f>$J20*$C20</f>
        <v>0</v>
      </c>
      <c r="M20" s="222">
        <f t="shared" si="0"/>
        <v>1</v>
      </c>
    </row>
    <row r="21" spans="1:13">
      <c r="A21" s="231" t="s">
        <v>23972</v>
      </c>
      <c r="B21" s="232" t="s">
        <v>21541</v>
      </c>
      <c r="C21" s="233">
        <f>ORÇAMENTO!G22</f>
        <v>13078.001650323018</v>
      </c>
      <c r="D21" s="234">
        <v>1</v>
      </c>
      <c r="E21" s="240">
        <f t="shared" ref="E21:E34" si="2">$D21*$C21</f>
        <v>13078.001650323018</v>
      </c>
      <c r="F21" s="234"/>
      <c r="G21" s="240">
        <f t="shared" ref="G21:G34" si="3">$F21*$C21</f>
        <v>0</v>
      </c>
      <c r="H21" s="234"/>
      <c r="I21" s="240">
        <f t="shared" si="1"/>
        <v>0</v>
      </c>
      <c r="J21" s="234"/>
      <c r="K21" s="240">
        <f t="shared" ref="K21:K34" si="4">$J21*$C21</f>
        <v>0</v>
      </c>
      <c r="M21" s="222">
        <f t="shared" si="0"/>
        <v>1</v>
      </c>
    </row>
    <row r="22" spans="1:13">
      <c r="A22" s="202" t="s">
        <v>23973</v>
      </c>
      <c r="B22" s="205" t="s">
        <v>21533</v>
      </c>
      <c r="C22" s="218">
        <f>ORÇAMENTO!G23</f>
        <v>2854.936639130784</v>
      </c>
      <c r="D22" s="220">
        <v>1</v>
      </c>
      <c r="E22" s="239">
        <f t="shared" si="2"/>
        <v>2854.936639130784</v>
      </c>
      <c r="F22" s="220"/>
      <c r="G22" s="239">
        <f t="shared" si="3"/>
        <v>0</v>
      </c>
      <c r="H22" s="220"/>
      <c r="I22" s="239">
        <f t="shared" si="1"/>
        <v>0</v>
      </c>
      <c r="J22" s="220"/>
      <c r="K22" s="239">
        <f t="shared" si="4"/>
        <v>0</v>
      </c>
      <c r="M22" s="222">
        <f t="shared" si="0"/>
        <v>1</v>
      </c>
    </row>
    <row r="23" spans="1:13">
      <c r="A23" s="231" t="s">
        <v>23474</v>
      </c>
      <c r="B23" s="232" t="s">
        <v>24015</v>
      </c>
      <c r="C23" s="233">
        <f>ORÇAMENTO!G24</f>
        <v>877.64284020910986</v>
      </c>
      <c r="D23" s="234">
        <v>1</v>
      </c>
      <c r="E23" s="240">
        <f t="shared" si="2"/>
        <v>877.64284020910986</v>
      </c>
      <c r="F23" s="234"/>
      <c r="G23" s="240">
        <f t="shared" si="3"/>
        <v>0</v>
      </c>
      <c r="H23" s="234"/>
      <c r="I23" s="240">
        <f t="shared" si="1"/>
        <v>0</v>
      </c>
      <c r="J23" s="234"/>
      <c r="K23" s="240">
        <f t="shared" si="4"/>
        <v>0</v>
      </c>
      <c r="M23" s="222">
        <f t="shared" si="0"/>
        <v>1</v>
      </c>
    </row>
    <row r="24" spans="1:13" ht="30">
      <c r="A24" s="202" t="s">
        <v>23475</v>
      </c>
      <c r="B24" s="205" t="s">
        <v>21539</v>
      </c>
      <c r="C24" s="218">
        <f>ORÇAMENTO!G25</f>
        <v>1065.1732142761057</v>
      </c>
      <c r="D24" s="220">
        <v>1</v>
      </c>
      <c r="E24" s="239">
        <f t="shared" si="2"/>
        <v>1065.1732142761057</v>
      </c>
      <c r="F24" s="220"/>
      <c r="G24" s="239">
        <f t="shared" si="3"/>
        <v>0</v>
      </c>
      <c r="H24" s="220"/>
      <c r="I24" s="239">
        <f t="shared" si="1"/>
        <v>0</v>
      </c>
      <c r="J24" s="220"/>
      <c r="K24" s="239">
        <f t="shared" si="4"/>
        <v>0</v>
      </c>
      <c r="M24" s="222">
        <f t="shared" si="0"/>
        <v>1</v>
      </c>
    </row>
    <row r="25" spans="1:13">
      <c r="A25" s="231" t="s">
        <v>23476</v>
      </c>
      <c r="B25" s="232" t="s">
        <v>21530</v>
      </c>
      <c r="C25" s="233">
        <f>ORÇAMENTO!G26</f>
        <v>4880.2459500824525</v>
      </c>
      <c r="D25" s="234">
        <v>1</v>
      </c>
      <c r="E25" s="240">
        <f t="shared" si="2"/>
        <v>4880.2459500824525</v>
      </c>
      <c r="F25" s="234"/>
      <c r="G25" s="240">
        <f t="shared" si="3"/>
        <v>0</v>
      </c>
      <c r="H25" s="234"/>
      <c r="I25" s="240">
        <f t="shared" si="1"/>
        <v>0</v>
      </c>
      <c r="J25" s="234"/>
      <c r="K25" s="240">
        <f t="shared" si="4"/>
        <v>0</v>
      </c>
      <c r="M25" s="222">
        <f t="shared" si="0"/>
        <v>1</v>
      </c>
    </row>
    <row r="26" spans="1:13" ht="30">
      <c r="A26" s="202" t="s">
        <v>23477</v>
      </c>
      <c r="B26" s="205" t="s">
        <v>23963</v>
      </c>
      <c r="C26" s="218">
        <f>ORÇAMENTO!G27</f>
        <v>2488.1763640772951</v>
      </c>
      <c r="D26" s="220">
        <v>1</v>
      </c>
      <c r="E26" s="239">
        <f t="shared" si="2"/>
        <v>2488.1763640772951</v>
      </c>
      <c r="F26" s="220"/>
      <c r="G26" s="239">
        <f t="shared" si="3"/>
        <v>0</v>
      </c>
      <c r="H26" s="220"/>
      <c r="I26" s="239">
        <f t="shared" si="1"/>
        <v>0</v>
      </c>
      <c r="J26" s="220"/>
      <c r="K26" s="239">
        <f t="shared" si="4"/>
        <v>0</v>
      </c>
      <c r="M26" s="222">
        <f t="shared" si="0"/>
        <v>1</v>
      </c>
    </row>
    <row r="27" spans="1:13">
      <c r="A27" s="231" t="s">
        <v>23478</v>
      </c>
      <c r="B27" s="232" t="s">
        <v>21545</v>
      </c>
      <c r="C27" s="233">
        <f>ORÇAMENTO!G28</f>
        <v>21.299339797391603</v>
      </c>
      <c r="D27" s="234">
        <v>1</v>
      </c>
      <c r="E27" s="240">
        <f t="shared" si="2"/>
        <v>21.299339797391603</v>
      </c>
      <c r="F27" s="234"/>
      <c r="G27" s="240">
        <f t="shared" si="3"/>
        <v>0</v>
      </c>
      <c r="H27" s="234"/>
      <c r="I27" s="240">
        <f t="shared" si="1"/>
        <v>0</v>
      </c>
      <c r="J27" s="234"/>
      <c r="K27" s="240">
        <f t="shared" si="4"/>
        <v>0</v>
      </c>
      <c r="M27" s="222">
        <f t="shared" si="0"/>
        <v>1</v>
      </c>
    </row>
    <row r="28" spans="1:13" ht="30">
      <c r="A28" s="202" t="s">
        <v>23479</v>
      </c>
      <c r="B28" s="205" t="s">
        <v>21536</v>
      </c>
      <c r="C28" s="218">
        <f>ORÇAMENTO!G29</f>
        <v>232.57440686109376</v>
      </c>
      <c r="D28" s="220">
        <v>1</v>
      </c>
      <c r="E28" s="239">
        <f t="shared" si="2"/>
        <v>232.57440686109376</v>
      </c>
      <c r="F28" s="220"/>
      <c r="G28" s="239">
        <f t="shared" si="3"/>
        <v>0</v>
      </c>
      <c r="H28" s="220"/>
      <c r="I28" s="239">
        <f t="shared" si="1"/>
        <v>0</v>
      </c>
      <c r="J28" s="220"/>
      <c r="K28" s="239">
        <f t="shared" si="4"/>
        <v>0</v>
      </c>
      <c r="M28" s="222">
        <f t="shared" si="0"/>
        <v>1</v>
      </c>
    </row>
    <row r="29" spans="1:13" ht="30">
      <c r="A29" s="231" t="s">
        <v>23480</v>
      </c>
      <c r="B29" s="232" t="s">
        <v>21532</v>
      </c>
      <c r="C29" s="233">
        <f>ORÇAMENTO!G30</f>
        <v>282.73914775230475</v>
      </c>
      <c r="D29" s="234">
        <v>1</v>
      </c>
      <c r="E29" s="240">
        <f t="shared" si="2"/>
        <v>282.73914775230475</v>
      </c>
      <c r="F29" s="234"/>
      <c r="G29" s="240">
        <f t="shared" si="3"/>
        <v>0</v>
      </c>
      <c r="H29" s="234"/>
      <c r="I29" s="240">
        <f t="shared" si="1"/>
        <v>0</v>
      </c>
      <c r="J29" s="234"/>
      <c r="K29" s="240">
        <f t="shared" si="4"/>
        <v>0</v>
      </c>
      <c r="M29" s="222">
        <f t="shared" si="0"/>
        <v>1</v>
      </c>
    </row>
    <row r="30" spans="1:13" ht="30">
      <c r="A30" s="202" t="s">
        <v>23481</v>
      </c>
      <c r="B30" s="205" t="s">
        <v>21537</v>
      </c>
      <c r="C30" s="218">
        <f>ORÇAMENTO!G31</f>
        <v>141.77865114351562</v>
      </c>
      <c r="D30" s="220">
        <v>1</v>
      </c>
      <c r="E30" s="239">
        <f t="shared" si="2"/>
        <v>141.77865114351562</v>
      </c>
      <c r="F30" s="220"/>
      <c r="G30" s="239">
        <f t="shared" si="3"/>
        <v>0</v>
      </c>
      <c r="H30" s="220"/>
      <c r="I30" s="239">
        <f t="shared" si="1"/>
        <v>0</v>
      </c>
      <c r="J30" s="220"/>
      <c r="K30" s="239">
        <f t="shared" si="4"/>
        <v>0</v>
      </c>
      <c r="M30" s="222">
        <f t="shared" si="0"/>
        <v>1</v>
      </c>
    </row>
    <row r="31" spans="1:13" ht="30">
      <c r="A31" s="231" t="s">
        <v>23482</v>
      </c>
      <c r="B31" s="232" t="s">
        <v>21538</v>
      </c>
      <c r="C31" s="233">
        <f>ORÇAMENTO!G32</f>
        <v>2698.2875792172654</v>
      </c>
      <c r="D31" s="234">
        <v>1</v>
      </c>
      <c r="E31" s="240">
        <f t="shared" si="2"/>
        <v>2698.2875792172654</v>
      </c>
      <c r="F31" s="234"/>
      <c r="G31" s="240">
        <f t="shared" si="3"/>
        <v>0</v>
      </c>
      <c r="H31" s="234"/>
      <c r="I31" s="240">
        <f t="shared" si="1"/>
        <v>0</v>
      </c>
      <c r="J31" s="234"/>
      <c r="K31" s="240">
        <f t="shared" si="4"/>
        <v>0</v>
      </c>
      <c r="M31" s="222">
        <f t="shared" si="0"/>
        <v>1</v>
      </c>
    </row>
    <row r="32" spans="1:13">
      <c r="A32" s="202" t="s">
        <v>23483</v>
      </c>
      <c r="B32" s="205" t="s">
        <v>21535</v>
      </c>
      <c r="C32" s="218">
        <f>ORÇAMENTO!G33</f>
        <v>1768.4120287845708</v>
      </c>
      <c r="D32" s="220">
        <v>1</v>
      </c>
      <c r="E32" s="239">
        <f t="shared" si="2"/>
        <v>1768.4120287845708</v>
      </c>
      <c r="F32" s="220"/>
      <c r="G32" s="239">
        <f t="shared" si="3"/>
        <v>0</v>
      </c>
      <c r="H32" s="220"/>
      <c r="I32" s="239">
        <f t="shared" si="1"/>
        <v>0</v>
      </c>
      <c r="J32" s="220"/>
      <c r="K32" s="239">
        <f t="shared" si="4"/>
        <v>0</v>
      </c>
      <c r="M32" s="222">
        <f t="shared" si="0"/>
        <v>1</v>
      </c>
    </row>
    <row r="33" spans="1:13" ht="30">
      <c r="A33" s="231" t="s">
        <v>23484</v>
      </c>
      <c r="B33" s="232" t="s">
        <v>540</v>
      </c>
      <c r="C33" s="233">
        <f>ORÇAMENTO!G34</f>
        <v>1812.5141587709415</v>
      </c>
      <c r="D33" s="234">
        <v>1</v>
      </c>
      <c r="E33" s="240">
        <f t="shared" si="2"/>
        <v>1812.5141587709415</v>
      </c>
      <c r="F33" s="234"/>
      <c r="G33" s="240">
        <f t="shared" si="3"/>
        <v>0</v>
      </c>
      <c r="H33" s="234"/>
      <c r="I33" s="240">
        <f t="shared" si="1"/>
        <v>0</v>
      </c>
      <c r="J33" s="234"/>
      <c r="K33" s="240">
        <f t="shared" si="4"/>
        <v>0</v>
      </c>
      <c r="M33" s="222">
        <f t="shared" si="0"/>
        <v>1</v>
      </c>
    </row>
    <row r="34" spans="1:13" s="143" customFormat="1">
      <c r="A34" s="202" t="s">
        <v>23485</v>
      </c>
      <c r="B34" s="205" t="s">
        <v>21540</v>
      </c>
      <c r="C34" s="218">
        <f>ORÇAMENTO!G35</f>
        <v>323.25495057175783</v>
      </c>
      <c r="D34" s="220">
        <v>1</v>
      </c>
      <c r="E34" s="239">
        <f t="shared" si="2"/>
        <v>323.25495057175783</v>
      </c>
      <c r="F34" s="220"/>
      <c r="G34" s="239">
        <f t="shared" si="3"/>
        <v>0</v>
      </c>
      <c r="H34" s="220"/>
      <c r="I34" s="239">
        <f t="shared" si="1"/>
        <v>0</v>
      </c>
      <c r="J34" s="220"/>
      <c r="K34" s="239">
        <f t="shared" si="4"/>
        <v>0</v>
      </c>
      <c r="M34" s="222">
        <f t="shared" si="0"/>
        <v>1</v>
      </c>
    </row>
    <row r="35" spans="1:13">
      <c r="J35" s="222"/>
      <c r="M35" s="222"/>
    </row>
    <row r="36" spans="1:13">
      <c r="A36" s="128">
        <v>3</v>
      </c>
      <c r="B36" s="196" t="s">
        <v>23968</v>
      </c>
      <c r="C36" s="225">
        <f>SUM(C37:C39)</f>
        <v>37341.002096264696</v>
      </c>
      <c r="D36" s="230">
        <f>E36/C36</f>
        <v>0</v>
      </c>
      <c r="E36" s="238">
        <f>SUM(E37:E39)</f>
        <v>0</v>
      </c>
      <c r="F36" s="230">
        <f>G36/C36</f>
        <v>1</v>
      </c>
      <c r="G36" s="238">
        <f>SUM(G37:G39)</f>
        <v>37341.002096264696</v>
      </c>
      <c r="H36" s="230">
        <f>I36/C36</f>
        <v>0</v>
      </c>
      <c r="I36" s="238">
        <f>SUM(I37:I39)</f>
        <v>0</v>
      </c>
      <c r="J36" s="230">
        <f>K36/C36</f>
        <v>0</v>
      </c>
      <c r="K36" s="238">
        <f>SUM(K37:K39)</f>
        <v>0</v>
      </c>
      <c r="M36" s="222">
        <f t="shared" si="0"/>
        <v>1</v>
      </c>
    </row>
    <row r="37" spans="1:13">
      <c r="A37" s="202" t="s">
        <v>23976</v>
      </c>
      <c r="B37" s="205" t="s">
        <v>23969</v>
      </c>
      <c r="C37" s="218">
        <f>ORÇAMENTO!G39</f>
        <v>2496.7144724741552</v>
      </c>
      <c r="D37" s="220"/>
      <c r="E37" s="239">
        <f>$D37*$C37</f>
        <v>0</v>
      </c>
      <c r="F37" s="220">
        <v>1</v>
      </c>
      <c r="G37" s="239">
        <f>$F37*$C37</f>
        <v>2496.7144724741552</v>
      </c>
      <c r="H37" s="220"/>
      <c r="I37" s="239">
        <f>$H37*$C37</f>
        <v>0</v>
      </c>
      <c r="J37" s="220"/>
      <c r="K37" s="239">
        <f>$J37*$C37</f>
        <v>0</v>
      </c>
      <c r="M37" s="222">
        <f t="shared" si="0"/>
        <v>1</v>
      </c>
    </row>
    <row r="38" spans="1:13">
      <c r="A38" s="231" t="s">
        <v>23978</v>
      </c>
      <c r="B38" s="232" t="s">
        <v>23990</v>
      </c>
      <c r="C38" s="233">
        <f>ORÇAMENTO!G40</f>
        <v>10831.694583170894</v>
      </c>
      <c r="D38" s="234"/>
      <c r="E38" s="240">
        <f>$D38*$C38</f>
        <v>0</v>
      </c>
      <c r="F38" s="234">
        <v>1</v>
      </c>
      <c r="G38" s="240">
        <f>$F38*$C38</f>
        <v>10831.694583170894</v>
      </c>
      <c r="H38" s="234"/>
      <c r="I38" s="240">
        <f>$H38*$C38</f>
        <v>0</v>
      </c>
      <c r="J38" s="234"/>
      <c r="K38" s="240">
        <f>$J38*$C38</f>
        <v>0</v>
      </c>
      <c r="M38" s="222">
        <f t="shared" si="0"/>
        <v>1</v>
      </c>
    </row>
    <row r="39" spans="1:13">
      <c r="A39" s="202" t="s">
        <v>23979</v>
      </c>
      <c r="B39" s="205" t="s">
        <v>23970</v>
      </c>
      <c r="C39" s="218">
        <f>ORÇAMENTO!G41</f>
        <v>24012.593040619642</v>
      </c>
      <c r="D39" s="220"/>
      <c r="E39" s="239">
        <f>$D39*$C39</f>
        <v>0</v>
      </c>
      <c r="F39" s="220">
        <v>1</v>
      </c>
      <c r="G39" s="239">
        <f>$F39*$C39</f>
        <v>24012.593040619642</v>
      </c>
      <c r="H39" s="220"/>
      <c r="I39" s="239">
        <f>$H39*$C39</f>
        <v>0</v>
      </c>
      <c r="J39" s="220"/>
      <c r="K39" s="239">
        <f>$J39*$C39</f>
        <v>0</v>
      </c>
      <c r="M39" s="222">
        <f t="shared" si="0"/>
        <v>1</v>
      </c>
    </row>
    <row r="40" spans="1:13">
      <c r="J40" s="222"/>
      <c r="M40" s="222"/>
    </row>
    <row r="41" spans="1:13">
      <c r="A41" s="128">
        <v>4</v>
      </c>
      <c r="B41" s="196" t="s">
        <v>23975</v>
      </c>
      <c r="C41" s="225">
        <f>SUM(C42:C50)</f>
        <v>34267.064256125748</v>
      </c>
      <c r="D41" s="230">
        <f>E41/C41</f>
        <v>5.3322617730420952E-3</v>
      </c>
      <c r="E41" s="238">
        <f>SUM(E42:E50)</f>
        <v>182.7209568073165</v>
      </c>
      <c r="F41" s="230">
        <f>G41/C41</f>
        <v>0.3522136195919337</v>
      </c>
      <c r="G41" s="238">
        <f>SUM(G42:G50)</f>
        <v>12069.326734439423</v>
      </c>
      <c r="H41" s="230">
        <f>I41/C41</f>
        <v>0.49733386911347899</v>
      </c>
      <c r="I41" s="238">
        <f>SUM(I42:I50)</f>
        <v>17042.171649659216</v>
      </c>
      <c r="J41" s="230">
        <f>K41/C41</f>
        <v>0.14512024952154523</v>
      </c>
      <c r="K41" s="238">
        <f>SUM(K42:K50)</f>
        <v>4972.8449152197927</v>
      </c>
      <c r="M41" s="222">
        <f t="shared" si="0"/>
        <v>1</v>
      </c>
    </row>
    <row r="42" spans="1:13">
      <c r="A42" s="202" t="s">
        <v>24012</v>
      </c>
      <c r="B42" s="205" t="s">
        <v>24008</v>
      </c>
      <c r="C42" s="218">
        <f>ORÇAMENTO!G45</f>
        <v>8724.6637207120366</v>
      </c>
      <c r="D42" s="220"/>
      <c r="E42" s="239">
        <f>$D42*$C42</f>
        <v>0</v>
      </c>
      <c r="F42" s="220">
        <v>0.5</v>
      </c>
      <c r="G42" s="239">
        <f>$F42*$C42</f>
        <v>4362.3318603560183</v>
      </c>
      <c r="H42" s="220">
        <v>0.5</v>
      </c>
      <c r="I42" s="239">
        <f t="shared" ref="I42:I50" si="5">$H42*$C42</f>
        <v>4362.3318603560183</v>
      </c>
      <c r="J42" s="220"/>
      <c r="K42" s="239">
        <f t="shared" ref="K42:K50" si="6">$J42*$C42</f>
        <v>0</v>
      </c>
      <c r="M42" s="222">
        <f t="shared" si="0"/>
        <v>1</v>
      </c>
    </row>
    <row r="43" spans="1:13">
      <c r="A43" s="231" t="s">
        <v>24013</v>
      </c>
      <c r="B43" s="232" t="s">
        <v>23977</v>
      </c>
      <c r="C43" s="233">
        <f>ORÇAMENTO!G46</f>
        <v>91.246195310518829</v>
      </c>
      <c r="D43" s="234">
        <v>1</v>
      </c>
      <c r="E43" s="240">
        <f t="shared" ref="E43:E50" si="7">$D43*$C43</f>
        <v>91.246195310518829</v>
      </c>
      <c r="F43" s="234"/>
      <c r="G43" s="240">
        <f t="shared" ref="G43:G50" si="8">$F43*$C43</f>
        <v>0</v>
      </c>
      <c r="H43" s="234"/>
      <c r="I43" s="240">
        <f t="shared" si="5"/>
        <v>0</v>
      </c>
      <c r="J43" s="234"/>
      <c r="K43" s="240">
        <f t="shared" si="6"/>
        <v>0</v>
      </c>
      <c r="M43" s="222">
        <f t="shared" si="0"/>
        <v>1</v>
      </c>
    </row>
    <row r="44" spans="1:13">
      <c r="A44" s="202" t="s">
        <v>23486</v>
      </c>
      <c r="B44" s="205" t="s">
        <v>23980</v>
      </c>
      <c r="C44" s="218">
        <f>ORÇAMENTO!G47</f>
        <v>29.158483185898834</v>
      </c>
      <c r="D44" s="220">
        <v>1</v>
      </c>
      <c r="E44" s="239">
        <f t="shared" si="7"/>
        <v>29.158483185898834</v>
      </c>
      <c r="F44" s="220"/>
      <c r="G44" s="239">
        <f t="shared" si="8"/>
        <v>0</v>
      </c>
      <c r="H44" s="220"/>
      <c r="I44" s="239">
        <f t="shared" si="5"/>
        <v>0</v>
      </c>
      <c r="J44" s="220"/>
      <c r="K44" s="239">
        <f t="shared" si="6"/>
        <v>0</v>
      </c>
      <c r="M44" s="222">
        <f t="shared" si="0"/>
        <v>1</v>
      </c>
    </row>
    <row r="45" spans="1:13">
      <c r="A45" s="231" t="s">
        <v>23487</v>
      </c>
      <c r="B45" s="232" t="s">
        <v>23981</v>
      </c>
      <c r="C45" s="233">
        <f>ORÇAMENTO!G48</f>
        <v>62.316278310898824</v>
      </c>
      <c r="D45" s="234">
        <v>1</v>
      </c>
      <c r="E45" s="240">
        <f t="shared" si="7"/>
        <v>62.316278310898824</v>
      </c>
      <c r="F45" s="234"/>
      <c r="G45" s="240">
        <f t="shared" si="8"/>
        <v>0</v>
      </c>
      <c r="H45" s="234"/>
      <c r="I45" s="240">
        <f t="shared" si="5"/>
        <v>0</v>
      </c>
      <c r="J45" s="234"/>
      <c r="K45" s="240">
        <f t="shared" si="6"/>
        <v>0</v>
      </c>
      <c r="M45" s="222">
        <f t="shared" si="0"/>
        <v>1</v>
      </c>
    </row>
    <row r="46" spans="1:13">
      <c r="A46" s="202" t="s">
        <v>23488</v>
      </c>
      <c r="B46" s="205" t="s">
        <v>23982</v>
      </c>
      <c r="C46" s="218">
        <f>ORÇAMENTO!G49</f>
        <v>3773.2229473143348</v>
      </c>
      <c r="D46" s="220"/>
      <c r="E46" s="239">
        <f t="shared" si="7"/>
        <v>0</v>
      </c>
      <c r="F46" s="220">
        <v>0.5</v>
      </c>
      <c r="G46" s="239">
        <f t="shared" si="8"/>
        <v>1886.6114736571674</v>
      </c>
      <c r="H46" s="220">
        <v>0.5</v>
      </c>
      <c r="I46" s="239">
        <f t="shared" si="5"/>
        <v>1886.6114736571674</v>
      </c>
      <c r="J46" s="220"/>
      <c r="K46" s="239">
        <f t="shared" si="6"/>
        <v>0</v>
      </c>
      <c r="M46" s="222">
        <f t="shared" si="0"/>
        <v>1</v>
      </c>
    </row>
    <row r="47" spans="1:13">
      <c r="A47" s="231" t="s">
        <v>23489</v>
      </c>
      <c r="B47" s="232" t="s">
        <v>23933</v>
      </c>
      <c r="C47" s="233">
        <f>ORÇAMENTO!G50</f>
        <v>11640.766800852472</v>
      </c>
      <c r="D47" s="234"/>
      <c r="E47" s="240">
        <f t="shared" si="7"/>
        <v>0</v>
      </c>
      <c r="F47" s="234">
        <v>0.5</v>
      </c>
      <c r="G47" s="240">
        <f t="shared" si="8"/>
        <v>5820.3834004262362</v>
      </c>
      <c r="H47" s="234">
        <v>0.5</v>
      </c>
      <c r="I47" s="240">
        <f t="shared" si="5"/>
        <v>5820.3834004262362</v>
      </c>
      <c r="J47" s="234"/>
      <c r="K47" s="240">
        <f t="shared" si="6"/>
        <v>0</v>
      </c>
      <c r="M47" s="222">
        <f t="shared" si="0"/>
        <v>1</v>
      </c>
    </row>
    <row r="48" spans="1:13">
      <c r="A48" s="202" t="s">
        <v>23490</v>
      </c>
      <c r="B48" s="205" t="s">
        <v>23983</v>
      </c>
      <c r="C48" s="218">
        <f>ORÇAMENTO!G51</f>
        <v>592.36977076557002</v>
      </c>
      <c r="D48" s="220"/>
      <c r="E48" s="239">
        <f t="shared" si="7"/>
        <v>0</v>
      </c>
      <c r="F48" s="220"/>
      <c r="G48" s="239">
        <f t="shared" si="8"/>
        <v>0</v>
      </c>
      <c r="H48" s="220">
        <v>0.5</v>
      </c>
      <c r="I48" s="239">
        <f t="shared" si="5"/>
        <v>296.18488538278501</v>
      </c>
      <c r="J48" s="220">
        <v>0.5</v>
      </c>
      <c r="K48" s="239">
        <f t="shared" si="6"/>
        <v>296.18488538278501</v>
      </c>
      <c r="M48" s="222">
        <f t="shared" si="0"/>
        <v>1</v>
      </c>
    </row>
    <row r="49" spans="1:13">
      <c r="A49" s="231" t="s">
        <v>23491</v>
      </c>
      <c r="B49" s="232" t="s">
        <v>23984</v>
      </c>
      <c r="C49" s="233">
        <f>ORÇAMENTO!G52</f>
        <v>149.45214614896383</v>
      </c>
      <c r="D49" s="234"/>
      <c r="E49" s="240">
        <f t="shared" si="7"/>
        <v>0</v>
      </c>
      <c r="F49" s="234"/>
      <c r="G49" s="240">
        <f t="shared" si="8"/>
        <v>0</v>
      </c>
      <c r="H49" s="234">
        <v>0.5</v>
      </c>
      <c r="I49" s="240">
        <f t="shared" si="5"/>
        <v>74.726073074481917</v>
      </c>
      <c r="J49" s="234">
        <v>0.5</v>
      </c>
      <c r="K49" s="240">
        <f t="shared" si="6"/>
        <v>74.726073074481917</v>
      </c>
      <c r="M49" s="222">
        <f t="shared" si="0"/>
        <v>1</v>
      </c>
    </row>
    <row r="50" spans="1:13" ht="15" customHeight="1">
      <c r="A50" s="202" t="s">
        <v>23492</v>
      </c>
      <c r="B50" s="205" t="s">
        <v>1463</v>
      </c>
      <c r="C50" s="218">
        <f>ORÇAMENTO!G53</f>
        <v>9203.8679135250513</v>
      </c>
      <c r="D50" s="220"/>
      <c r="E50" s="239">
        <f t="shared" si="7"/>
        <v>0</v>
      </c>
      <c r="F50" s="220"/>
      <c r="G50" s="239">
        <f t="shared" si="8"/>
        <v>0</v>
      </c>
      <c r="H50" s="220">
        <v>0.5</v>
      </c>
      <c r="I50" s="239">
        <f t="shared" si="5"/>
        <v>4601.9339567625257</v>
      </c>
      <c r="J50" s="220">
        <v>0.5</v>
      </c>
      <c r="K50" s="239">
        <f t="shared" si="6"/>
        <v>4601.9339567625257</v>
      </c>
      <c r="M50" s="222">
        <f t="shared" si="0"/>
        <v>1</v>
      </c>
    </row>
    <row r="51" spans="1:13">
      <c r="A51" s="184"/>
      <c r="B51" s="185"/>
      <c r="J51" s="222"/>
      <c r="M51" s="222"/>
    </row>
    <row r="52" spans="1:13">
      <c r="A52" s="128">
        <v>5</v>
      </c>
      <c r="B52" s="196" t="s">
        <v>1465</v>
      </c>
      <c r="C52" s="225">
        <f>SUM(C53:C56)</f>
        <v>47570.408338469366</v>
      </c>
      <c r="D52" s="230">
        <f>E52/C52</f>
        <v>0</v>
      </c>
      <c r="E52" s="238">
        <f>SUM(E53:E56)</f>
        <v>0</v>
      </c>
      <c r="F52" s="230">
        <f>G52/C52</f>
        <v>5.0005816129705928E-2</v>
      </c>
      <c r="G52" s="238">
        <f>SUM(G53:G56)</f>
        <v>2378.7970925885288</v>
      </c>
      <c r="H52" s="230">
        <f>I52/C52</f>
        <v>0.5</v>
      </c>
      <c r="I52" s="238">
        <f>SUM(I53:I56)</f>
        <v>23785.204169234683</v>
      </c>
      <c r="J52" s="230">
        <f>K52/C52</f>
        <v>0.44999418387029405</v>
      </c>
      <c r="K52" s="238">
        <f>SUM(K53:K56)</f>
        <v>21406.407076646152</v>
      </c>
      <c r="M52" s="222">
        <f t="shared" si="0"/>
        <v>1</v>
      </c>
    </row>
    <row r="53" spans="1:13">
      <c r="A53" s="202" t="s">
        <v>23985</v>
      </c>
      <c r="B53" s="205" t="s">
        <v>24010</v>
      </c>
      <c r="C53" s="218">
        <f>ORÇAMENTO!G57</f>
        <v>32177.611901141434</v>
      </c>
      <c r="D53" s="220"/>
      <c r="E53" s="239">
        <f>$D53*$C53</f>
        <v>0</v>
      </c>
      <c r="F53" s="220">
        <v>0</v>
      </c>
      <c r="G53" s="239">
        <f>$F53*$C53</f>
        <v>0</v>
      </c>
      <c r="H53" s="220">
        <v>0.5</v>
      </c>
      <c r="I53" s="239">
        <f>$H53*$C53</f>
        <v>16088.805950570717</v>
      </c>
      <c r="J53" s="220">
        <v>0.5</v>
      </c>
      <c r="K53" s="239">
        <f>$J53*$C53</f>
        <v>16088.805950570717</v>
      </c>
      <c r="M53" s="222">
        <f t="shared" si="0"/>
        <v>1</v>
      </c>
    </row>
    <row r="54" spans="1:13">
      <c r="A54" s="231" t="s">
        <v>24006</v>
      </c>
      <c r="B54" s="232" t="s">
        <v>24011</v>
      </c>
      <c r="C54" s="233">
        <f>ORÇAMENTO!G58</f>
        <v>11893.985462942645</v>
      </c>
      <c r="D54" s="234"/>
      <c r="E54" s="240">
        <f>$D54*$C54</f>
        <v>0</v>
      </c>
      <c r="F54" s="234">
        <v>0.2</v>
      </c>
      <c r="G54" s="240">
        <f>$F54*$C54</f>
        <v>2378.7970925885288</v>
      </c>
      <c r="H54" s="234">
        <v>0.5</v>
      </c>
      <c r="I54" s="240">
        <f>$H54*$C54</f>
        <v>5946.9927314713223</v>
      </c>
      <c r="J54" s="234">
        <v>0.3</v>
      </c>
      <c r="K54" s="240">
        <f>$J54*$C54</f>
        <v>3568.1956388827934</v>
      </c>
      <c r="M54" s="222">
        <f t="shared" si="0"/>
        <v>1</v>
      </c>
    </row>
    <row r="55" spans="1:13">
      <c r="A55" s="202" t="s">
        <v>23493</v>
      </c>
      <c r="B55" s="205" t="s">
        <v>23962</v>
      </c>
      <c r="C55" s="218">
        <f>ORÇAMENTO!G59</f>
        <v>1550.7310609426452</v>
      </c>
      <c r="D55" s="220"/>
      <c r="E55" s="239">
        <f>$D55*$C55</f>
        <v>0</v>
      </c>
      <c r="F55" s="220"/>
      <c r="G55" s="239">
        <f>$F55*$C55</f>
        <v>0</v>
      </c>
      <c r="H55" s="220">
        <v>0.5</v>
      </c>
      <c r="I55" s="239">
        <f>$H55*$C55</f>
        <v>775.36553047132259</v>
      </c>
      <c r="J55" s="220">
        <v>0.5</v>
      </c>
      <c r="K55" s="239">
        <f>$J55*$C55</f>
        <v>775.36553047132259</v>
      </c>
      <c r="M55" s="222">
        <f t="shared" si="0"/>
        <v>1</v>
      </c>
    </row>
    <row r="56" spans="1:13">
      <c r="A56" s="231" t="s">
        <v>23494</v>
      </c>
      <c r="B56" s="232" t="s">
        <v>23961</v>
      </c>
      <c r="C56" s="233">
        <f>ORÇAMENTO!G60</f>
        <v>1948.0799134426452</v>
      </c>
      <c r="D56" s="234"/>
      <c r="E56" s="240">
        <f>$D56*$C56</f>
        <v>0</v>
      </c>
      <c r="F56" s="234"/>
      <c r="G56" s="240">
        <f>$F56*$C56</f>
        <v>0</v>
      </c>
      <c r="H56" s="234">
        <v>0.5</v>
      </c>
      <c r="I56" s="240">
        <f>$H56*$C56</f>
        <v>974.0399567213226</v>
      </c>
      <c r="J56" s="234">
        <v>0.5</v>
      </c>
      <c r="K56" s="240">
        <f>$J56*$C56</f>
        <v>974.0399567213226</v>
      </c>
      <c r="M56" s="222">
        <f t="shared" si="0"/>
        <v>1</v>
      </c>
    </row>
    <row r="57" spans="1:13">
      <c r="J57" s="222"/>
      <c r="M57" s="222"/>
    </row>
    <row r="58" spans="1:13">
      <c r="A58" s="128">
        <v>6</v>
      </c>
      <c r="B58" s="196" t="s">
        <v>23508</v>
      </c>
      <c r="C58" s="225">
        <f>SUM(C59:C62)</f>
        <v>9501.7870060622208</v>
      </c>
      <c r="D58" s="230">
        <f>E58/C58</f>
        <v>0</v>
      </c>
      <c r="E58" s="238">
        <f>SUM(E59:E62)</f>
        <v>0</v>
      </c>
      <c r="F58" s="230">
        <f>G58/C58</f>
        <v>0.54640740397291732</v>
      </c>
      <c r="G58" s="238">
        <f>SUM(G59:G62)</f>
        <v>5191.8467710860559</v>
      </c>
      <c r="H58" s="230">
        <f>I58/C58</f>
        <v>0.45359259602708263</v>
      </c>
      <c r="I58" s="238">
        <f>SUM(I59:I62)</f>
        <v>4309.940234976164</v>
      </c>
      <c r="J58" s="230">
        <f>K58/C58</f>
        <v>0</v>
      </c>
      <c r="K58" s="238">
        <f>SUM(K59:K62)</f>
        <v>0</v>
      </c>
      <c r="M58" s="222">
        <f t="shared" si="0"/>
        <v>1</v>
      </c>
    </row>
    <row r="59" spans="1:13" ht="30">
      <c r="A59" s="202" t="s">
        <v>23988</v>
      </c>
      <c r="B59" s="205" t="s">
        <v>23986</v>
      </c>
      <c r="C59" s="218">
        <f>ORÇAMENTO!G64</f>
        <v>881.9065361098917</v>
      </c>
      <c r="D59" s="220"/>
      <c r="E59" s="239">
        <f>$D59*$C59</f>
        <v>0</v>
      </c>
      <c r="F59" s="220">
        <v>1</v>
      </c>
      <c r="G59" s="239">
        <f>$F59*$C59</f>
        <v>881.9065361098917</v>
      </c>
      <c r="H59" s="220"/>
      <c r="I59" s="239">
        <f>$H59*$C59</f>
        <v>0</v>
      </c>
      <c r="J59" s="220"/>
      <c r="K59" s="239">
        <f>$J59*$C59</f>
        <v>0</v>
      </c>
      <c r="M59" s="222">
        <f t="shared" si="0"/>
        <v>1</v>
      </c>
    </row>
    <row r="60" spans="1:13" ht="30">
      <c r="A60" s="231" t="s">
        <v>23989</v>
      </c>
      <c r="B60" s="232" t="s">
        <v>23516</v>
      </c>
      <c r="C60" s="233">
        <f>ORÇAMENTO!G65</f>
        <v>6020.9486619477193</v>
      </c>
      <c r="D60" s="234"/>
      <c r="E60" s="240">
        <f>$D60*$C60</f>
        <v>0</v>
      </c>
      <c r="F60" s="234">
        <v>0.5</v>
      </c>
      <c r="G60" s="240">
        <f>$F60*$C60</f>
        <v>3010.4743309738597</v>
      </c>
      <c r="H60" s="234">
        <v>0.5</v>
      </c>
      <c r="I60" s="240">
        <f>$H60*$C60</f>
        <v>3010.4743309738597</v>
      </c>
      <c r="J60" s="234"/>
      <c r="K60" s="240">
        <f>$J60*$C60</f>
        <v>0</v>
      </c>
      <c r="M60" s="222">
        <f t="shared" si="0"/>
        <v>1</v>
      </c>
    </row>
    <row r="61" spans="1:13">
      <c r="A61" s="202" t="s">
        <v>23511</v>
      </c>
      <c r="B61" s="205" t="s">
        <v>23512</v>
      </c>
      <c r="C61" s="218">
        <f>ORÇAMENTO!G66</f>
        <v>848.94480228703117</v>
      </c>
      <c r="D61" s="220"/>
      <c r="E61" s="239">
        <f>$D61*$C61</f>
        <v>0</v>
      </c>
      <c r="F61" s="220">
        <v>0.5</v>
      </c>
      <c r="G61" s="239">
        <f>$F61*$C61</f>
        <v>424.47240114351558</v>
      </c>
      <c r="H61" s="220">
        <v>0.5</v>
      </c>
      <c r="I61" s="239">
        <f>$H61*$C61</f>
        <v>424.47240114351558</v>
      </c>
      <c r="J61" s="220"/>
      <c r="K61" s="239">
        <f>$J61*$C61</f>
        <v>0</v>
      </c>
      <c r="M61" s="222">
        <f t="shared" si="0"/>
        <v>1</v>
      </c>
    </row>
    <row r="62" spans="1:13">
      <c r="A62" s="231" t="s">
        <v>23514</v>
      </c>
      <c r="B62" s="232" t="s">
        <v>23513</v>
      </c>
      <c r="C62" s="233">
        <f>ORÇAMENTO!G67</f>
        <v>1749.9870057175783</v>
      </c>
      <c r="D62" s="234"/>
      <c r="E62" s="240">
        <f>$D62*$C62</f>
        <v>0</v>
      </c>
      <c r="F62" s="234">
        <v>0.5</v>
      </c>
      <c r="G62" s="240">
        <f>$F62*$C62</f>
        <v>874.99350285878916</v>
      </c>
      <c r="H62" s="234">
        <v>0.5</v>
      </c>
      <c r="I62" s="240">
        <f>$H62*$C62</f>
        <v>874.99350285878916</v>
      </c>
      <c r="J62" s="234"/>
      <c r="K62" s="240">
        <f>$J62*$C62</f>
        <v>0</v>
      </c>
      <c r="M62" s="222">
        <f t="shared" si="0"/>
        <v>1</v>
      </c>
    </row>
    <row r="63" spans="1:13">
      <c r="A63" s="144"/>
      <c r="B63" s="119"/>
      <c r="J63" s="222"/>
      <c r="M63" s="222"/>
    </row>
    <row r="64" spans="1:13">
      <c r="A64" s="128">
        <v>7</v>
      </c>
      <c r="B64" s="196" t="s">
        <v>23987</v>
      </c>
      <c r="C64" s="225">
        <f>SUM(C65:C73)</f>
        <v>37342.031166367495</v>
      </c>
      <c r="D64" s="230">
        <f>E64/C64</f>
        <v>5.7153115359864226E-2</v>
      </c>
      <c r="E64" s="238">
        <f>SUM(E65:E73)</f>
        <v>2134.2134150230468</v>
      </c>
      <c r="F64" s="230">
        <f>G64/C64</f>
        <v>3.5754488583768687E-2</v>
      </c>
      <c r="G64" s="238">
        <f>SUM(G65:G73)</f>
        <v>1335.1452270326211</v>
      </c>
      <c r="H64" s="230">
        <f>I64/C64</f>
        <v>0.44077286765213869</v>
      </c>
      <c r="I64" s="238">
        <f>SUM(I65:I73)</f>
        <v>16459.354161155337</v>
      </c>
      <c r="J64" s="230">
        <f>K64/C64</f>
        <v>0.46631952840422841</v>
      </c>
      <c r="K64" s="238">
        <f>SUM(K65:K73)</f>
        <v>17413.31836315649</v>
      </c>
      <c r="M64" s="222">
        <f t="shared" si="0"/>
        <v>1</v>
      </c>
    </row>
    <row r="65" spans="1:13">
      <c r="A65" s="202" t="s">
        <v>596</v>
      </c>
      <c r="B65" s="205" t="s">
        <v>24021</v>
      </c>
      <c r="C65" s="218">
        <f>ORÇAMENTO!G71</f>
        <v>3815.8568080046089</v>
      </c>
      <c r="D65" s="220"/>
      <c r="E65" s="239">
        <f>$D65*$C65</f>
        <v>0</v>
      </c>
      <c r="F65" s="220">
        <v>0.25</v>
      </c>
      <c r="G65" s="239">
        <f>$F65*$C65</f>
        <v>953.96420200115222</v>
      </c>
      <c r="H65" s="220">
        <v>0.25</v>
      </c>
      <c r="I65" s="239">
        <f t="shared" ref="I65:I73" si="9">$H65*$C65</f>
        <v>953.96420200115222</v>
      </c>
      <c r="J65" s="220">
        <v>0.5</v>
      </c>
      <c r="K65" s="239">
        <f t="shared" ref="K65:K73" si="10">$J65*$C65</f>
        <v>1907.9284040023044</v>
      </c>
      <c r="M65" s="222">
        <f t="shared" si="0"/>
        <v>1</v>
      </c>
    </row>
    <row r="66" spans="1:13">
      <c r="A66" s="231" t="s">
        <v>597</v>
      </c>
      <c r="B66" s="232" t="s">
        <v>23950</v>
      </c>
      <c r="C66" s="233">
        <f>ORÇAMENTO!G72</f>
        <v>2941.8862005717579</v>
      </c>
      <c r="D66" s="234"/>
      <c r="E66" s="240">
        <f t="shared" ref="E66:E73" si="11">$D66*$C66</f>
        <v>0</v>
      </c>
      <c r="F66" s="234"/>
      <c r="G66" s="240">
        <f t="shared" ref="G66:G73" si="12">$F66*$C66</f>
        <v>0</v>
      </c>
      <c r="H66" s="234">
        <v>0.5</v>
      </c>
      <c r="I66" s="240">
        <f t="shared" si="9"/>
        <v>1470.9431002858789</v>
      </c>
      <c r="J66" s="234">
        <v>0.5</v>
      </c>
      <c r="K66" s="240">
        <f t="shared" si="10"/>
        <v>1470.9431002858789</v>
      </c>
      <c r="M66" s="222">
        <f t="shared" si="0"/>
        <v>1</v>
      </c>
    </row>
    <row r="67" spans="1:13">
      <c r="A67" s="202" t="s">
        <v>598</v>
      </c>
      <c r="B67" s="205" t="s">
        <v>24016</v>
      </c>
      <c r="C67" s="218">
        <f>ORÇAMENTO!G73</f>
        <v>2205.4489701688676</v>
      </c>
      <c r="D67" s="220"/>
      <c r="E67" s="239">
        <f t="shared" si="11"/>
        <v>0</v>
      </c>
      <c r="F67" s="220"/>
      <c r="G67" s="239">
        <f t="shared" si="12"/>
        <v>0</v>
      </c>
      <c r="H67" s="220">
        <v>0.5</v>
      </c>
      <c r="I67" s="239">
        <f t="shared" si="9"/>
        <v>1102.7244850844338</v>
      </c>
      <c r="J67" s="220">
        <v>0.5</v>
      </c>
      <c r="K67" s="239">
        <f t="shared" si="10"/>
        <v>1102.7244850844338</v>
      </c>
      <c r="M67" s="222">
        <f t="shared" si="0"/>
        <v>1</v>
      </c>
    </row>
    <row r="68" spans="1:13" ht="30">
      <c r="A68" s="231" t="s">
        <v>599</v>
      </c>
      <c r="B68" s="232" t="s">
        <v>24017</v>
      </c>
      <c r="C68" s="233">
        <f>ORÇAMENTO!G74</f>
        <v>362.92198243285162</v>
      </c>
      <c r="D68" s="234"/>
      <c r="E68" s="240">
        <f t="shared" si="11"/>
        <v>0</v>
      </c>
      <c r="F68" s="234"/>
      <c r="G68" s="240">
        <f t="shared" si="12"/>
        <v>0</v>
      </c>
      <c r="H68" s="234">
        <v>0.5</v>
      </c>
      <c r="I68" s="240">
        <f t="shared" si="9"/>
        <v>181.46099121642581</v>
      </c>
      <c r="J68" s="234">
        <v>0.5</v>
      </c>
      <c r="K68" s="240">
        <f t="shared" si="10"/>
        <v>181.46099121642581</v>
      </c>
      <c r="M68" s="222">
        <f t="shared" si="0"/>
        <v>1</v>
      </c>
    </row>
    <row r="69" spans="1:13" ht="30">
      <c r="A69" s="202" t="s">
        <v>600</v>
      </c>
      <c r="B69" s="205" t="s">
        <v>24020</v>
      </c>
      <c r="C69" s="218">
        <f>ORÇAMENTO!G75</f>
        <v>1421.0023190253517</v>
      </c>
      <c r="D69" s="220"/>
      <c r="E69" s="239">
        <f t="shared" si="11"/>
        <v>0</v>
      </c>
      <c r="F69" s="220"/>
      <c r="G69" s="239">
        <f t="shared" si="12"/>
        <v>0</v>
      </c>
      <c r="H69" s="220">
        <v>0.5</v>
      </c>
      <c r="I69" s="239">
        <f t="shared" si="9"/>
        <v>710.50115951267583</v>
      </c>
      <c r="J69" s="220">
        <v>0.5</v>
      </c>
      <c r="K69" s="239">
        <f t="shared" si="10"/>
        <v>710.50115951267583</v>
      </c>
      <c r="M69" s="222">
        <f t="shared" si="0"/>
        <v>1</v>
      </c>
    </row>
    <row r="70" spans="1:13" ht="30">
      <c r="A70" s="231" t="s">
        <v>601</v>
      </c>
      <c r="B70" s="232" t="s">
        <v>24018</v>
      </c>
      <c r="C70" s="233">
        <f>ORÇAMENTO!G76</f>
        <v>1732.6410228703126</v>
      </c>
      <c r="D70" s="234"/>
      <c r="E70" s="240">
        <f t="shared" si="11"/>
        <v>0</v>
      </c>
      <c r="F70" s="234">
        <v>0.2</v>
      </c>
      <c r="G70" s="240">
        <f t="shared" si="12"/>
        <v>346.52820457406256</v>
      </c>
      <c r="H70" s="234">
        <v>0.4</v>
      </c>
      <c r="I70" s="240">
        <f t="shared" si="9"/>
        <v>693.05640914812511</v>
      </c>
      <c r="J70" s="234">
        <v>0.4</v>
      </c>
      <c r="K70" s="240">
        <f t="shared" si="10"/>
        <v>693.05640914812511</v>
      </c>
      <c r="M70" s="222">
        <f t="shared" si="0"/>
        <v>1</v>
      </c>
    </row>
    <row r="71" spans="1:13" ht="30">
      <c r="A71" s="202" t="s">
        <v>602</v>
      </c>
      <c r="B71" s="205" t="s">
        <v>24019</v>
      </c>
      <c r="C71" s="218">
        <f>ORÇAMENTO!G77</f>
        <v>173.26410228703125</v>
      </c>
      <c r="D71" s="220"/>
      <c r="E71" s="239">
        <f t="shared" si="11"/>
        <v>0</v>
      </c>
      <c r="F71" s="220">
        <v>0.2</v>
      </c>
      <c r="G71" s="239">
        <f t="shared" si="12"/>
        <v>34.65282045740625</v>
      </c>
      <c r="H71" s="220">
        <v>0.4</v>
      </c>
      <c r="I71" s="239">
        <f t="shared" si="9"/>
        <v>69.3056409148125</v>
      </c>
      <c r="J71" s="220">
        <v>0.4</v>
      </c>
      <c r="K71" s="239">
        <f t="shared" si="10"/>
        <v>69.3056409148125</v>
      </c>
      <c r="M71" s="222">
        <f t="shared" si="0"/>
        <v>1</v>
      </c>
    </row>
    <row r="72" spans="1:13">
      <c r="A72" s="231" t="s">
        <v>23495</v>
      </c>
      <c r="B72" s="232" t="s">
        <v>24014</v>
      </c>
      <c r="C72" s="233">
        <f>ORÇAMENTO!G78</f>
        <v>22554.796345983665</v>
      </c>
      <c r="D72" s="234"/>
      <c r="E72" s="240">
        <f t="shared" si="11"/>
        <v>0</v>
      </c>
      <c r="F72" s="234"/>
      <c r="G72" s="240">
        <f t="shared" si="12"/>
        <v>0</v>
      </c>
      <c r="H72" s="234">
        <v>0.5</v>
      </c>
      <c r="I72" s="240">
        <f t="shared" si="9"/>
        <v>11277.398172991832</v>
      </c>
      <c r="J72" s="234">
        <v>0.5</v>
      </c>
      <c r="K72" s="240">
        <f t="shared" si="10"/>
        <v>11277.398172991832</v>
      </c>
      <c r="M72" s="222">
        <f t="shared" si="0"/>
        <v>1</v>
      </c>
    </row>
    <row r="73" spans="1:13">
      <c r="A73" s="202" t="s">
        <v>23496</v>
      </c>
      <c r="B73" s="205" t="s">
        <v>24022</v>
      </c>
      <c r="C73" s="218">
        <f>ORÇAMENTO!G79</f>
        <v>2134.2134150230468</v>
      </c>
      <c r="D73" s="220">
        <v>1</v>
      </c>
      <c r="E73" s="239">
        <f t="shared" si="11"/>
        <v>2134.2134150230468</v>
      </c>
      <c r="F73" s="220"/>
      <c r="G73" s="239">
        <f t="shared" si="12"/>
        <v>0</v>
      </c>
      <c r="H73" s="220"/>
      <c r="I73" s="239">
        <f t="shared" si="9"/>
        <v>0</v>
      </c>
      <c r="J73" s="220"/>
      <c r="K73" s="239">
        <f t="shared" si="10"/>
        <v>0</v>
      </c>
      <c r="M73" s="222">
        <f t="shared" si="0"/>
        <v>1</v>
      </c>
    </row>
    <row r="74" spans="1:13">
      <c r="J74" s="222"/>
      <c r="M74" s="222"/>
    </row>
    <row r="75" spans="1:13">
      <c r="A75" s="128">
        <v>8</v>
      </c>
      <c r="B75" s="196" t="s">
        <v>595</v>
      </c>
      <c r="C75" s="225">
        <f>SUM(C76:C82)</f>
        <v>14460.197489910017</v>
      </c>
      <c r="D75" s="230">
        <f>E75/C75</f>
        <v>0.16706727455631648</v>
      </c>
      <c r="E75" s="238">
        <f>SUM(E76:E82)</f>
        <v>2415.8257841853551</v>
      </c>
      <c r="F75" s="230">
        <f>G75/C75</f>
        <v>0.43724730160586739</v>
      </c>
      <c r="G75" s="238">
        <f>SUM(G76:G82)</f>
        <v>6322.6823331510914</v>
      </c>
      <c r="H75" s="230">
        <f>I75/C75</f>
        <v>0.37403822859878583</v>
      </c>
      <c r="I75" s="238">
        <f>SUM(I76:I82)</f>
        <v>5408.666654314552</v>
      </c>
      <c r="J75" s="230">
        <f>K75/C75</f>
        <v>2.1647195239030404E-2</v>
      </c>
      <c r="K75" s="238">
        <f>SUM(K76:K82)</f>
        <v>313.02271825901954</v>
      </c>
      <c r="M75" s="222">
        <f t="shared" si="0"/>
        <v>1.0000000000000002</v>
      </c>
    </row>
    <row r="76" spans="1:13">
      <c r="A76" s="202" t="s">
        <v>23497</v>
      </c>
      <c r="B76" s="205" t="s">
        <v>562</v>
      </c>
      <c r="C76" s="218">
        <f>ORÇAMENTO!G83</f>
        <v>5943.9369354489836</v>
      </c>
      <c r="D76" s="220">
        <v>0.3</v>
      </c>
      <c r="E76" s="239">
        <f>$D76*$C76</f>
        <v>1783.181080634695</v>
      </c>
      <c r="F76" s="220">
        <v>0.4</v>
      </c>
      <c r="G76" s="239">
        <f>$F76*$C76</f>
        <v>2377.5747741795935</v>
      </c>
      <c r="H76" s="220">
        <v>0.3</v>
      </c>
      <c r="I76" s="239">
        <f t="shared" ref="I76:I82" si="13">$H76*$C76</f>
        <v>1783.181080634695</v>
      </c>
      <c r="J76" s="220"/>
      <c r="K76" s="239">
        <f t="shared" ref="K76:K82" si="14">$J76*$C76</f>
        <v>0</v>
      </c>
      <c r="M76" s="222">
        <f t="shared" si="0"/>
        <v>1</v>
      </c>
    </row>
    <row r="77" spans="1:13">
      <c r="A77" s="231" t="s">
        <v>23498</v>
      </c>
      <c r="B77" s="232" t="s">
        <v>603</v>
      </c>
      <c r="C77" s="233">
        <f>ORÇAMENTO!G84</f>
        <v>823.83920914812506</v>
      </c>
      <c r="D77" s="234"/>
      <c r="E77" s="240">
        <f t="shared" ref="E77:E82" si="15">$D77*$C77</f>
        <v>0</v>
      </c>
      <c r="F77" s="234">
        <v>0.2</v>
      </c>
      <c r="G77" s="240">
        <f t="shared" ref="G77:G82" si="16">$F77*$C77</f>
        <v>164.76784182962501</v>
      </c>
      <c r="H77" s="234">
        <v>0.5</v>
      </c>
      <c r="I77" s="240">
        <f t="shared" si="13"/>
        <v>411.91960457406253</v>
      </c>
      <c r="J77" s="234">
        <v>0.3</v>
      </c>
      <c r="K77" s="240">
        <f t="shared" si="14"/>
        <v>247.15176274443752</v>
      </c>
      <c r="M77" s="222">
        <f t="shared" si="0"/>
        <v>1</v>
      </c>
    </row>
    <row r="78" spans="1:13">
      <c r="A78" s="202" t="s">
        <v>23499</v>
      </c>
      <c r="B78" s="205" t="s">
        <v>604</v>
      </c>
      <c r="C78" s="218">
        <f>ORÇAMENTO!G85</f>
        <v>219.56985171527344</v>
      </c>
      <c r="D78" s="220"/>
      <c r="E78" s="239">
        <f t="shared" si="15"/>
        <v>0</v>
      </c>
      <c r="F78" s="220">
        <v>0.2</v>
      </c>
      <c r="G78" s="239">
        <f t="shared" si="16"/>
        <v>43.913970343054693</v>
      </c>
      <c r="H78" s="220">
        <v>0.5</v>
      </c>
      <c r="I78" s="239">
        <f t="shared" si="13"/>
        <v>109.78492585763672</v>
      </c>
      <c r="J78" s="220">
        <v>0.3</v>
      </c>
      <c r="K78" s="239">
        <f t="shared" si="14"/>
        <v>65.870955514582036</v>
      </c>
      <c r="M78" s="222">
        <f t="shared" si="0"/>
        <v>1</v>
      </c>
    </row>
    <row r="79" spans="1:13">
      <c r="A79" s="231" t="s">
        <v>23500</v>
      </c>
      <c r="B79" s="232" t="s">
        <v>565</v>
      </c>
      <c r="C79" s="233">
        <f>ORÇAMENTO!G86</f>
        <v>4309.6279758443361</v>
      </c>
      <c r="D79" s="234"/>
      <c r="E79" s="240">
        <f t="shared" si="15"/>
        <v>0</v>
      </c>
      <c r="F79" s="234">
        <v>0.5</v>
      </c>
      <c r="G79" s="240">
        <f t="shared" si="16"/>
        <v>2154.8139879221681</v>
      </c>
      <c r="H79" s="234">
        <v>0.5</v>
      </c>
      <c r="I79" s="240">
        <f t="shared" si="13"/>
        <v>2154.8139879221681</v>
      </c>
      <c r="J79" s="234"/>
      <c r="K79" s="240">
        <f t="shared" si="14"/>
        <v>0</v>
      </c>
      <c r="M79" s="222">
        <f t="shared" si="0"/>
        <v>1</v>
      </c>
    </row>
    <row r="80" spans="1:13">
      <c r="A80" s="202" t="s">
        <v>23501</v>
      </c>
      <c r="B80" s="205" t="s">
        <v>605</v>
      </c>
      <c r="C80" s="218">
        <f>ORÇAMENTO!G87</f>
        <v>2999.0900148945116</v>
      </c>
      <c r="D80" s="220">
        <v>0.2</v>
      </c>
      <c r="E80" s="239">
        <f t="shared" si="15"/>
        <v>599.81800297890231</v>
      </c>
      <c r="F80" s="220">
        <v>0.5</v>
      </c>
      <c r="G80" s="239">
        <f t="shared" si="16"/>
        <v>1499.5450074472558</v>
      </c>
      <c r="H80" s="220">
        <v>0.3</v>
      </c>
      <c r="I80" s="239">
        <f t="shared" si="13"/>
        <v>899.72700446835347</v>
      </c>
      <c r="J80" s="220"/>
      <c r="K80" s="239">
        <f t="shared" si="14"/>
        <v>0</v>
      </c>
      <c r="M80" s="222">
        <f t="shared" si="0"/>
        <v>1</v>
      </c>
    </row>
    <row r="81" spans="1:13">
      <c r="A81" s="231" t="s">
        <v>23502</v>
      </c>
      <c r="B81" s="232" t="s">
        <v>574</v>
      </c>
      <c r="C81" s="233">
        <f>ORÇAMENTO!G88</f>
        <v>130.12980228703125</v>
      </c>
      <c r="D81" s="234">
        <v>0.2</v>
      </c>
      <c r="E81" s="240">
        <f t="shared" si="15"/>
        <v>26.025960457406253</v>
      </c>
      <c r="F81" s="234">
        <v>0.5</v>
      </c>
      <c r="G81" s="240">
        <f t="shared" si="16"/>
        <v>65.064901143515627</v>
      </c>
      <c r="H81" s="234">
        <v>0.3</v>
      </c>
      <c r="I81" s="240">
        <f t="shared" si="13"/>
        <v>39.038940686109378</v>
      </c>
      <c r="J81" s="234"/>
      <c r="K81" s="240">
        <f t="shared" si="14"/>
        <v>0</v>
      </c>
      <c r="M81" s="222">
        <f>D81+F81+H81+J81</f>
        <v>1</v>
      </c>
    </row>
    <row r="82" spans="1:13">
      <c r="A82" s="202" t="s">
        <v>23503</v>
      </c>
      <c r="B82" s="205" t="s">
        <v>576</v>
      </c>
      <c r="C82" s="218">
        <f>ORÇAMENTO!G89</f>
        <v>34.003700571757811</v>
      </c>
      <c r="D82" s="220">
        <v>0.2</v>
      </c>
      <c r="E82" s="239">
        <f t="shared" si="15"/>
        <v>6.8007401143515622</v>
      </c>
      <c r="F82" s="220">
        <v>0.5</v>
      </c>
      <c r="G82" s="239">
        <f t="shared" si="16"/>
        <v>17.001850285878906</v>
      </c>
      <c r="H82" s="220">
        <v>0.3</v>
      </c>
      <c r="I82" s="239">
        <f t="shared" si="13"/>
        <v>10.201110171527343</v>
      </c>
      <c r="J82" s="220"/>
      <c r="K82" s="239">
        <f t="shared" si="14"/>
        <v>0</v>
      </c>
      <c r="M82" s="222">
        <f>D82+F82+H82+J82</f>
        <v>1</v>
      </c>
    </row>
    <row r="83" spans="1:13" ht="15.75" thickBot="1"/>
    <row r="84" spans="1:13" ht="16.5" thickBot="1">
      <c r="B84" s="254" t="s">
        <v>606</v>
      </c>
      <c r="C84" s="255">
        <f>C15+C19+C36+C41+C52+C58+C64+C75</f>
        <v>216879.32665398973</v>
      </c>
    </row>
    <row r="85" spans="1:13" ht="15" customHeight="1" thickBot="1">
      <c r="B85" s="258" t="s">
        <v>23539</v>
      </c>
      <c r="C85" s="259"/>
      <c r="D85" s="260">
        <f>E85/C84</f>
        <v>0.18067723484259685</v>
      </c>
      <c r="E85" s="261">
        <f>E15+E19+E36+E41+E52+E58+E64+E75</f>
        <v>39185.157034367177</v>
      </c>
      <c r="F85" s="262">
        <f>G85/C84</f>
        <v>0.30102890734656212</v>
      </c>
      <c r="G85" s="261">
        <f>G15+G19+G36+G41+G52+G58+G64+G75</f>
        <v>65286.946728708659</v>
      </c>
      <c r="H85" s="262">
        <f>I85/C84</f>
        <v>0.31194067404783521</v>
      </c>
      <c r="I85" s="261">
        <f>I15+I19+I36+I41+I52+I58+I64+I75</f>
        <v>67653.483343486194</v>
      </c>
      <c r="J85" s="262">
        <f>K85/C84</f>
        <v>0.20635318376300574</v>
      </c>
      <c r="K85" s="263">
        <f>K15+K19+K36+K41+K52+K58+K64+K75</f>
        <v>44753.739547427693</v>
      </c>
    </row>
    <row r="86" spans="1:13" ht="16.5" thickBot="1">
      <c r="B86" s="256" t="s">
        <v>23540</v>
      </c>
      <c r="C86" s="257"/>
      <c r="D86" s="264">
        <f>D85</f>
        <v>0.18067723484259685</v>
      </c>
      <c r="E86" s="265">
        <f>E85</f>
        <v>39185.157034367177</v>
      </c>
      <c r="F86" s="266">
        <f t="shared" ref="F86:K86" si="17">F85+D86</f>
        <v>0.48170614218915897</v>
      </c>
      <c r="G86" s="265">
        <f t="shared" si="17"/>
        <v>104472.10376307584</v>
      </c>
      <c r="H86" s="266">
        <f t="shared" si="17"/>
        <v>0.79364681623699418</v>
      </c>
      <c r="I86" s="265">
        <f t="shared" si="17"/>
        <v>172125.58710656204</v>
      </c>
      <c r="J86" s="266">
        <f t="shared" si="17"/>
        <v>0.99999999999999989</v>
      </c>
      <c r="K86" s="267">
        <f t="shared" si="17"/>
        <v>216879.32665398973</v>
      </c>
    </row>
  </sheetData>
  <mergeCells count="6">
    <mergeCell ref="J12:K12"/>
    <mergeCell ref="B12:B13"/>
    <mergeCell ref="A12:A13"/>
    <mergeCell ref="D12:E12"/>
    <mergeCell ref="F12:G12"/>
    <mergeCell ref="H12:I12"/>
  </mergeCells>
  <phoneticPr fontId="1" type="noConversion"/>
  <conditionalFormatting sqref="M16:M82">
    <cfRule type="cellIs" dxfId="1" priority="2" stopIfTrue="1" operator="greaterThan">
      <formula>1</formula>
    </cfRule>
  </conditionalFormatting>
  <conditionalFormatting sqref="M15:M82">
    <cfRule type="cellIs" dxfId="0" priority="1" stopIfTrue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scale="65" orientation="landscape" r:id="rId1"/>
  <headerFooter alignWithMargins="0"/>
  <rowBreaks count="2" manualBreakCount="2">
    <brk id="34" max="10" man="1"/>
    <brk id="62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8"/>
  <sheetViews>
    <sheetView topLeftCell="A13" zoomScale="90" zoomScaleNormal="90" workbookViewId="0">
      <selection activeCell="C47" sqref="C47"/>
    </sheetView>
  </sheetViews>
  <sheetFormatPr defaultRowHeight="12.75"/>
  <cols>
    <col min="1" max="1" width="6.7109375" style="1" bestFit="1" customWidth="1"/>
    <col min="2" max="2" width="49.5703125" style="1" customWidth="1"/>
    <col min="3" max="3" width="4.140625" style="1" customWidth="1"/>
    <col min="4" max="4" width="13.7109375" style="1" customWidth="1"/>
    <col min="5" max="5" width="1.7109375" style="1" customWidth="1"/>
    <col min="6" max="7" width="7.7109375" style="1" customWidth="1"/>
    <col min="8" max="9" width="8.42578125" style="1" bestFit="1" customWidth="1"/>
    <col min="10" max="21" width="7.7109375" style="1" customWidth="1"/>
    <col min="22" max="16384" width="9.140625" style="1"/>
  </cols>
  <sheetData>
    <row r="1" spans="1:16" ht="15">
      <c r="A1" s="22"/>
      <c r="B1" s="23"/>
      <c r="C1" s="24"/>
      <c r="D1" s="25"/>
    </row>
    <row r="2" spans="1:16" ht="18.75">
      <c r="A2" s="26"/>
      <c r="B2" s="285" t="s">
        <v>21515</v>
      </c>
      <c r="C2" s="286"/>
      <c r="D2" s="25"/>
    </row>
    <row r="3" spans="1:16" ht="18.75">
      <c r="A3" s="26"/>
      <c r="B3" s="285" t="s">
        <v>21516</v>
      </c>
      <c r="C3" s="286"/>
      <c r="D3" s="25"/>
    </row>
    <row r="4" spans="1:16" ht="19.5" thickBot="1">
      <c r="A4" s="27"/>
      <c r="B4" s="28"/>
      <c r="C4" s="29"/>
      <c r="D4" s="25"/>
    </row>
    <row r="5" spans="1:16">
      <c r="A5" s="26"/>
      <c r="B5" s="30"/>
      <c r="C5" s="2"/>
      <c r="D5" s="25"/>
    </row>
    <row r="6" spans="1:16" ht="18.75">
      <c r="A6" s="31"/>
      <c r="C6" s="5"/>
      <c r="D6" s="32"/>
    </row>
    <row r="7" spans="1:16" ht="25.5" customHeight="1">
      <c r="A7" s="290" t="s">
        <v>21521</v>
      </c>
      <c r="B7" s="291"/>
      <c r="C7" s="291"/>
      <c r="D7" s="291"/>
    </row>
    <row r="8" spans="1:16" ht="13.5" thickBot="1">
      <c r="A8" s="6"/>
      <c r="B8" s="7"/>
      <c r="C8" s="8"/>
      <c r="D8" s="33"/>
    </row>
    <row r="9" spans="1:16" ht="16.5" thickBot="1">
      <c r="A9" s="34" t="s">
        <v>21517</v>
      </c>
      <c r="B9" s="35" t="s">
        <v>21518</v>
      </c>
      <c r="C9" s="36" t="s">
        <v>21519</v>
      </c>
      <c r="D9" s="37" t="s">
        <v>21520</v>
      </c>
    </row>
    <row r="10" spans="1:16" ht="16.5" thickBot="1">
      <c r="A10" s="9"/>
      <c r="B10" s="95"/>
      <c r="C10" s="9"/>
      <c r="D10" s="96"/>
    </row>
    <row r="11" spans="1:16" ht="19.5" thickBot="1">
      <c r="A11" s="10">
        <v>1</v>
      </c>
      <c r="B11" s="287" t="s">
        <v>23507</v>
      </c>
      <c r="C11" s="288"/>
      <c r="D11" s="289"/>
    </row>
    <row r="12" spans="1:16" ht="15.75">
      <c r="A12" s="12"/>
      <c r="B12" s="3"/>
      <c r="C12" s="4"/>
      <c r="D12" s="32"/>
    </row>
    <row r="13" spans="1:16">
      <c r="A13" s="14" t="s">
        <v>21543</v>
      </c>
      <c r="B13" s="15" t="s">
        <v>23467</v>
      </c>
      <c r="C13" s="16" t="s">
        <v>21514</v>
      </c>
      <c r="D13" s="41">
        <f>5.3*3</f>
        <v>15.899999999999999</v>
      </c>
    </row>
    <row r="14" spans="1:16">
      <c r="A14" s="14" t="s">
        <v>21544</v>
      </c>
      <c r="B14" s="15" t="s">
        <v>23505</v>
      </c>
      <c r="C14" s="16" t="s">
        <v>21514</v>
      </c>
      <c r="D14" s="41">
        <v>475</v>
      </c>
    </row>
    <row r="15" spans="1:16" ht="16.5" thickBot="1">
      <c r="A15" s="9"/>
      <c r="B15" s="3"/>
      <c r="C15" s="4"/>
      <c r="D15" s="32"/>
    </row>
    <row r="16" spans="1:16" s="11" customFormat="1" ht="76.7" customHeight="1" thickBot="1">
      <c r="A16" s="10">
        <v>2</v>
      </c>
      <c r="B16" s="287" t="s">
        <v>23974</v>
      </c>
      <c r="C16" s="288"/>
      <c r="D16" s="289"/>
      <c r="F16" s="38" t="s">
        <v>21522</v>
      </c>
      <c r="G16" s="39" t="s">
        <v>21523</v>
      </c>
      <c r="H16" s="39" t="s">
        <v>21524</v>
      </c>
      <c r="I16" s="39" t="s">
        <v>21525</v>
      </c>
      <c r="J16" s="39" t="s">
        <v>21526</v>
      </c>
      <c r="K16" s="39" t="s">
        <v>23966</v>
      </c>
      <c r="L16" s="39" t="s">
        <v>23967</v>
      </c>
      <c r="M16" s="39" t="s">
        <v>21527</v>
      </c>
      <c r="N16" s="39" t="s">
        <v>21528</v>
      </c>
      <c r="O16" s="40" t="s">
        <v>21529</v>
      </c>
      <c r="P16" s="40" t="s">
        <v>23965</v>
      </c>
    </row>
    <row r="17" spans="1:16" ht="15.75">
      <c r="A17" s="12"/>
      <c r="B17" s="3"/>
      <c r="C17" s="4"/>
      <c r="D17" s="32"/>
    </row>
    <row r="18" spans="1:16">
      <c r="A18" s="14" t="s">
        <v>23971</v>
      </c>
      <c r="B18" s="15" t="s">
        <v>21534</v>
      </c>
      <c r="C18" s="16" t="s">
        <v>21542</v>
      </c>
      <c r="D18" s="41">
        <f>SUM(F18:P18)</f>
        <v>7.1999999999999993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f>(6*4)*0.3</f>
        <v>7.1999999999999993</v>
      </c>
    </row>
    <row r="19" spans="1:16">
      <c r="A19" s="14" t="s">
        <v>23972</v>
      </c>
      <c r="B19" s="15" t="s">
        <v>21541</v>
      </c>
      <c r="C19" s="16" t="s">
        <v>21514</v>
      </c>
      <c r="D19" s="41">
        <f t="shared" ref="D19:D32" si="0">SUM(F19:P19)</f>
        <v>443.06</v>
      </c>
      <c r="F19" s="42">
        <v>48.88</v>
      </c>
      <c r="G19" s="42">
        <v>137.41999999999999</v>
      </c>
      <c r="H19" s="42">
        <v>12.7</v>
      </c>
      <c r="I19" s="42">
        <v>0</v>
      </c>
      <c r="J19" s="42">
        <v>0</v>
      </c>
      <c r="K19" s="42">
        <v>42.49</v>
      </c>
      <c r="L19" s="42">
        <v>43.21</v>
      </c>
      <c r="M19" s="42">
        <v>40.130000000000003</v>
      </c>
      <c r="N19" s="42">
        <v>30.04</v>
      </c>
      <c r="O19" s="42">
        <v>88.19</v>
      </c>
      <c r="P19" s="42">
        <v>0</v>
      </c>
    </row>
    <row r="20" spans="1:16">
      <c r="A20" s="14" t="s">
        <v>23973</v>
      </c>
      <c r="B20" s="15" t="s">
        <v>21533</v>
      </c>
      <c r="C20" s="16" t="s">
        <v>21514</v>
      </c>
      <c r="D20" s="41">
        <f t="shared" si="0"/>
        <v>82.65</v>
      </c>
      <c r="F20" s="42">
        <f>3.3*3</f>
        <v>9.8999999999999986</v>
      </c>
      <c r="G20" s="42">
        <v>0</v>
      </c>
      <c r="H20" s="42">
        <f>2.4*3</f>
        <v>7.1999999999999993</v>
      </c>
      <c r="I20" s="42">
        <v>0</v>
      </c>
      <c r="J20" s="42">
        <v>0</v>
      </c>
      <c r="K20" s="42">
        <f>(5.3+6.5)*3</f>
        <v>35.400000000000006</v>
      </c>
      <c r="L20" s="42">
        <f>1.1*3</f>
        <v>3.3000000000000003</v>
      </c>
      <c r="M20" s="42"/>
      <c r="N20" s="42">
        <f>6*3</f>
        <v>18</v>
      </c>
      <c r="O20" s="42">
        <f>2.95*3</f>
        <v>8.8500000000000014</v>
      </c>
      <c r="P20" s="42">
        <v>0</v>
      </c>
    </row>
    <row r="21" spans="1:16">
      <c r="A21" s="14" t="s">
        <v>23474</v>
      </c>
      <c r="B21" s="15" t="s">
        <v>24015</v>
      </c>
      <c r="C21" s="16" t="s">
        <v>21514</v>
      </c>
      <c r="D21" s="41">
        <f t="shared" si="0"/>
        <v>31.465000000000003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f>10.15*3.1</f>
        <v>31.465000000000003</v>
      </c>
    </row>
    <row r="22" spans="1:16" ht="25.5">
      <c r="A22" s="14" t="s">
        <v>23475</v>
      </c>
      <c r="B22" s="15" t="s">
        <v>21539</v>
      </c>
      <c r="C22" s="16" t="s">
        <v>21514</v>
      </c>
      <c r="D22" s="41">
        <f t="shared" si="0"/>
        <v>35.9</v>
      </c>
      <c r="F22" s="42">
        <v>35.9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</row>
    <row r="23" spans="1:16">
      <c r="A23" s="14" t="s">
        <v>23476</v>
      </c>
      <c r="B23" s="15" t="s">
        <v>21530</v>
      </c>
      <c r="C23" s="16" t="s">
        <v>21514</v>
      </c>
      <c r="D23" s="41">
        <f t="shared" si="0"/>
        <v>401.21000000000004</v>
      </c>
      <c r="F23" s="42">
        <v>0</v>
      </c>
      <c r="G23" s="42">
        <v>137.41999999999999</v>
      </c>
      <c r="H23" s="42">
        <v>12.7</v>
      </c>
      <c r="I23" s="42">
        <v>7.03</v>
      </c>
      <c r="J23" s="42">
        <v>0</v>
      </c>
      <c r="K23" s="42">
        <v>42.49</v>
      </c>
      <c r="L23" s="42">
        <v>43.21</v>
      </c>
      <c r="M23" s="42">
        <v>40.130000000000003</v>
      </c>
      <c r="N23" s="42">
        <v>30.04</v>
      </c>
      <c r="O23" s="42">
        <v>88.19</v>
      </c>
      <c r="P23" s="42">
        <v>0</v>
      </c>
    </row>
    <row r="24" spans="1:16" ht="25.5">
      <c r="A24" s="14" t="s">
        <v>23477</v>
      </c>
      <c r="B24" s="15" t="s">
        <v>23963</v>
      </c>
      <c r="C24" s="16" t="s">
        <v>23964</v>
      </c>
      <c r="D24" s="41">
        <f>SUM(F24:P24)</f>
        <v>269.47999999999996</v>
      </c>
      <c r="F24" s="44">
        <v>28.85</v>
      </c>
      <c r="G24" s="44">
        <v>55.51</v>
      </c>
      <c r="H24" s="44">
        <v>11.22</v>
      </c>
      <c r="I24" s="44">
        <v>11.3</v>
      </c>
      <c r="J24" s="44">
        <v>0</v>
      </c>
      <c r="K24" s="44">
        <v>26.39</v>
      </c>
      <c r="L24" s="44">
        <v>26.48</v>
      </c>
      <c r="M24" s="44">
        <v>26.81</v>
      </c>
      <c r="N24" s="44">
        <v>23.28</v>
      </c>
      <c r="O24" s="44">
        <v>59.64</v>
      </c>
      <c r="P24" s="44"/>
    </row>
    <row r="25" spans="1:16">
      <c r="A25" s="14" t="s">
        <v>23478</v>
      </c>
      <c r="B25" s="15" t="s">
        <v>21545</v>
      </c>
      <c r="C25" s="16" t="s">
        <v>21514</v>
      </c>
      <c r="D25" s="41">
        <f t="shared" si="0"/>
        <v>2.9250000000000003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f>2*(2.25*0.65)</f>
        <v>2.9250000000000003</v>
      </c>
    </row>
    <row r="26" spans="1:16" ht="25.5">
      <c r="A26" s="14" t="s">
        <v>23479</v>
      </c>
      <c r="B26" s="15" t="s">
        <v>21536</v>
      </c>
      <c r="C26" s="16" t="s">
        <v>21514</v>
      </c>
      <c r="D26" s="41">
        <f t="shared" si="0"/>
        <v>12</v>
      </c>
      <c r="F26" s="42">
        <v>0</v>
      </c>
      <c r="G26" s="42">
        <v>0</v>
      </c>
      <c r="H26" s="42">
        <f>4*3</f>
        <v>12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</row>
    <row r="27" spans="1:16" ht="25.5">
      <c r="A27" s="14" t="s">
        <v>23480</v>
      </c>
      <c r="B27" s="15" t="s">
        <v>21532</v>
      </c>
      <c r="C27" s="16" t="s">
        <v>21531</v>
      </c>
      <c r="D27" s="41">
        <f t="shared" si="0"/>
        <v>7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3</v>
      </c>
      <c r="L27" s="42">
        <v>1</v>
      </c>
      <c r="M27" s="42">
        <v>0</v>
      </c>
      <c r="N27" s="42">
        <v>1</v>
      </c>
      <c r="O27" s="42">
        <v>1</v>
      </c>
      <c r="P27" s="42">
        <v>1</v>
      </c>
    </row>
    <row r="28" spans="1:16" ht="25.5">
      <c r="A28" s="14" t="s">
        <v>23481</v>
      </c>
      <c r="B28" s="15" t="s">
        <v>21537</v>
      </c>
      <c r="C28" s="16" t="s">
        <v>21531</v>
      </c>
      <c r="D28" s="41">
        <f t="shared" si="0"/>
        <v>2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1</v>
      </c>
      <c r="L28" s="42">
        <v>1</v>
      </c>
      <c r="M28" s="42">
        <v>0</v>
      </c>
      <c r="N28" s="42">
        <v>0</v>
      </c>
      <c r="O28" s="42">
        <v>0</v>
      </c>
      <c r="P28" s="42">
        <v>0</v>
      </c>
    </row>
    <row r="29" spans="1:16" ht="25.5">
      <c r="A29" s="14" t="s">
        <v>23482</v>
      </c>
      <c r="B29" s="15" t="s">
        <v>21538</v>
      </c>
      <c r="C29" s="16" t="s">
        <v>21531</v>
      </c>
      <c r="D29" s="41">
        <f t="shared" si="0"/>
        <v>226</v>
      </c>
      <c r="F29" s="42">
        <v>4</v>
      </c>
      <c r="G29" s="42">
        <v>51</v>
      </c>
      <c r="H29" s="42">
        <v>3</v>
      </c>
      <c r="I29" s="42">
        <v>2</v>
      </c>
      <c r="J29" s="42">
        <v>0</v>
      </c>
      <c r="K29" s="42">
        <v>25</v>
      </c>
      <c r="L29" s="42">
        <v>26</v>
      </c>
      <c r="M29" s="42">
        <v>35</v>
      </c>
      <c r="N29" s="42">
        <v>18</v>
      </c>
      <c r="O29" s="42">
        <v>61</v>
      </c>
      <c r="P29" s="42">
        <v>1</v>
      </c>
    </row>
    <row r="30" spans="1:16">
      <c r="A30" s="14" t="s">
        <v>23483</v>
      </c>
      <c r="B30" s="15" t="s">
        <v>21535</v>
      </c>
      <c r="C30" s="16" t="s">
        <v>21531</v>
      </c>
      <c r="D30" s="41">
        <f t="shared" si="0"/>
        <v>105</v>
      </c>
      <c r="F30" s="42">
        <v>8</v>
      </c>
      <c r="G30" s="42">
        <v>33</v>
      </c>
      <c r="H30" s="42">
        <v>2</v>
      </c>
      <c r="I30" s="42">
        <v>1</v>
      </c>
      <c r="J30" s="42">
        <v>0</v>
      </c>
      <c r="K30" s="42">
        <v>9</v>
      </c>
      <c r="L30" s="42">
        <v>9</v>
      </c>
      <c r="M30" s="42">
        <v>11</v>
      </c>
      <c r="N30" s="42">
        <v>8</v>
      </c>
      <c r="O30" s="42">
        <v>24</v>
      </c>
      <c r="P30" s="42">
        <v>0</v>
      </c>
    </row>
    <row r="31" spans="1:16">
      <c r="A31" s="14" t="s">
        <v>23484</v>
      </c>
      <c r="B31" s="15" t="s">
        <v>540</v>
      </c>
      <c r="C31" s="16" t="s">
        <v>23964</v>
      </c>
      <c r="D31" s="41">
        <f t="shared" si="0"/>
        <v>85.3</v>
      </c>
      <c r="F31" s="42">
        <f>10.5+3.75</f>
        <v>14.25</v>
      </c>
      <c r="G31" s="42">
        <f>15+8+3.15</f>
        <v>26.15</v>
      </c>
      <c r="H31" s="42">
        <f>3.8+2.9</f>
        <v>6.6999999999999993</v>
      </c>
      <c r="I31" s="42">
        <v>0</v>
      </c>
      <c r="J31" s="42">
        <v>0</v>
      </c>
      <c r="K31" s="42">
        <f>7.3+4.7</f>
        <v>12</v>
      </c>
      <c r="L31" s="42">
        <v>2.7</v>
      </c>
      <c r="M31" s="42">
        <f>4.7+4.5</f>
        <v>9.1999999999999993</v>
      </c>
      <c r="N31" s="42">
        <v>2.7</v>
      </c>
      <c r="O31" s="42">
        <v>11.6</v>
      </c>
      <c r="P31" s="42">
        <v>0</v>
      </c>
    </row>
    <row r="32" spans="1:16">
      <c r="A32" s="14" t="s">
        <v>23485</v>
      </c>
      <c r="B32" s="15" t="s">
        <v>21540</v>
      </c>
      <c r="C32" s="16" t="s">
        <v>21531</v>
      </c>
      <c r="D32" s="41">
        <f t="shared" si="0"/>
        <v>1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1</v>
      </c>
    </row>
    <row r="33" spans="1:21" ht="13.5" thickBot="1"/>
    <row r="34" spans="1:21" s="11" customFormat="1" ht="89.45" customHeight="1" thickBot="1">
      <c r="A34" s="10">
        <v>3</v>
      </c>
      <c r="B34" s="287" t="s">
        <v>23968</v>
      </c>
      <c r="C34" s="288"/>
      <c r="D34" s="289"/>
      <c r="F34" s="38" t="s">
        <v>23991</v>
      </c>
      <c r="G34" s="39" t="s">
        <v>23992</v>
      </c>
      <c r="H34" s="39" t="s">
        <v>23993</v>
      </c>
      <c r="I34" s="39" t="s">
        <v>23994</v>
      </c>
      <c r="J34" s="39" t="s">
        <v>24005</v>
      </c>
      <c r="K34" s="39" t="s">
        <v>23995</v>
      </c>
      <c r="L34" s="39" t="s">
        <v>23996</v>
      </c>
      <c r="M34" s="39" t="s">
        <v>23997</v>
      </c>
      <c r="N34" s="39" t="s">
        <v>23998</v>
      </c>
      <c r="O34" s="39" t="s">
        <v>23999</v>
      </c>
      <c r="P34" s="39" t="s">
        <v>24000</v>
      </c>
      <c r="Q34" s="39" t="s">
        <v>24001</v>
      </c>
      <c r="R34" s="39" t="s">
        <v>24002</v>
      </c>
      <c r="S34" s="39" t="s">
        <v>24003</v>
      </c>
      <c r="T34" s="40" t="s">
        <v>24004</v>
      </c>
      <c r="U34" s="40" t="s">
        <v>1464</v>
      </c>
    </row>
    <row r="35" spans="1:21" ht="15.75">
      <c r="A35" s="12"/>
      <c r="B35" s="3"/>
      <c r="C35" s="4"/>
      <c r="D35" s="32"/>
    </row>
    <row r="36" spans="1:21">
      <c r="A36" s="14" t="s">
        <v>23976</v>
      </c>
      <c r="B36" s="15" t="s">
        <v>23969</v>
      </c>
      <c r="C36" s="16" t="s">
        <v>21542</v>
      </c>
      <c r="D36" s="41">
        <f>SUM(F36:U36)</f>
        <v>3.8920000000000003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1">
        <f>0.56*6.95</f>
        <v>3.8920000000000003</v>
      </c>
      <c r="U36" s="41"/>
    </row>
    <row r="37" spans="1:21">
      <c r="A37" s="14" t="s">
        <v>23978</v>
      </c>
      <c r="B37" s="15" t="s">
        <v>23990</v>
      </c>
      <c r="C37" s="16" t="s">
        <v>21514</v>
      </c>
      <c r="D37" s="41">
        <f>SUM(F37:U37)</f>
        <v>454.51</v>
      </c>
      <c r="F37" s="44">
        <v>41.48</v>
      </c>
      <c r="G37" s="44">
        <v>44.4</v>
      </c>
      <c r="H37" s="44">
        <v>31.26</v>
      </c>
      <c r="I37" s="44">
        <v>40.659999999999997</v>
      </c>
      <c r="J37" s="44">
        <v>44.01</v>
      </c>
      <c r="K37" s="44">
        <v>14.97</v>
      </c>
      <c r="L37" s="44">
        <v>13.74</v>
      </c>
      <c r="M37" s="44">
        <v>33.11</v>
      </c>
      <c r="N37" s="42">
        <v>26.82</v>
      </c>
      <c r="O37" s="42">
        <v>21.04</v>
      </c>
      <c r="P37" s="42">
        <v>20.85</v>
      </c>
      <c r="Q37" s="42">
        <v>20.77</v>
      </c>
      <c r="R37" s="42">
        <v>22.04</v>
      </c>
      <c r="S37" s="42">
        <v>7.03</v>
      </c>
      <c r="T37" s="42">
        <v>72.33</v>
      </c>
      <c r="U37" s="42"/>
    </row>
    <row r="38" spans="1:21">
      <c r="A38" s="14" t="s">
        <v>23979</v>
      </c>
      <c r="B38" s="15" t="s">
        <v>23970</v>
      </c>
      <c r="C38" s="16" t="s">
        <v>21514</v>
      </c>
      <c r="D38" s="41">
        <f>SUM(F38:U38)</f>
        <v>454.51</v>
      </c>
      <c r="F38" s="44">
        <v>41.48</v>
      </c>
      <c r="G38" s="44">
        <v>44.4</v>
      </c>
      <c r="H38" s="44">
        <v>31.26</v>
      </c>
      <c r="I38" s="44">
        <v>40.659999999999997</v>
      </c>
      <c r="J38" s="44">
        <v>44.01</v>
      </c>
      <c r="K38" s="44">
        <v>14.97</v>
      </c>
      <c r="L38" s="44">
        <v>13.74</v>
      </c>
      <c r="M38" s="44">
        <v>33.11</v>
      </c>
      <c r="N38" s="42">
        <v>26.82</v>
      </c>
      <c r="O38" s="42">
        <v>21.04</v>
      </c>
      <c r="P38" s="42">
        <v>20.85</v>
      </c>
      <c r="Q38" s="42">
        <v>20.77</v>
      </c>
      <c r="R38" s="42">
        <v>22.04</v>
      </c>
      <c r="S38" s="42">
        <v>7.03</v>
      </c>
      <c r="T38" s="42">
        <v>72.33</v>
      </c>
      <c r="U38" s="42"/>
    </row>
    <row r="40" spans="1:21" ht="13.5" thickBot="1"/>
    <row r="41" spans="1:21" ht="66.75" thickBot="1">
      <c r="A41" s="10">
        <v>4</v>
      </c>
      <c r="B41" s="287" t="s">
        <v>23975</v>
      </c>
      <c r="C41" s="288"/>
      <c r="D41" s="289"/>
      <c r="E41" s="11"/>
      <c r="F41" s="38" t="s">
        <v>23991</v>
      </c>
      <c r="G41" s="39" t="s">
        <v>23992</v>
      </c>
      <c r="H41" s="39" t="s">
        <v>23993</v>
      </c>
      <c r="I41" s="39" t="s">
        <v>23994</v>
      </c>
      <c r="J41" s="39" t="s">
        <v>24005</v>
      </c>
      <c r="K41" s="39" t="s">
        <v>23995</v>
      </c>
      <c r="L41" s="39" t="s">
        <v>23996</v>
      </c>
      <c r="M41" s="39" t="s">
        <v>23997</v>
      </c>
      <c r="N41" s="39" t="s">
        <v>23998</v>
      </c>
      <c r="O41" s="39" t="s">
        <v>23999</v>
      </c>
      <c r="P41" s="39" t="s">
        <v>24000</v>
      </c>
      <c r="Q41" s="39" t="s">
        <v>24001</v>
      </c>
      <c r="R41" s="39" t="s">
        <v>24002</v>
      </c>
      <c r="S41" s="39" t="s">
        <v>24003</v>
      </c>
      <c r="T41" s="40" t="s">
        <v>24004</v>
      </c>
      <c r="U41" s="40" t="s">
        <v>1464</v>
      </c>
    </row>
    <row r="42" spans="1:21" ht="15.75">
      <c r="A42" s="12"/>
      <c r="B42" s="3"/>
      <c r="C42" s="4"/>
      <c r="D42" s="32"/>
    </row>
    <row r="43" spans="1:21">
      <c r="A43" s="14" t="s">
        <v>24012</v>
      </c>
      <c r="B43" s="15" t="s">
        <v>24008</v>
      </c>
      <c r="C43" s="16" t="s">
        <v>21514</v>
      </c>
      <c r="D43" s="41">
        <f t="shared" ref="D43:D51" si="1">SUM(F43:U43)</f>
        <v>79.949999999999989</v>
      </c>
      <c r="F43" s="42">
        <v>0</v>
      </c>
      <c r="G43" s="42">
        <v>0</v>
      </c>
      <c r="H43" s="42">
        <f>5.6*3</f>
        <v>16.799999999999997</v>
      </c>
      <c r="I43" s="42">
        <f>1.1*3</f>
        <v>3.3000000000000003</v>
      </c>
      <c r="J43" s="42">
        <f>1.1*3</f>
        <v>3.3000000000000003</v>
      </c>
      <c r="K43" s="43">
        <f>(3.75*3)+(3.65*3)+(1.72*3)</f>
        <v>27.36</v>
      </c>
      <c r="L43" s="43">
        <f>(3.28*3)+(3.65*3)</f>
        <v>20.79</v>
      </c>
      <c r="M43" s="43"/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f>2.8*3</f>
        <v>8.3999999999999986</v>
      </c>
      <c r="U43" s="43"/>
    </row>
    <row r="44" spans="1:21">
      <c r="A44" s="14" t="s">
        <v>24013</v>
      </c>
      <c r="B44" s="15" t="s">
        <v>23977</v>
      </c>
      <c r="C44" s="16" t="s">
        <v>21514</v>
      </c>
      <c r="D44" s="41">
        <f t="shared" si="1"/>
        <v>2.73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3">
        <v>0</v>
      </c>
      <c r="L44" s="43">
        <v>0</v>
      </c>
      <c r="M44" s="43">
        <f>0.91*3</f>
        <v>2.73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/>
    </row>
    <row r="45" spans="1:21">
      <c r="A45" s="14" t="s">
        <v>23486</v>
      </c>
      <c r="B45" s="15" t="s">
        <v>23980</v>
      </c>
      <c r="C45" s="16" t="s">
        <v>21514</v>
      </c>
      <c r="D45" s="41">
        <f t="shared" si="1"/>
        <v>2.73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3">
        <v>0</v>
      </c>
      <c r="L45" s="43">
        <v>0</v>
      </c>
      <c r="M45" s="43">
        <f>0.91*3</f>
        <v>2.73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/>
    </row>
    <row r="46" spans="1:21">
      <c r="A46" s="14" t="s">
        <v>23487</v>
      </c>
      <c r="B46" s="15" t="s">
        <v>23981</v>
      </c>
      <c r="C46" s="16" t="s">
        <v>21514</v>
      </c>
      <c r="D46" s="41">
        <f t="shared" si="1"/>
        <v>2.73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3">
        <v>0</v>
      </c>
      <c r="L46" s="43">
        <v>0</v>
      </c>
      <c r="M46" s="43">
        <f>0.91*3</f>
        <v>2.73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/>
    </row>
    <row r="47" spans="1:21">
      <c r="A47" s="14" t="s">
        <v>23488</v>
      </c>
      <c r="B47" s="15" t="s">
        <v>23982</v>
      </c>
      <c r="C47" s="16" t="s">
        <v>21514</v>
      </c>
      <c r="D47" s="41">
        <f t="shared" si="1"/>
        <v>378.50700000000001</v>
      </c>
      <c r="E47" s="18"/>
      <c r="F47" s="44">
        <f>(22.98*3*0.1)+3.94*3</f>
        <v>18.713999999999999</v>
      </c>
      <c r="G47" s="44">
        <f>(26.48*3)*0.1</f>
        <v>7.944</v>
      </c>
      <c r="H47" s="44">
        <f>(20*3*0.1)+3.56*3</f>
        <v>16.68</v>
      </c>
      <c r="I47" s="44">
        <f>(15.15*3*0.1)+11.66*3</f>
        <v>39.525000000000006</v>
      </c>
      <c r="J47" s="44">
        <f>(11*3*0.1)+3.32*3</f>
        <v>13.26</v>
      </c>
      <c r="K47" s="45">
        <f>16*3*0.1</f>
        <v>4.8000000000000007</v>
      </c>
      <c r="L47" s="45">
        <f>14.26*3*0.1</f>
        <v>4.2780000000000005</v>
      </c>
      <c r="M47" s="45">
        <f>13.84*3*0.1</f>
        <v>4.1520000000000001</v>
      </c>
      <c r="N47" s="45">
        <f>14.47*3</f>
        <v>43.410000000000004</v>
      </c>
      <c r="O47" s="45">
        <f>4.02*3</f>
        <v>12.059999999999999</v>
      </c>
      <c r="P47" s="45">
        <f>3.9*3</f>
        <v>11.7</v>
      </c>
      <c r="Q47" s="45">
        <f>3.9*3</f>
        <v>11.7</v>
      </c>
      <c r="R47" s="45">
        <f>13.23*3</f>
        <v>39.69</v>
      </c>
      <c r="S47" s="45">
        <f>11.3*3*0.1</f>
        <v>3.3900000000000006</v>
      </c>
      <c r="T47" s="45">
        <f>53.08*3*0.1</f>
        <v>15.924000000000001</v>
      </c>
      <c r="U47" s="45">
        <f>32.82*4</f>
        <v>131.28</v>
      </c>
    </row>
    <row r="48" spans="1:21">
      <c r="A48" s="14" t="s">
        <v>23489</v>
      </c>
      <c r="B48" s="15" t="s">
        <v>23933</v>
      </c>
      <c r="C48" s="16" t="s">
        <v>21514</v>
      </c>
      <c r="D48" s="41">
        <f t="shared" si="1"/>
        <v>929.54999999999984</v>
      </c>
      <c r="F48" s="42">
        <f>26.92*3</f>
        <v>80.760000000000005</v>
      </c>
      <c r="G48" s="42">
        <f>26.48*3</f>
        <v>79.44</v>
      </c>
      <c r="H48" s="42">
        <f>23.56*3</f>
        <v>70.679999999999993</v>
      </c>
      <c r="I48" s="42">
        <f>26.81*3</f>
        <v>80.429999999999993</v>
      </c>
      <c r="J48" s="42">
        <f>14.32*3</f>
        <v>42.96</v>
      </c>
      <c r="K48" s="43">
        <f>16*3</f>
        <v>48</v>
      </c>
      <c r="L48" s="43">
        <f>14.26*3</f>
        <v>42.78</v>
      </c>
      <c r="M48" s="43">
        <f>13.84*3</f>
        <v>41.519999999999996</v>
      </c>
      <c r="N48" s="43">
        <f>14.47*3</f>
        <v>43.410000000000004</v>
      </c>
      <c r="O48" s="43">
        <f>4.02*3</f>
        <v>12.059999999999999</v>
      </c>
      <c r="P48" s="43">
        <f>3.9*3</f>
        <v>11.7</v>
      </c>
      <c r="Q48" s="43">
        <f>3.9*3</f>
        <v>11.7</v>
      </c>
      <c r="R48" s="43">
        <f>13.23*3</f>
        <v>39.69</v>
      </c>
      <c r="S48" s="43">
        <f>11.3*3</f>
        <v>33.900000000000006</v>
      </c>
      <c r="T48" s="43">
        <f>53.08*3</f>
        <v>159.24</v>
      </c>
      <c r="U48" s="45">
        <f>32.82*4</f>
        <v>131.28</v>
      </c>
    </row>
    <row r="49" spans="1:22">
      <c r="A49" s="14" t="s">
        <v>23490</v>
      </c>
      <c r="B49" s="15" t="s">
        <v>23983</v>
      </c>
      <c r="C49" s="16" t="s">
        <v>21514</v>
      </c>
      <c r="D49" s="41">
        <f t="shared" si="1"/>
        <v>41.216000000000001</v>
      </c>
      <c r="F49" s="42">
        <f>1*V49</f>
        <v>5.1519999999999992</v>
      </c>
      <c r="G49" s="42">
        <f>2*V49</f>
        <v>10.303999999999998</v>
      </c>
      <c r="H49" s="42">
        <f>1*V49</f>
        <v>5.1519999999999992</v>
      </c>
      <c r="I49" s="42">
        <f>1*V49</f>
        <v>5.1519999999999992</v>
      </c>
      <c r="J49" s="42">
        <v>0</v>
      </c>
      <c r="K49" s="43">
        <f>1*V49</f>
        <v>5.1519999999999992</v>
      </c>
      <c r="L49" s="43">
        <f>1*V49</f>
        <v>5.1519999999999992</v>
      </c>
      <c r="M49" s="43"/>
      <c r="N49" s="43"/>
      <c r="O49" s="43"/>
      <c r="P49" s="43"/>
      <c r="Q49" s="43"/>
      <c r="R49" s="43"/>
      <c r="S49" s="43">
        <f>1*V49</f>
        <v>5.1519999999999992</v>
      </c>
      <c r="T49" s="43"/>
      <c r="U49" s="43"/>
      <c r="V49" s="46">
        <f>1*((2*2.3)*+(0.2*(2.3+2.3+1)))</f>
        <v>5.1519999999999992</v>
      </c>
    </row>
    <row r="50" spans="1:22">
      <c r="A50" s="14" t="s">
        <v>23491</v>
      </c>
      <c r="B50" s="15" t="s">
        <v>23984</v>
      </c>
      <c r="C50" s="16" t="s">
        <v>21514</v>
      </c>
      <c r="D50" s="41">
        <f t="shared" si="1"/>
        <v>11.388499999999999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3">
        <v>0</v>
      </c>
      <c r="L50" s="43">
        <v>0</v>
      </c>
      <c r="M50" s="43">
        <f>0.33*0.33</f>
        <v>0.10890000000000001</v>
      </c>
      <c r="N50" s="43"/>
      <c r="O50" s="43"/>
      <c r="P50" s="43"/>
      <c r="Q50" s="43"/>
      <c r="R50" s="43"/>
      <c r="S50" s="43"/>
      <c r="T50" s="43">
        <f>(0.86*0.86)+2*(0.35*0.6)</f>
        <v>1.1596</v>
      </c>
      <c r="U50" s="43">
        <f>4*(1.1*2.3)</f>
        <v>10.119999999999999</v>
      </c>
    </row>
    <row r="51" spans="1:22">
      <c r="A51" s="14" t="s">
        <v>23492</v>
      </c>
      <c r="B51" s="15" t="s">
        <v>1463</v>
      </c>
      <c r="C51" s="16" t="s">
        <v>23568</v>
      </c>
      <c r="D51" s="41">
        <f t="shared" si="1"/>
        <v>269.17</v>
      </c>
      <c r="F51" s="42">
        <v>26.92</v>
      </c>
      <c r="G51" s="42">
        <v>26.48</v>
      </c>
      <c r="H51" s="42">
        <v>23.56</v>
      </c>
      <c r="I51" s="42">
        <v>26.81</v>
      </c>
      <c r="J51" s="42">
        <v>14.3</v>
      </c>
      <c r="K51" s="43">
        <v>16</v>
      </c>
      <c r="L51" s="43">
        <v>14.25</v>
      </c>
      <c r="M51" s="43">
        <v>12.31</v>
      </c>
      <c r="N51" s="43">
        <v>15.78</v>
      </c>
      <c r="O51" s="43">
        <v>3.9</v>
      </c>
      <c r="P51" s="43">
        <v>3.9</v>
      </c>
      <c r="Q51" s="43">
        <v>3.9</v>
      </c>
      <c r="R51" s="43">
        <v>13.23</v>
      </c>
      <c r="S51" s="43">
        <v>11.3</v>
      </c>
      <c r="T51" s="43">
        <v>56.53</v>
      </c>
      <c r="U51" s="43"/>
    </row>
    <row r="52" spans="1:22" ht="13.5" thickBot="1">
      <c r="A52" s="19"/>
      <c r="B52" s="20"/>
      <c r="C52" s="21"/>
      <c r="D52" s="47"/>
      <c r="F52" s="48"/>
      <c r="G52" s="48"/>
      <c r="H52" s="48"/>
      <c r="I52" s="48"/>
      <c r="J52" s="48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2" ht="80.099999999999994" customHeight="1" thickBot="1">
      <c r="A53" s="10">
        <v>5</v>
      </c>
      <c r="B53" s="287" t="s">
        <v>1465</v>
      </c>
      <c r="C53" s="288"/>
      <c r="D53" s="289"/>
      <c r="E53" s="11"/>
      <c r="F53" s="38" t="s">
        <v>23991</v>
      </c>
      <c r="G53" s="39" t="s">
        <v>23992</v>
      </c>
      <c r="H53" s="39" t="s">
        <v>23993</v>
      </c>
      <c r="I53" s="39" t="s">
        <v>23994</v>
      </c>
      <c r="J53" s="39" t="s">
        <v>24005</v>
      </c>
      <c r="K53" s="39" t="s">
        <v>23995</v>
      </c>
      <c r="L53" s="39" t="s">
        <v>23996</v>
      </c>
      <c r="M53" s="39" t="s">
        <v>23997</v>
      </c>
      <c r="N53" s="39" t="s">
        <v>23998</v>
      </c>
      <c r="O53" s="39" t="s">
        <v>23999</v>
      </c>
      <c r="P53" s="39" t="s">
        <v>24000</v>
      </c>
      <c r="Q53" s="39" t="s">
        <v>24001</v>
      </c>
      <c r="R53" s="39" t="s">
        <v>24002</v>
      </c>
      <c r="S53" s="39" t="s">
        <v>24003</v>
      </c>
      <c r="T53" s="40" t="s">
        <v>24004</v>
      </c>
      <c r="U53" s="40" t="s">
        <v>1464</v>
      </c>
    </row>
    <row r="54" spans="1:22" ht="15.75">
      <c r="A54" s="12"/>
      <c r="B54" s="3"/>
      <c r="C54" s="4"/>
      <c r="D54" s="32"/>
    </row>
    <row r="55" spans="1:22">
      <c r="A55" s="14" t="s">
        <v>23985</v>
      </c>
      <c r="B55" s="15" t="s">
        <v>24010</v>
      </c>
      <c r="C55" s="16" t="s">
        <v>21514</v>
      </c>
      <c r="D55" s="41">
        <f>SUM(F55:U55)</f>
        <v>313.89999999999998</v>
      </c>
      <c r="F55" s="42">
        <v>30.24</v>
      </c>
      <c r="G55" s="42">
        <v>31.76</v>
      </c>
      <c r="H55" s="42">
        <v>23.94</v>
      </c>
      <c r="I55" s="42">
        <v>30.36</v>
      </c>
      <c r="J55" s="42">
        <v>31.76</v>
      </c>
      <c r="K55" s="43">
        <v>10.07</v>
      </c>
      <c r="L55" s="43">
        <v>8.09</v>
      </c>
      <c r="M55" s="43">
        <v>20.89</v>
      </c>
      <c r="N55" s="43">
        <v>19.829999999999998</v>
      </c>
      <c r="O55" s="43">
        <v>14.04</v>
      </c>
      <c r="P55" s="43">
        <v>14.04</v>
      </c>
      <c r="Q55" s="43">
        <v>14.04</v>
      </c>
      <c r="R55" s="43">
        <v>14.88</v>
      </c>
      <c r="S55" s="43">
        <v>0</v>
      </c>
      <c r="T55" s="43">
        <v>49.96</v>
      </c>
      <c r="U55" s="43"/>
    </row>
    <row r="56" spans="1:22">
      <c r="A56" s="14" t="s">
        <v>24006</v>
      </c>
      <c r="B56" s="15" t="s">
        <v>24011</v>
      </c>
      <c r="C56" s="16" t="s">
        <v>21514</v>
      </c>
      <c r="D56" s="41">
        <f>SUM(F56:U56)</f>
        <v>155.55999999999997</v>
      </c>
      <c r="F56" s="42">
        <v>11.81</v>
      </c>
      <c r="G56" s="42">
        <v>12.77</v>
      </c>
      <c r="H56" s="42">
        <v>6.75</v>
      </c>
      <c r="I56" s="42">
        <v>10.31</v>
      </c>
      <c r="J56" s="42">
        <v>12.83</v>
      </c>
      <c r="K56" s="43">
        <v>5.29</v>
      </c>
      <c r="L56" s="43">
        <v>5.25</v>
      </c>
      <c r="M56" s="43">
        <v>12.22</v>
      </c>
      <c r="N56" s="43">
        <v>7</v>
      </c>
      <c r="O56" s="43">
        <v>6.47</v>
      </c>
      <c r="P56" s="43">
        <v>6.82</v>
      </c>
      <c r="Q56" s="43">
        <v>6.74</v>
      </c>
      <c r="R56" s="43">
        <v>7.7</v>
      </c>
      <c r="S56" s="43">
        <v>7.03</v>
      </c>
      <c r="T56" s="43">
        <v>36.57</v>
      </c>
      <c r="U56" s="43"/>
    </row>
    <row r="57" spans="1:22">
      <c r="A57" s="14" t="s">
        <v>23493</v>
      </c>
      <c r="B57" s="15" t="s">
        <v>23962</v>
      </c>
      <c r="C57" s="16" t="s">
        <v>21514</v>
      </c>
      <c r="D57" s="41">
        <f>SUM(F57:U57)</f>
        <v>155.55999999999997</v>
      </c>
      <c r="F57" s="42">
        <v>11.81</v>
      </c>
      <c r="G57" s="42">
        <v>12.77</v>
      </c>
      <c r="H57" s="42">
        <v>6.75</v>
      </c>
      <c r="I57" s="42">
        <v>10.31</v>
      </c>
      <c r="J57" s="42">
        <v>12.83</v>
      </c>
      <c r="K57" s="43">
        <v>5.29</v>
      </c>
      <c r="L57" s="43">
        <v>5.25</v>
      </c>
      <c r="M57" s="43">
        <v>12.22</v>
      </c>
      <c r="N57" s="43">
        <v>7</v>
      </c>
      <c r="O57" s="43">
        <v>6.47</v>
      </c>
      <c r="P57" s="43">
        <v>6.82</v>
      </c>
      <c r="Q57" s="43">
        <v>6.74</v>
      </c>
      <c r="R57" s="43">
        <v>7.7</v>
      </c>
      <c r="S57" s="43">
        <v>7.03</v>
      </c>
      <c r="T57" s="43">
        <v>36.57</v>
      </c>
      <c r="U57" s="43"/>
    </row>
    <row r="58" spans="1:22">
      <c r="A58" s="14" t="s">
        <v>23494</v>
      </c>
      <c r="B58" s="15" t="s">
        <v>23961</v>
      </c>
      <c r="C58" s="16" t="s">
        <v>21514</v>
      </c>
      <c r="D58" s="41">
        <f>SUM(F58:U58)</f>
        <v>155.55999999999997</v>
      </c>
      <c r="F58" s="42">
        <v>11.81</v>
      </c>
      <c r="G58" s="42">
        <v>12.77</v>
      </c>
      <c r="H58" s="42">
        <v>6.75</v>
      </c>
      <c r="I58" s="42">
        <v>10.31</v>
      </c>
      <c r="J58" s="42">
        <v>12.83</v>
      </c>
      <c r="K58" s="43">
        <v>5.29</v>
      </c>
      <c r="L58" s="43">
        <v>5.25</v>
      </c>
      <c r="M58" s="43">
        <v>12.22</v>
      </c>
      <c r="N58" s="43">
        <v>7</v>
      </c>
      <c r="O58" s="43">
        <v>6.47</v>
      </c>
      <c r="P58" s="43">
        <v>6.82</v>
      </c>
      <c r="Q58" s="43">
        <v>6.74</v>
      </c>
      <c r="R58" s="43">
        <v>7.7</v>
      </c>
      <c r="S58" s="43">
        <v>7.03</v>
      </c>
      <c r="T58" s="43">
        <v>36.57</v>
      </c>
      <c r="U58" s="43"/>
    </row>
    <row r="59" spans="1:22" ht="13.5" thickBot="1"/>
    <row r="60" spans="1:22" ht="80.099999999999994" customHeight="1" thickBot="1">
      <c r="A60" s="10">
        <v>6</v>
      </c>
      <c r="B60" s="287" t="s">
        <v>23508</v>
      </c>
      <c r="C60" s="288"/>
      <c r="D60" s="289"/>
      <c r="E60" s="11"/>
      <c r="F60" s="38" t="s">
        <v>23991</v>
      </c>
      <c r="G60" s="39" t="s">
        <v>23992</v>
      </c>
      <c r="H60" s="39" t="s">
        <v>23993</v>
      </c>
      <c r="I60" s="39" t="s">
        <v>23994</v>
      </c>
      <c r="J60" s="39" t="s">
        <v>24005</v>
      </c>
      <c r="K60" s="39" t="s">
        <v>23995</v>
      </c>
      <c r="L60" s="39" t="s">
        <v>23996</v>
      </c>
      <c r="M60" s="39" t="s">
        <v>23997</v>
      </c>
      <c r="N60" s="39" t="s">
        <v>23998</v>
      </c>
      <c r="O60" s="39" t="s">
        <v>23999</v>
      </c>
      <c r="P60" s="39" t="s">
        <v>24000</v>
      </c>
      <c r="Q60" s="39" t="s">
        <v>24001</v>
      </c>
      <c r="R60" s="39" t="s">
        <v>24002</v>
      </c>
      <c r="S60" s="39" t="s">
        <v>24003</v>
      </c>
      <c r="T60" s="40" t="s">
        <v>24004</v>
      </c>
      <c r="U60" s="40" t="s">
        <v>1464</v>
      </c>
    </row>
    <row r="61" spans="1:22" ht="15.75">
      <c r="A61" s="12"/>
      <c r="B61" s="3"/>
      <c r="C61" s="4"/>
      <c r="D61" s="32"/>
    </row>
    <row r="62" spans="1:22">
      <c r="A62" s="14" t="s">
        <v>23988</v>
      </c>
      <c r="B62" s="15" t="s">
        <v>23986</v>
      </c>
      <c r="C62" s="16" t="s">
        <v>21514</v>
      </c>
      <c r="D62" s="41">
        <f>SUM(F62:O62)</f>
        <v>2.9250000000000003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f>2*(2.25*0.65)</f>
        <v>2.9250000000000003</v>
      </c>
      <c r="N62" s="42">
        <v>0</v>
      </c>
      <c r="O62" s="42">
        <v>0</v>
      </c>
      <c r="P62" s="42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</row>
    <row r="63" spans="1:22">
      <c r="A63" s="14" t="s">
        <v>23989</v>
      </c>
      <c r="B63" s="15" t="s">
        <v>24007</v>
      </c>
      <c r="C63" s="16" t="s">
        <v>21514</v>
      </c>
      <c r="D63" s="41">
        <f>SUM(F63:U63)*2</f>
        <v>183.98999999999998</v>
      </c>
      <c r="F63" s="42">
        <f>4.8*1.8</f>
        <v>8.64</v>
      </c>
      <c r="G63" s="42">
        <f>6.35*3</f>
        <v>19.049999999999997</v>
      </c>
      <c r="H63" s="42">
        <f>3*1.8</f>
        <v>5.4</v>
      </c>
      <c r="I63" s="42">
        <f>4.4*1.8</f>
        <v>7.9200000000000008</v>
      </c>
      <c r="J63" s="42">
        <f>2.8*3</f>
        <v>8.3999999999999986</v>
      </c>
      <c r="K63" s="43">
        <v>0</v>
      </c>
      <c r="L63" s="43">
        <v>0</v>
      </c>
      <c r="M63" s="43">
        <v>0</v>
      </c>
      <c r="N63" s="43">
        <f>(1.8*3)*1.8</f>
        <v>9.7200000000000006</v>
      </c>
      <c r="O63" s="43">
        <f>1.8*1.8</f>
        <v>3.24</v>
      </c>
      <c r="P63" s="43">
        <f>1.8*1.8</f>
        <v>3.24</v>
      </c>
      <c r="Q63" s="43">
        <f>1.8*1.8</f>
        <v>3.24</v>
      </c>
      <c r="R63" s="43">
        <f>(1.8*3)*1.8</f>
        <v>9.7200000000000006</v>
      </c>
      <c r="S63" s="43">
        <v>0</v>
      </c>
      <c r="T63" s="43">
        <f>(3.5*3)+(2*(2.25*0.65))</f>
        <v>13.425000000000001</v>
      </c>
      <c r="U63" s="43"/>
    </row>
    <row r="64" spans="1:22">
      <c r="A64" s="14" t="s">
        <v>23511</v>
      </c>
      <c r="B64" s="15" t="s">
        <v>23512</v>
      </c>
      <c r="C64" s="16" t="s">
        <v>21531</v>
      </c>
      <c r="D64" s="41">
        <f>SUM(F64:U64)</f>
        <v>4</v>
      </c>
      <c r="F64" s="42"/>
      <c r="G64" s="42">
        <v>1</v>
      </c>
      <c r="H64" s="42">
        <v>1</v>
      </c>
      <c r="I64" s="42"/>
      <c r="J64" s="42"/>
      <c r="K64" s="43">
        <v>1</v>
      </c>
      <c r="L64" s="43">
        <v>1</v>
      </c>
      <c r="M64" s="43"/>
      <c r="N64" s="43"/>
      <c r="O64" s="43"/>
      <c r="P64" s="43"/>
      <c r="Q64" s="43"/>
      <c r="R64" s="43"/>
      <c r="S64" s="43"/>
      <c r="T64" s="43"/>
      <c r="U64" s="43"/>
    </row>
    <row r="65" spans="1:21">
      <c r="A65" s="14" t="s">
        <v>23514</v>
      </c>
      <c r="B65" s="15" t="s">
        <v>23513</v>
      </c>
      <c r="C65" s="16" t="s">
        <v>21531</v>
      </c>
      <c r="D65" s="41">
        <f>SUM(F65:U65)</f>
        <v>10</v>
      </c>
      <c r="F65" s="42">
        <v>2</v>
      </c>
      <c r="G65" s="42">
        <v>1</v>
      </c>
      <c r="H65" s="42">
        <v>1</v>
      </c>
      <c r="I65" s="42">
        <v>1</v>
      </c>
      <c r="J65" s="42">
        <v>1</v>
      </c>
      <c r="K65" s="43"/>
      <c r="L65" s="43"/>
      <c r="M65" s="43"/>
      <c r="N65" s="43"/>
      <c r="O65" s="43"/>
      <c r="P65" s="43"/>
      <c r="Q65" s="43"/>
      <c r="R65" s="43"/>
      <c r="S65" s="43">
        <v>1</v>
      </c>
      <c r="T65" s="43">
        <v>3</v>
      </c>
      <c r="U65" s="43"/>
    </row>
    <row r="66" spans="1:21" ht="13.5" thickBot="1"/>
    <row r="67" spans="1:21" ht="80.099999999999994" customHeight="1" thickBot="1">
      <c r="A67" s="10">
        <v>7</v>
      </c>
      <c r="B67" s="287" t="s">
        <v>23987</v>
      </c>
      <c r="C67" s="288"/>
      <c r="D67" s="289"/>
      <c r="E67" s="11"/>
      <c r="F67" s="38" t="s">
        <v>23991</v>
      </c>
      <c r="G67" s="39" t="s">
        <v>23992</v>
      </c>
      <c r="H67" s="39" t="s">
        <v>23993</v>
      </c>
      <c r="I67" s="39" t="s">
        <v>23994</v>
      </c>
      <c r="J67" s="39" t="s">
        <v>24005</v>
      </c>
      <c r="K67" s="39" t="s">
        <v>23995</v>
      </c>
      <c r="L67" s="39" t="s">
        <v>23996</v>
      </c>
      <c r="M67" s="39" t="s">
        <v>23997</v>
      </c>
      <c r="N67" s="39" t="s">
        <v>23998</v>
      </c>
      <c r="O67" s="39" t="s">
        <v>23999</v>
      </c>
      <c r="P67" s="39" t="s">
        <v>24000</v>
      </c>
      <c r="Q67" s="39" t="s">
        <v>24001</v>
      </c>
      <c r="R67" s="39" t="s">
        <v>24002</v>
      </c>
      <c r="S67" s="39" t="s">
        <v>24003</v>
      </c>
      <c r="T67" s="40" t="s">
        <v>24004</v>
      </c>
      <c r="U67" s="40" t="s">
        <v>1464</v>
      </c>
    </row>
    <row r="68" spans="1:21" ht="15.75">
      <c r="A68" s="12"/>
      <c r="B68" s="3"/>
      <c r="C68" s="4"/>
      <c r="D68" s="32"/>
    </row>
    <row r="69" spans="1:21">
      <c r="A69" s="14" t="s">
        <v>596</v>
      </c>
      <c r="B69" s="15" t="s">
        <v>24021</v>
      </c>
      <c r="C69" s="16" t="s">
        <v>21531</v>
      </c>
      <c r="D69" s="41">
        <f t="shared" ref="D69:D77" si="2">SUM(F69:U69)</f>
        <v>14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3">
        <v>0</v>
      </c>
      <c r="L69" s="43">
        <v>0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3">
        <v>0</v>
      </c>
      <c r="T69" s="43">
        <v>3</v>
      </c>
      <c r="U69" s="43"/>
    </row>
    <row r="70" spans="1:21">
      <c r="A70" s="14" t="s">
        <v>597</v>
      </c>
      <c r="B70" s="15" t="s">
        <v>23950</v>
      </c>
      <c r="C70" s="16" t="s">
        <v>21531</v>
      </c>
      <c r="D70" s="41">
        <f t="shared" si="2"/>
        <v>1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1</v>
      </c>
      <c r="U70" s="43">
        <v>0</v>
      </c>
    </row>
    <row r="71" spans="1:21">
      <c r="A71" s="14" t="s">
        <v>598</v>
      </c>
      <c r="B71" s="15" t="s">
        <v>24016</v>
      </c>
      <c r="C71" s="16" t="s">
        <v>21531</v>
      </c>
      <c r="D71" s="41">
        <f t="shared" si="2"/>
        <v>79</v>
      </c>
      <c r="F71" s="42">
        <v>8</v>
      </c>
      <c r="G71" s="42">
        <v>9</v>
      </c>
      <c r="H71" s="42">
        <v>10</v>
      </c>
      <c r="I71" s="42">
        <v>14</v>
      </c>
      <c r="J71" s="42">
        <v>10</v>
      </c>
      <c r="K71" s="43">
        <v>2</v>
      </c>
      <c r="L71" s="43">
        <v>1</v>
      </c>
      <c r="M71" s="43">
        <v>2</v>
      </c>
      <c r="N71" s="43">
        <v>4</v>
      </c>
      <c r="O71" s="43">
        <v>4</v>
      </c>
      <c r="P71" s="43">
        <v>2</v>
      </c>
      <c r="Q71" s="43">
        <v>2</v>
      </c>
      <c r="R71" s="43">
        <v>6</v>
      </c>
      <c r="S71" s="43">
        <v>2</v>
      </c>
      <c r="T71" s="43">
        <v>3</v>
      </c>
      <c r="U71" s="43"/>
    </row>
    <row r="72" spans="1:21">
      <c r="A72" s="14" t="s">
        <v>599</v>
      </c>
      <c r="B72" s="15" t="s">
        <v>24017</v>
      </c>
      <c r="C72" s="16" t="s">
        <v>21531</v>
      </c>
      <c r="D72" s="41">
        <f t="shared" si="2"/>
        <v>13</v>
      </c>
      <c r="F72" s="42">
        <v>0</v>
      </c>
      <c r="G72" s="42">
        <v>1</v>
      </c>
      <c r="H72" s="42">
        <v>0</v>
      </c>
      <c r="I72" s="42">
        <v>1</v>
      </c>
      <c r="J72" s="42">
        <v>1</v>
      </c>
      <c r="K72" s="43">
        <v>0</v>
      </c>
      <c r="L72" s="43">
        <v>0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</v>
      </c>
      <c r="S72" s="43">
        <v>1</v>
      </c>
      <c r="T72" s="43">
        <v>3</v>
      </c>
      <c r="U72" s="43"/>
    </row>
    <row r="73" spans="1:21">
      <c r="A73" s="14" t="s">
        <v>600</v>
      </c>
      <c r="B73" s="15" t="s">
        <v>24020</v>
      </c>
      <c r="C73" s="16" t="s">
        <v>21531</v>
      </c>
      <c r="D73" s="41">
        <f t="shared" si="2"/>
        <v>77</v>
      </c>
      <c r="F73" s="42">
        <v>8</v>
      </c>
      <c r="G73" s="42">
        <v>10</v>
      </c>
      <c r="H73" s="42">
        <v>10</v>
      </c>
      <c r="I73" s="42">
        <v>14</v>
      </c>
      <c r="J73" s="42">
        <v>6</v>
      </c>
      <c r="K73" s="43">
        <v>1</v>
      </c>
      <c r="L73" s="43">
        <v>2</v>
      </c>
      <c r="M73" s="43">
        <v>2</v>
      </c>
      <c r="N73" s="43">
        <v>5</v>
      </c>
      <c r="O73" s="43">
        <v>3</v>
      </c>
      <c r="P73" s="43">
        <v>1</v>
      </c>
      <c r="Q73" s="43">
        <v>3</v>
      </c>
      <c r="R73" s="43">
        <v>6</v>
      </c>
      <c r="S73" s="43">
        <v>0</v>
      </c>
      <c r="T73" s="43">
        <v>6</v>
      </c>
      <c r="U73" s="43"/>
    </row>
    <row r="74" spans="1:21">
      <c r="A74" s="14" t="s">
        <v>601</v>
      </c>
      <c r="B74" s="15" t="s">
        <v>24018</v>
      </c>
      <c r="C74" s="16" t="s">
        <v>21531</v>
      </c>
      <c r="D74" s="41">
        <f t="shared" si="2"/>
        <v>40</v>
      </c>
      <c r="F74" s="42">
        <v>4</v>
      </c>
      <c r="G74" s="42">
        <v>0</v>
      </c>
      <c r="H74" s="42">
        <v>2</v>
      </c>
      <c r="I74" s="42">
        <v>0</v>
      </c>
      <c r="J74" s="42">
        <v>4</v>
      </c>
      <c r="K74" s="43">
        <v>0</v>
      </c>
      <c r="L74" s="43">
        <v>0</v>
      </c>
      <c r="M74" s="43">
        <v>8</v>
      </c>
      <c r="N74" s="43">
        <v>4</v>
      </c>
      <c r="O74" s="43">
        <v>4</v>
      </c>
      <c r="P74" s="43">
        <v>5</v>
      </c>
      <c r="Q74" s="43">
        <v>5</v>
      </c>
      <c r="R74" s="43">
        <v>0</v>
      </c>
      <c r="S74" s="43">
        <v>0</v>
      </c>
      <c r="T74" s="43">
        <v>4</v>
      </c>
      <c r="U74" s="43"/>
    </row>
    <row r="75" spans="1:21">
      <c r="A75" s="14" t="s">
        <v>602</v>
      </c>
      <c r="B75" s="15" t="s">
        <v>24019</v>
      </c>
      <c r="C75" s="16" t="s">
        <v>21531</v>
      </c>
      <c r="D75" s="41">
        <f t="shared" si="2"/>
        <v>4</v>
      </c>
      <c r="F75" s="42">
        <v>1</v>
      </c>
      <c r="G75" s="42">
        <v>0</v>
      </c>
      <c r="H75" s="42">
        <v>1</v>
      </c>
      <c r="I75" s="42">
        <v>0</v>
      </c>
      <c r="J75" s="42">
        <v>0</v>
      </c>
      <c r="K75" s="43">
        <v>1</v>
      </c>
      <c r="L75" s="43">
        <v>1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/>
    </row>
    <row r="76" spans="1:21">
      <c r="A76" s="14" t="s">
        <v>23495</v>
      </c>
      <c r="B76" s="15" t="s">
        <v>24014</v>
      </c>
      <c r="C76" s="16" t="s">
        <v>21531</v>
      </c>
      <c r="D76" s="41">
        <f t="shared" si="2"/>
        <v>95</v>
      </c>
      <c r="F76" s="42">
        <v>6</v>
      </c>
      <c r="G76" s="42">
        <v>8</v>
      </c>
      <c r="H76" s="42">
        <v>7</v>
      </c>
      <c r="I76" s="42">
        <v>7</v>
      </c>
      <c r="J76" s="42">
        <v>8</v>
      </c>
      <c r="K76" s="43">
        <v>2</v>
      </c>
      <c r="L76" s="43">
        <v>2</v>
      </c>
      <c r="M76" s="43">
        <v>7</v>
      </c>
      <c r="N76" s="43">
        <v>6</v>
      </c>
      <c r="O76" s="43">
        <v>4</v>
      </c>
      <c r="P76" s="43">
        <v>4</v>
      </c>
      <c r="Q76" s="43">
        <v>4</v>
      </c>
      <c r="R76" s="43">
        <v>5</v>
      </c>
      <c r="S76" s="43">
        <v>1</v>
      </c>
      <c r="T76" s="43">
        <v>24</v>
      </c>
      <c r="U76" s="43"/>
    </row>
    <row r="77" spans="1:21">
      <c r="A77" s="14" t="s">
        <v>23496</v>
      </c>
      <c r="B77" s="15" t="s">
        <v>24022</v>
      </c>
      <c r="C77" s="16" t="s">
        <v>23964</v>
      </c>
      <c r="D77" s="41">
        <f t="shared" si="2"/>
        <v>70</v>
      </c>
      <c r="F77" s="42"/>
      <c r="G77" s="42"/>
      <c r="H77" s="42"/>
      <c r="I77" s="42"/>
      <c r="J77" s="42"/>
      <c r="K77" s="43"/>
      <c r="L77" s="43"/>
      <c r="M77" s="43"/>
      <c r="N77" s="43"/>
      <c r="O77" s="43"/>
      <c r="P77" s="43"/>
      <c r="Q77" s="43"/>
      <c r="R77" s="43">
        <v>70</v>
      </c>
      <c r="S77" s="43"/>
      <c r="T77" s="43"/>
      <c r="U77" s="43"/>
    </row>
    <row r="79" spans="1:21" ht="13.5" thickBot="1"/>
    <row r="80" spans="1:21" ht="79.5" customHeight="1" thickBot="1">
      <c r="A80" s="10">
        <v>8</v>
      </c>
      <c r="B80" s="287" t="s">
        <v>595</v>
      </c>
      <c r="C80" s="288"/>
      <c r="D80" s="289"/>
      <c r="E80" s="11"/>
      <c r="F80" s="38" t="s">
        <v>23991</v>
      </c>
      <c r="G80" s="39" t="s">
        <v>23992</v>
      </c>
      <c r="H80" s="39" t="s">
        <v>23993</v>
      </c>
      <c r="I80" s="39" t="s">
        <v>23994</v>
      </c>
      <c r="J80" s="39" t="s">
        <v>24005</v>
      </c>
      <c r="K80" s="39" t="s">
        <v>23995</v>
      </c>
      <c r="L80" s="39" t="s">
        <v>23996</v>
      </c>
      <c r="M80" s="39" t="s">
        <v>23997</v>
      </c>
      <c r="N80" s="39" t="s">
        <v>23998</v>
      </c>
      <c r="O80" s="39" t="s">
        <v>23999</v>
      </c>
      <c r="P80" s="39" t="s">
        <v>24000</v>
      </c>
      <c r="Q80" s="39" t="s">
        <v>24001</v>
      </c>
      <c r="R80" s="39" t="s">
        <v>24002</v>
      </c>
      <c r="S80" s="39" t="s">
        <v>24003</v>
      </c>
      <c r="T80" s="40" t="s">
        <v>24004</v>
      </c>
      <c r="U80" s="40" t="s">
        <v>1464</v>
      </c>
    </row>
    <row r="82" spans="1:21">
      <c r="A82" s="14" t="s">
        <v>23497</v>
      </c>
      <c r="B82" s="15" t="s">
        <v>562</v>
      </c>
      <c r="C82" s="16" t="s">
        <v>21531</v>
      </c>
      <c r="D82" s="41">
        <f>SUM(F82:U82)</f>
        <v>62</v>
      </c>
      <c r="F82" s="42">
        <v>0</v>
      </c>
      <c r="G82" s="42">
        <v>4</v>
      </c>
      <c r="H82" s="42">
        <v>4</v>
      </c>
      <c r="I82" s="42">
        <v>6</v>
      </c>
      <c r="J82" s="42">
        <v>6</v>
      </c>
      <c r="K82" s="43">
        <v>0</v>
      </c>
      <c r="L82" s="43">
        <v>0</v>
      </c>
      <c r="M82" s="43">
        <v>10</v>
      </c>
      <c r="N82" s="43">
        <v>4</v>
      </c>
      <c r="O82" s="43">
        <v>6</v>
      </c>
      <c r="P82" s="43">
        <v>4</v>
      </c>
      <c r="Q82" s="43">
        <v>6</v>
      </c>
      <c r="R82" s="43">
        <v>8</v>
      </c>
      <c r="S82" s="43">
        <v>0</v>
      </c>
      <c r="T82" s="43">
        <v>4</v>
      </c>
      <c r="U82" s="43">
        <v>0</v>
      </c>
    </row>
    <row r="83" spans="1:21">
      <c r="A83" s="14" t="s">
        <v>23498</v>
      </c>
      <c r="B83" s="15" t="s">
        <v>603</v>
      </c>
      <c r="C83" s="16" t="s">
        <v>21531</v>
      </c>
      <c r="D83" s="41">
        <f t="shared" ref="D83:D88" si="3">SUM(F83:U83)</f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3">
        <v>0</v>
      </c>
      <c r="L83" s="43">
        <v>0</v>
      </c>
      <c r="M83" s="43">
        <v>2</v>
      </c>
      <c r="N83" s="43">
        <v>3</v>
      </c>
      <c r="O83" s="43">
        <v>3</v>
      </c>
      <c r="P83" s="43">
        <v>3</v>
      </c>
      <c r="Q83" s="43">
        <v>3</v>
      </c>
      <c r="R83" s="43">
        <v>2</v>
      </c>
      <c r="S83" s="43">
        <v>0</v>
      </c>
      <c r="T83" s="43">
        <v>0</v>
      </c>
      <c r="U83" s="43">
        <v>0</v>
      </c>
    </row>
    <row r="84" spans="1:21">
      <c r="A84" s="14" t="s">
        <v>23499</v>
      </c>
      <c r="B84" s="15" t="s">
        <v>604</v>
      </c>
      <c r="C84" s="16" t="s">
        <v>21531</v>
      </c>
      <c r="D84" s="41">
        <f t="shared" si="3"/>
        <v>3</v>
      </c>
      <c r="F84" s="42">
        <v>0</v>
      </c>
      <c r="G84" s="42">
        <v>0</v>
      </c>
      <c r="H84" s="42">
        <v>0</v>
      </c>
      <c r="I84" s="42">
        <v>0</v>
      </c>
      <c r="J84" s="42">
        <v>1</v>
      </c>
      <c r="K84" s="43">
        <v>0</v>
      </c>
      <c r="L84" s="43">
        <v>0</v>
      </c>
      <c r="M84" s="43">
        <v>1</v>
      </c>
      <c r="N84" s="43">
        <v>0</v>
      </c>
      <c r="O84" s="43">
        <v>0</v>
      </c>
      <c r="P84" s="43">
        <v>0</v>
      </c>
      <c r="Q84" s="43">
        <v>0</v>
      </c>
      <c r="R84" s="43">
        <v>1</v>
      </c>
      <c r="S84" s="43">
        <v>0</v>
      </c>
      <c r="T84" s="43">
        <v>0</v>
      </c>
      <c r="U84" s="43">
        <v>0</v>
      </c>
    </row>
    <row r="85" spans="1:21">
      <c r="A85" s="14" t="s">
        <v>23500</v>
      </c>
      <c r="B85" s="15" t="s">
        <v>565</v>
      </c>
      <c r="C85" s="16" t="s">
        <v>23964</v>
      </c>
      <c r="D85" s="41">
        <f t="shared" si="3"/>
        <v>395</v>
      </c>
      <c r="F85" s="42">
        <v>0</v>
      </c>
      <c r="G85" s="42">
        <v>0</v>
      </c>
      <c r="H85" s="44">
        <v>70</v>
      </c>
      <c r="I85" s="44">
        <v>160</v>
      </c>
      <c r="J85" s="42">
        <v>75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90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</row>
    <row r="86" spans="1:21">
      <c r="A86" s="14" t="s">
        <v>23501</v>
      </c>
      <c r="B86" s="15" t="s">
        <v>605</v>
      </c>
      <c r="C86" s="16" t="s">
        <v>23964</v>
      </c>
      <c r="D86" s="41">
        <f t="shared" si="3"/>
        <v>113.5</v>
      </c>
      <c r="F86" s="42">
        <v>0</v>
      </c>
      <c r="G86" s="42">
        <v>3</v>
      </c>
      <c r="H86" s="42">
        <v>7.5</v>
      </c>
      <c r="I86" s="42">
        <v>12</v>
      </c>
      <c r="J86" s="42">
        <v>10</v>
      </c>
      <c r="K86" s="43">
        <v>0</v>
      </c>
      <c r="L86" s="43">
        <v>0</v>
      </c>
      <c r="M86" s="43">
        <v>22</v>
      </c>
      <c r="N86" s="43">
        <v>5</v>
      </c>
      <c r="O86" s="43">
        <v>5</v>
      </c>
      <c r="P86" s="43">
        <v>13</v>
      </c>
      <c r="Q86" s="43">
        <v>17</v>
      </c>
      <c r="R86" s="43">
        <v>9</v>
      </c>
      <c r="S86" s="43">
        <v>0</v>
      </c>
      <c r="T86" s="43">
        <v>10</v>
      </c>
      <c r="U86" s="43">
        <v>0</v>
      </c>
    </row>
    <row r="87" spans="1:21">
      <c r="A87" s="14" t="s">
        <v>23502</v>
      </c>
      <c r="B87" s="15" t="s">
        <v>574</v>
      </c>
      <c r="C87" s="16" t="s">
        <v>21531</v>
      </c>
      <c r="D87" s="41">
        <f t="shared" si="3"/>
        <v>4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3">
        <v>0</v>
      </c>
      <c r="L87" s="43">
        <v>0</v>
      </c>
      <c r="M87" s="43">
        <v>1</v>
      </c>
      <c r="N87" s="43">
        <v>0</v>
      </c>
      <c r="O87" s="43">
        <v>0</v>
      </c>
      <c r="P87" s="43"/>
      <c r="Q87" s="43">
        <v>1</v>
      </c>
      <c r="R87" s="43">
        <v>2</v>
      </c>
      <c r="S87" s="43">
        <v>0</v>
      </c>
      <c r="T87" s="43">
        <v>0</v>
      </c>
      <c r="U87" s="43">
        <v>0</v>
      </c>
    </row>
    <row r="88" spans="1:21">
      <c r="A88" s="14" t="s">
        <v>23503</v>
      </c>
      <c r="B88" s="15" t="s">
        <v>576</v>
      </c>
      <c r="C88" s="16" t="s">
        <v>21531</v>
      </c>
      <c r="D88" s="41">
        <f t="shared" si="3"/>
        <v>1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3">
        <v>0</v>
      </c>
      <c r="L88" s="43">
        <v>0</v>
      </c>
      <c r="M88" s="43"/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1</v>
      </c>
      <c r="U88" s="43">
        <v>0</v>
      </c>
    </row>
  </sheetData>
  <mergeCells count="11">
    <mergeCell ref="B53:D53"/>
    <mergeCell ref="B2:C2"/>
    <mergeCell ref="B3:C3"/>
    <mergeCell ref="B16:D16"/>
    <mergeCell ref="B41:D41"/>
    <mergeCell ref="B11:D11"/>
    <mergeCell ref="B80:D80"/>
    <mergeCell ref="B67:D67"/>
    <mergeCell ref="A7:D7"/>
    <mergeCell ref="B34:D34"/>
    <mergeCell ref="B60:D60"/>
  </mergeCells>
  <phoneticPr fontId="1" type="noConversion"/>
  <pageMargins left="0.78740157499999996" right="0.78740157499999996" top="0.984251969" bottom="0.984251969" header="0.49212598499999999" footer="0.49212598499999999"/>
  <pageSetup paperSize="9" scale="64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S847"/>
  <sheetViews>
    <sheetView zoomScaleNormal="100" workbookViewId="0">
      <selection activeCell="C726" sqref="C726"/>
    </sheetView>
  </sheetViews>
  <sheetFormatPr defaultRowHeight="15"/>
  <cols>
    <col min="1" max="1" width="14.28515625" style="101" customWidth="1"/>
    <col min="2" max="2" width="7.5703125" style="101" bestFit="1" customWidth="1"/>
    <col min="3" max="3" width="67.85546875" style="101" customWidth="1"/>
    <col min="4" max="4" width="5.7109375" style="101" customWidth="1"/>
    <col min="5" max="5" width="7.42578125" style="101" bestFit="1" customWidth="1"/>
    <col min="6" max="6" width="13.140625" style="101" bestFit="1" customWidth="1"/>
    <col min="7" max="7" width="18.28515625" style="101" customWidth="1"/>
    <col min="8" max="8" width="18.42578125" style="101" bestFit="1" customWidth="1"/>
    <col min="9" max="9" width="12.7109375" style="101" customWidth="1"/>
    <col min="10" max="10" width="15.85546875" style="101" customWidth="1"/>
    <col min="11" max="17" width="12.7109375" style="101" customWidth="1"/>
    <col min="18" max="19" width="15.7109375" style="101" customWidth="1"/>
    <col min="20" max="16384" width="9.140625" style="101"/>
  </cols>
  <sheetData>
    <row r="1" spans="1:9" ht="20.100000000000001" customHeight="1">
      <c r="A1" s="97"/>
      <c r="B1" s="97"/>
      <c r="C1" s="98"/>
      <c r="D1" s="99"/>
      <c r="E1" s="99"/>
      <c r="F1" s="99"/>
      <c r="G1" s="100"/>
      <c r="H1" s="100"/>
      <c r="I1" s="100"/>
    </row>
    <row r="2" spans="1:9" ht="20.100000000000001" customHeight="1">
      <c r="A2" s="102"/>
      <c r="B2" s="102"/>
      <c r="C2" s="292" t="s">
        <v>21515</v>
      </c>
      <c r="D2" s="280"/>
      <c r="E2" s="280"/>
      <c r="F2" s="280"/>
      <c r="G2" s="103"/>
      <c r="H2" s="103"/>
      <c r="I2" s="99"/>
    </row>
    <row r="3" spans="1:9" ht="20.100000000000001" customHeight="1">
      <c r="A3" s="102"/>
      <c r="B3" s="102"/>
      <c r="C3" s="292" t="s">
        <v>21516</v>
      </c>
      <c r="D3" s="280"/>
      <c r="E3" s="280"/>
      <c r="F3" s="280"/>
      <c r="G3" s="97"/>
      <c r="H3" s="97"/>
      <c r="I3" s="99"/>
    </row>
    <row r="4" spans="1:9" ht="20.100000000000001" customHeight="1">
      <c r="A4" s="104"/>
      <c r="B4" s="104"/>
      <c r="C4" s="279"/>
      <c r="D4" s="280"/>
      <c r="E4" s="280"/>
      <c r="F4" s="280"/>
      <c r="G4" s="103"/>
      <c r="H4" s="103"/>
      <c r="I4" s="105"/>
    </row>
    <row r="5" spans="1:9" ht="20.100000000000001" customHeight="1">
      <c r="A5" s="102"/>
      <c r="B5" s="102"/>
      <c r="C5" s="106"/>
      <c r="D5" s="106"/>
      <c r="E5" s="107"/>
      <c r="F5" s="107"/>
      <c r="G5" s="108"/>
      <c r="H5" s="108"/>
      <c r="I5" s="107"/>
    </row>
    <row r="6" spans="1:9" ht="5.0999999999999996" customHeight="1">
      <c r="A6" s="109"/>
      <c r="B6" s="109"/>
      <c r="C6" s="110"/>
      <c r="D6" s="110"/>
      <c r="E6" s="110"/>
      <c r="F6" s="110"/>
      <c r="G6" s="110"/>
      <c r="H6" s="110"/>
      <c r="I6" s="110"/>
    </row>
    <row r="7" spans="1:9">
      <c r="A7" s="111" t="s">
        <v>24042</v>
      </c>
      <c r="B7" s="111"/>
      <c r="C7" s="112"/>
      <c r="D7" s="113"/>
      <c r="E7" s="113"/>
      <c r="F7" s="113"/>
      <c r="G7" s="113"/>
      <c r="H7" s="113"/>
      <c r="I7" s="113"/>
    </row>
    <row r="8" spans="1:9">
      <c r="A8" s="111" t="s">
        <v>24043</v>
      </c>
      <c r="B8" s="111"/>
      <c r="C8" s="111"/>
      <c r="D8" s="113"/>
      <c r="E8" s="113"/>
      <c r="F8" s="113"/>
      <c r="G8" s="113"/>
      <c r="H8" s="113"/>
      <c r="I8" s="113"/>
    </row>
    <row r="9" spans="1:9">
      <c r="A9" s="111" t="s">
        <v>24047</v>
      </c>
      <c r="B9" s="111"/>
      <c r="C9" s="111"/>
      <c r="D9" s="113"/>
      <c r="E9" s="113"/>
      <c r="F9" s="113"/>
      <c r="G9" s="113"/>
      <c r="H9" s="113"/>
      <c r="I9" s="113"/>
    </row>
    <row r="10" spans="1:9">
      <c r="A10" s="114"/>
      <c r="B10" s="114"/>
      <c r="C10" s="112"/>
      <c r="D10" s="115"/>
      <c r="E10" s="115"/>
      <c r="F10" s="116"/>
      <c r="G10" s="116"/>
      <c r="H10" s="117"/>
    </row>
    <row r="11" spans="1:9" ht="20.25" customHeight="1">
      <c r="A11" s="252" t="s">
        <v>23606</v>
      </c>
      <c r="B11" s="295" t="s">
        <v>24044</v>
      </c>
      <c r="C11" s="296"/>
      <c r="D11" s="295"/>
      <c r="E11" s="295"/>
      <c r="F11" s="295"/>
      <c r="G11" s="295"/>
      <c r="H11" s="295"/>
    </row>
    <row r="12" spans="1:9" s="123" customFormat="1" ht="15" customHeight="1">
      <c r="A12" s="118"/>
      <c r="B12" s="118"/>
      <c r="C12" s="119"/>
      <c r="D12" s="120"/>
      <c r="E12" s="120"/>
      <c r="F12" s="121"/>
      <c r="G12" s="121" t="s">
        <v>24045</v>
      </c>
      <c r="H12" s="122">
        <v>1.25</v>
      </c>
    </row>
    <row r="13" spans="1:9" s="123" customFormat="1" ht="15" customHeight="1">
      <c r="A13" s="118"/>
      <c r="B13" s="118"/>
      <c r="C13" s="119"/>
      <c r="D13" s="120"/>
      <c r="E13" s="120"/>
      <c r="F13" s="121"/>
      <c r="G13" s="121" t="s">
        <v>24046</v>
      </c>
      <c r="H13" s="122"/>
    </row>
    <row r="14" spans="1:9" s="123" customFormat="1" ht="15" customHeight="1" thickBot="1">
      <c r="A14" s="118"/>
      <c r="B14" s="118"/>
      <c r="C14" s="119"/>
      <c r="D14" s="120"/>
      <c r="E14" s="120"/>
      <c r="F14" s="121"/>
      <c r="G14" s="121"/>
      <c r="H14" s="122"/>
    </row>
    <row r="15" spans="1:9" s="123" customFormat="1" ht="15.75" thickBot="1">
      <c r="A15" s="124">
        <v>1</v>
      </c>
      <c r="B15" s="125"/>
      <c r="C15" s="293" t="s">
        <v>23507</v>
      </c>
      <c r="D15" s="294"/>
      <c r="E15" s="294"/>
      <c r="F15" s="294"/>
      <c r="G15" s="294"/>
      <c r="H15" s="294"/>
    </row>
    <row r="16" spans="1:9">
      <c r="A16" s="126"/>
      <c r="B16" s="126"/>
      <c r="D16" s="127"/>
    </row>
    <row r="17" spans="1:11">
      <c r="A17" s="156"/>
      <c r="C17" s="157"/>
      <c r="F17" s="201"/>
      <c r="G17" s="201"/>
      <c r="J17" s="300" t="s">
        <v>23506</v>
      </c>
      <c r="K17" s="300"/>
    </row>
    <row r="18" spans="1:11">
      <c r="A18" s="128" t="s">
        <v>24023</v>
      </c>
      <c r="B18" s="128" t="s">
        <v>1458</v>
      </c>
      <c r="C18" s="145" t="s">
        <v>24024</v>
      </c>
      <c r="D18" s="146" t="s">
        <v>21519</v>
      </c>
      <c r="E18" s="146" t="s">
        <v>24025</v>
      </c>
      <c r="F18" s="147" t="s">
        <v>24026</v>
      </c>
      <c r="G18" s="147" t="s">
        <v>24027</v>
      </c>
      <c r="H18" s="148" t="s">
        <v>24028</v>
      </c>
      <c r="J18" s="101" t="s">
        <v>23589</v>
      </c>
      <c r="K18" s="101">
        <v>2.5000000000000001E-2</v>
      </c>
    </row>
    <row r="19" spans="1:11" ht="30">
      <c r="A19" s="129" t="s">
        <v>1459</v>
      </c>
      <c r="B19" s="129" t="s">
        <v>1460</v>
      </c>
      <c r="C19" s="138" t="s">
        <v>23460</v>
      </c>
      <c r="D19" s="149" t="s">
        <v>21514</v>
      </c>
      <c r="E19" s="149"/>
      <c r="F19" s="150" t="s">
        <v>24030</v>
      </c>
      <c r="G19" s="150"/>
      <c r="H19" s="151">
        <f>H34</f>
        <v>53.298960457406253</v>
      </c>
      <c r="J19" s="101" t="s">
        <v>3642</v>
      </c>
      <c r="K19" s="248">
        <f>'MAO-DE-OBRA'!$E$33+('MAO-DE-OBRA'!$F$72*0.0085)</f>
        <v>6.9770747983333319</v>
      </c>
    </row>
    <row r="20" spans="1:11">
      <c r="A20" s="131">
        <v>1213</v>
      </c>
      <c r="B20" s="131" t="s">
        <v>24049</v>
      </c>
      <c r="C20" s="152" t="s">
        <v>23461</v>
      </c>
      <c r="D20" s="153" t="s">
        <v>24032</v>
      </c>
      <c r="E20" s="153" t="s">
        <v>24033</v>
      </c>
      <c r="F20" s="154" t="s">
        <v>23462</v>
      </c>
      <c r="G20" s="154">
        <f>'MAO-DE-OBRA'!E$22</f>
        <v>3.68</v>
      </c>
      <c r="H20" s="155">
        <f t="shared" ref="H20:H28" si="0">F20*G20</f>
        <v>2.9440000000000004</v>
      </c>
    </row>
    <row r="21" spans="1:11">
      <c r="A21" s="131">
        <v>6115</v>
      </c>
      <c r="B21" s="131" t="s">
        <v>24049</v>
      </c>
      <c r="C21" s="152" t="s">
        <v>24035</v>
      </c>
      <c r="D21" s="153" t="s">
        <v>24032</v>
      </c>
      <c r="E21" s="153" t="s">
        <v>24033</v>
      </c>
      <c r="F21" s="154" t="s">
        <v>23462</v>
      </c>
      <c r="G21" s="154">
        <f>'MAO-DE-OBRA'!E$18</f>
        <v>2.9400000000000004</v>
      </c>
      <c r="H21" s="155">
        <f t="shared" si="0"/>
        <v>2.3520000000000003</v>
      </c>
    </row>
    <row r="22" spans="1:11">
      <c r="A22" s="131">
        <v>2707</v>
      </c>
      <c r="B22" s="131" t="s">
        <v>24049</v>
      </c>
      <c r="C22" s="152" t="s">
        <v>24080</v>
      </c>
      <c r="D22" s="153" t="s">
        <v>24032</v>
      </c>
      <c r="E22" s="153" t="s">
        <v>1467</v>
      </c>
      <c r="F22" s="199">
        <f>K$18</f>
        <v>2.5000000000000001E-2</v>
      </c>
      <c r="G22" s="193">
        <f>'MAO-DE-OBRA'!E$32</f>
        <v>30.426666666666666</v>
      </c>
      <c r="H22" s="200">
        <f>F22*G22</f>
        <v>0.76066666666666671</v>
      </c>
    </row>
    <row r="23" spans="1:11">
      <c r="A23" s="131" t="s">
        <v>530</v>
      </c>
      <c r="B23" s="131" t="s">
        <v>530</v>
      </c>
      <c r="C23" s="152" t="s">
        <v>23506</v>
      </c>
      <c r="D23" s="153" t="s">
        <v>24032</v>
      </c>
      <c r="E23" s="153" t="s">
        <v>1467</v>
      </c>
      <c r="F23" s="199">
        <f>K$18</f>
        <v>2.5000000000000001E-2</v>
      </c>
      <c r="G23" s="193">
        <f>$K$19</f>
        <v>6.9770747983333319</v>
      </c>
      <c r="H23" s="200">
        <f>F23*G23</f>
        <v>0.17442686995833331</v>
      </c>
    </row>
    <row r="24" spans="1:11">
      <c r="A24" s="131">
        <v>3107</v>
      </c>
      <c r="B24" s="131" t="s">
        <v>24049</v>
      </c>
      <c r="C24" s="194" t="s">
        <v>23468</v>
      </c>
      <c r="D24" s="153" t="s">
        <v>21531</v>
      </c>
      <c r="E24" s="153" t="s">
        <v>698</v>
      </c>
      <c r="F24" s="154">
        <v>1</v>
      </c>
      <c r="G24" s="193">
        <f>INSUMOS_SINAPI!D$3003</f>
        <v>6.41</v>
      </c>
      <c r="H24" s="155">
        <f t="shared" si="0"/>
        <v>6.41</v>
      </c>
    </row>
    <row r="25" spans="1:11">
      <c r="A25" s="131">
        <v>11441</v>
      </c>
      <c r="B25" s="131" t="s">
        <v>24049</v>
      </c>
      <c r="C25" s="194" t="s">
        <v>23469</v>
      </c>
      <c r="D25" s="153" t="s">
        <v>21531</v>
      </c>
      <c r="E25" s="153" t="s">
        <v>698</v>
      </c>
      <c r="F25" s="154">
        <v>3</v>
      </c>
      <c r="G25" s="193">
        <f>INSUMOS_SINAPI!D$2456</f>
        <v>4.08</v>
      </c>
      <c r="H25" s="155">
        <f t="shared" si="0"/>
        <v>12.24</v>
      </c>
    </row>
    <row r="26" spans="1:11">
      <c r="A26" s="131">
        <v>11130</v>
      </c>
      <c r="B26" s="131" t="s">
        <v>24049</v>
      </c>
      <c r="C26" s="192" t="s">
        <v>23463</v>
      </c>
      <c r="D26" s="153" t="s">
        <v>21514</v>
      </c>
      <c r="E26" s="153" t="s">
        <v>698</v>
      </c>
      <c r="F26" s="154" t="s">
        <v>23464</v>
      </c>
      <c r="G26" s="154">
        <f>INSUMOS_SINAPI!D$1309</f>
        <v>14.42</v>
      </c>
      <c r="H26" s="155">
        <f t="shared" si="0"/>
        <v>15.862000000000002</v>
      </c>
    </row>
    <row r="27" spans="1:11" ht="30">
      <c r="A27" s="131">
        <v>5061</v>
      </c>
      <c r="B27" s="131" t="s">
        <v>24049</v>
      </c>
      <c r="C27" s="152" t="s">
        <v>23465</v>
      </c>
      <c r="D27" s="153" t="s">
        <v>5411</v>
      </c>
      <c r="E27" s="153" t="s">
        <v>698</v>
      </c>
      <c r="F27" s="154" t="s">
        <v>24099</v>
      </c>
      <c r="G27" s="154">
        <f>INSUMOS_SINAPI!D$5532</f>
        <v>7</v>
      </c>
      <c r="H27" s="155">
        <f t="shared" si="0"/>
        <v>1.05</v>
      </c>
    </row>
    <row r="28" spans="1:11" ht="30">
      <c r="A28" s="131">
        <v>4513</v>
      </c>
      <c r="B28" s="131" t="s">
        <v>24049</v>
      </c>
      <c r="C28" s="152" t="s">
        <v>23466</v>
      </c>
      <c r="D28" s="153" t="s">
        <v>23964</v>
      </c>
      <c r="E28" s="153" t="s">
        <v>698</v>
      </c>
      <c r="F28" s="154" t="s">
        <v>21092</v>
      </c>
      <c r="G28" s="154">
        <f>INSUMOS_SINAPI!D$4897</f>
        <v>1.18</v>
      </c>
      <c r="H28" s="155">
        <f t="shared" si="0"/>
        <v>3.7169999999999996</v>
      </c>
    </row>
    <row r="29" spans="1:11">
      <c r="A29" s="139"/>
      <c r="B29" s="156"/>
      <c r="C29" s="157"/>
      <c r="D29" s="137"/>
      <c r="E29" s="115"/>
      <c r="F29" s="116"/>
      <c r="G29" s="132" t="s">
        <v>710</v>
      </c>
      <c r="H29" s="117">
        <f>SUM(H24:H28)</f>
        <v>39.278999999999996</v>
      </c>
    </row>
    <row r="30" spans="1:11">
      <c r="A30" s="139"/>
      <c r="B30" s="156"/>
      <c r="C30" s="157"/>
      <c r="D30" s="137"/>
      <c r="E30" s="115"/>
      <c r="F30" s="116"/>
      <c r="G30" s="132" t="s">
        <v>24036</v>
      </c>
      <c r="H30" s="117">
        <f>SUM(H20:H23)</f>
        <v>6.2310935366250009</v>
      </c>
    </row>
    <row r="31" spans="1:11">
      <c r="A31" s="139"/>
      <c r="B31" s="156"/>
      <c r="C31" s="157"/>
      <c r="D31" s="137"/>
      <c r="E31" s="133" t="s">
        <v>24037</v>
      </c>
      <c r="F31" s="134">
        <f>$H$12</f>
        <v>1.25</v>
      </c>
      <c r="G31" s="135" t="s">
        <v>24038</v>
      </c>
      <c r="H31" s="136">
        <f>H30*F31</f>
        <v>7.7888669207812509</v>
      </c>
    </row>
    <row r="32" spans="1:11">
      <c r="A32" s="139"/>
      <c r="B32" s="156"/>
      <c r="C32" s="157"/>
      <c r="D32" s="137"/>
      <c r="E32" s="133"/>
      <c r="F32" s="134"/>
      <c r="G32" s="135" t="s">
        <v>21520</v>
      </c>
      <c r="H32" s="136">
        <f>SUM(H29:H31)</f>
        <v>53.298960457406253</v>
      </c>
    </row>
    <row r="33" spans="1:8">
      <c r="A33" s="139"/>
      <c r="B33" s="137"/>
      <c r="E33" s="133" t="s">
        <v>24039</v>
      </c>
      <c r="F33" s="134">
        <f>$H$13</f>
        <v>0</v>
      </c>
      <c r="G33" s="135" t="s">
        <v>24040</v>
      </c>
      <c r="H33" s="136">
        <f>H32*F33</f>
        <v>0</v>
      </c>
    </row>
    <row r="34" spans="1:8">
      <c r="A34" s="139"/>
      <c r="B34" s="156"/>
      <c r="C34" s="157"/>
      <c r="D34" s="137"/>
      <c r="E34" s="137"/>
      <c r="F34" s="135"/>
      <c r="G34" s="135" t="s">
        <v>24041</v>
      </c>
      <c r="H34" s="136">
        <f>SUM(H32:H33)</f>
        <v>53.298960457406253</v>
      </c>
    </row>
    <row r="35" spans="1:8">
      <c r="A35" s="139"/>
      <c r="B35" s="139"/>
      <c r="C35" s="140"/>
      <c r="D35" s="141"/>
    </row>
    <row r="36" spans="1:8">
      <c r="A36" s="128" t="s">
        <v>24023</v>
      </c>
      <c r="B36" s="128" t="s">
        <v>1458</v>
      </c>
      <c r="C36" s="145" t="s">
        <v>24024</v>
      </c>
      <c r="D36" s="146" t="s">
        <v>21519</v>
      </c>
      <c r="E36" s="146" t="s">
        <v>24025</v>
      </c>
      <c r="F36" s="147" t="s">
        <v>24026</v>
      </c>
      <c r="G36" s="147" t="s">
        <v>24027</v>
      </c>
      <c r="H36" s="148" t="s">
        <v>24028</v>
      </c>
    </row>
    <row r="37" spans="1:8">
      <c r="A37" s="129" t="s">
        <v>1466</v>
      </c>
      <c r="B37" s="129" t="s">
        <v>1460</v>
      </c>
      <c r="C37" s="130" t="s">
        <v>23472</v>
      </c>
      <c r="D37" s="149" t="s">
        <v>23471</v>
      </c>
      <c r="E37" s="149" t="s">
        <v>23946</v>
      </c>
      <c r="F37" s="150" t="s">
        <v>24030</v>
      </c>
      <c r="G37" s="150"/>
      <c r="H37" s="151">
        <f>H47</f>
        <v>4.3664604574062507</v>
      </c>
    </row>
    <row r="38" spans="1:8">
      <c r="A38" s="131">
        <v>8787</v>
      </c>
      <c r="B38" s="131" t="s">
        <v>1462</v>
      </c>
      <c r="C38" s="152" t="s">
        <v>3682</v>
      </c>
      <c r="D38" s="153" t="s">
        <v>23473</v>
      </c>
      <c r="E38" s="153" t="s">
        <v>23946</v>
      </c>
      <c r="F38" s="154">
        <v>0.05</v>
      </c>
      <c r="G38" s="154">
        <v>32.020000000000003</v>
      </c>
      <c r="H38" s="155">
        <f>F38*G38</f>
        <v>1.6010000000000002</v>
      </c>
    </row>
    <row r="39" spans="1:8">
      <c r="A39" s="131">
        <v>99900</v>
      </c>
      <c r="B39" s="131" t="s">
        <v>1462</v>
      </c>
      <c r="C39" s="152" t="s">
        <v>24067</v>
      </c>
      <c r="D39" s="153" t="s">
        <v>22075</v>
      </c>
      <c r="E39" s="153" t="s">
        <v>1467</v>
      </c>
      <c r="F39" s="154">
        <v>0.1</v>
      </c>
      <c r="G39" s="154">
        <f>'MAO-DE-OBRA'!E$18</f>
        <v>2.9400000000000004</v>
      </c>
      <c r="H39" s="155">
        <f>F39*G39</f>
        <v>0.29400000000000004</v>
      </c>
    </row>
    <row r="40" spans="1:8">
      <c r="A40" s="131">
        <v>2707</v>
      </c>
      <c r="B40" s="131" t="s">
        <v>24049</v>
      </c>
      <c r="C40" s="152" t="s">
        <v>24080</v>
      </c>
      <c r="D40" s="153" t="s">
        <v>24032</v>
      </c>
      <c r="E40" s="153" t="s">
        <v>1467</v>
      </c>
      <c r="F40" s="199">
        <f>K$18</f>
        <v>2.5000000000000001E-2</v>
      </c>
      <c r="G40" s="193">
        <f>'MAO-DE-OBRA'!E$32</f>
        <v>30.426666666666666</v>
      </c>
      <c r="H40" s="200">
        <f>F40*G40</f>
        <v>0.76066666666666671</v>
      </c>
    </row>
    <row r="41" spans="1:8">
      <c r="A41" s="131" t="s">
        <v>530</v>
      </c>
      <c r="B41" s="131" t="s">
        <v>530</v>
      </c>
      <c r="C41" s="152" t="s">
        <v>23506</v>
      </c>
      <c r="D41" s="153" t="s">
        <v>24032</v>
      </c>
      <c r="E41" s="153" t="s">
        <v>1467</v>
      </c>
      <c r="F41" s="199">
        <f>K$18</f>
        <v>2.5000000000000001E-2</v>
      </c>
      <c r="G41" s="193">
        <f>$K$19</f>
        <v>6.9770747983333319</v>
      </c>
      <c r="H41" s="200">
        <f>F41*G41</f>
        <v>0.17442686995833331</v>
      </c>
    </row>
    <row r="42" spans="1:8">
      <c r="A42" s="139"/>
      <c r="B42" s="139"/>
      <c r="C42" s="140"/>
      <c r="D42" s="141"/>
      <c r="E42" s="115"/>
      <c r="F42" s="116"/>
      <c r="G42" s="132" t="s">
        <v>710</v>
      </c>
      <c r="H42" s="117">
        <f>SUM(H38)</f>
        <v>1.6010000000000002</v>
      </c>
    </row>
    <row r="43" spans="1:8">
      <c r="A43" s="139"/>
      <c r="B43" s="139"/>
      <c r="C43" s="140"/>
      <c r="D43" s="141"/>
      <c r="E43" s="115"/>
      <c r="F43" s="116"/>
      <c r="G43" s="132" t="s">
        <v>24036</v>
      </c>
      <c r="H43" s="117">
        <f>SUM(H39:H41)</f>
        <v>1.2290935366250002</v>
      </c>
    </row>
    <row r="44" spans="1:8">
      <c r="A44" s="139"/>
      <c r="B44" s="139"/>
      <c r="C44" s="140"/>
      <c r="D44" s="141"/>
      <c r="E44" s="133" t="s">
        <v>24037</v>
      </c>
      <c r="F44" s="134">
        <f>$H$12</f>
        <v>1.25</v>
      </c>
      <c r="G44" s="135" t="s">
        <v>24038</v>
      </c>
      <c r="H44" s="136">
        <f>H43*F44</f>
        <v>1.5363669207812503</v>
      </c>
    </row>
    <row r="45" spans="1:8">
      <c r="A45" s="139"/>
      <c r="B45" s="139"/>
      <c r="C45" s="140"/>
      <c r="D45" s="141"/>
      <c r="E45" s="133"/>
      <c r="F45" s="134"/>
      <c r="G45" s="135" t="s">
        <v>21520</v>
      </c>
      <c r="H45" s="136">
        <f>SUM(H42:H44)</f>
        <v>4.3664604574062507</v>
      </c>
    </row>
    <row r="46" spans="1:8">
      <c r="A46" s="139"/>
      <c r="B46" s="139"/>
      <c r="C46" s="140"/>
      <c r="D46" s="141"/>
      <c r="E46" s="133" t="s">
        <v>24039</v>
      </c>
      <c r="F46" s="134">
        <f>$H$13</f>
        <v>0</v>
      </c>
      <c r="G46" s="135" t="s">
        <v>24040</v>
      </c>
      <c r="H46" s="136">
        <f>H45*F46</f>
        <v>0</v>
      </c>
    </row>
    <row r="47" spans="1:8">
      <c r="A47" s="139"/>
      <c r="B47" s="139"/>
      <c r="C47" s="140"/>
      <c r="D47" s="141"/>
      <c r="E47" s="137"/>
      <c r="F47" s="135"/>
      <c r="G47" s="135" t="s">
        <v>24041</v>
      </c>
      <c r="H47" s="136">
        <f>SUM(H45:H46)</f>
        <v>4.3664604574062507</v>
      </c>
    </row>
    <row r="48" spans="1:8" ht="15.75" thickBot="1">
      <c r="A48" s="142"/>
      <c r="B48" s="142"/>
      <c r="C48" s="119"/>
      <c r="D48" s="120"/>
    </row>
    <row r="49" spans="1:8" s="143" customFormat="1" ht="18.75" customHeight="1" thickBot="1">
      <c r="A49" s="124">
        <v>2</v>
      </c>
      <c r="B49" s="125"/>
      <c r="C49" s="293" t="s">
        <v>23974</v>
      </c>
      <c r="D49" s="294"/>
      <c r="E49" s="294"/>
      <c r="F49" s="294"/>
      <c r="G49" s="294"/>
      <c r="H49" s="294"/>
    </row>
    <row r="50" spans="1:8">
      <c r="A50" s="144"/>
      <c r="B50" s="144"/>
      <c r="C50" s="119"/>
      <c r="D50" s="120"/>
    </row>
    <row r="51" spans="1:8">
      <c r="A51" s="128" t="s">
        <v>24023</v>
      </c>
      <c r="B51" s="128" t="s">
        <v>1458</v>
      </c>
      <c r="C51" s="145" t="s">
        <v>24024</v>
      </c>
      <c r="D51" s="146" t="s">
        <v>21519</v>
      </c>
      <c r="E51" s="146" t="s">
        <v>24025</v>
      </c>
      <c r="F51" s="147" t="s">
        <v>24026</v>
      </c>
      <c r="G51" s="147" t="s">
        <v>24027</v>
      </c>
      <c r="H51" s="148" t="s">
        <v>24028</v>
      </c>
    </row>
    <row r="52" spans="1:8">
      <c r="A52" s="129" t="s">
        <v>23571</v>
      </c>
      <c r="B52" s="129" t="s">
        <v>1460</v>
      </c>
      <c r="C52" s="138" t="s">
        <v>24029</v>
      </c>
      <c r="D52" s="149" t="s">
        <v>21974</v>
      </c>
      <c r="E52" s="149" t="s">
        <v>23946</v>
      </c>
      <c r="F52" s="150" t="s">
        <v>24030</v>
      </c>
      <c r="G52" s="150"/>
      <c r="H52" s="151">
        <f>H61</f>
        <v>24.432960457406249</v>
      </c>
    </row>
    <row r="53" spans="1:8">
      <c r="A53" s="131">
        <v>4750</v>
      </c>
      <c r="B53" s="131" t="s">
        <v>24049</v>
      </c>
      <c r="C53" s="152" t="s">
        <v>24031</v>
      </c>
      <c r="D53" s="153" t="s">
        <v>24032</v>
      </c>
      <c r="E53" s="153" t="s">
        <v>24033</v>
      </c>
      <c r="F53" s="154" t="s">
        <v>24034</v>
      </c>
      <c r="G53" s="154">
        <f>'MAO-DE-OBRA'!$E$21</f>
        <v>3.68</v>
      </c>
      <c r="H53" s="155">
        <f>F53*G53</f>
        <v>1.1040000000000001</v>
      </c>
    </row>
    <row r="54" spans="1:8">
      <c r="A54" s="131">
        <v>10513</v>
      </c>
      <c r="B54" s="131" t="s">
        <v>24049</v>
      </c>
      <c r="C54" s="152" t="s">
        <v>24035</v>
      </c>
      <c r="D54" s="153" t="s">
        <v>24032</v>
      </c>
      <c r="E54" s="153" t="s">
        <v>24033</v>
      </c>
      <c r="F54" s="154">
        <v>3</v>
      </c>
      <c r="G54" s="154">
        <f>'MAO-DE-OBRA'!$E$18</f>
        <v>2.9400000000000004</v>
      </c>
      <c r="H54" s="155">
        <f>F54*G54</f>
        <v>8.82</v>
      </c>
    </row>
    <row r="55" spans="1:8">
      <c r="A55" s="131">
        <v>2707</v>
      </c>
      <c r="B55" s="131" t="s">
        <v>24049</v>
      </c>
      <c r="C55" s="152" t="s">
        <v>24080</v>
      </c>
      <c r="D55" s="153" t="s">
        <v>24032</v>
      </c>
      <c r="E55" s="153" t="s">
        <v>1467</v>
      </c>
      <c r="F55" s="199">
        <f>K$18</f>
        <v>2.5000000000000001E-2</v>
      </c>
      <c r="G55" s="193">
        <f>'MAO-DE-OBRA'!E$32</f>
        <v>30.426666666666666</v>
      </c>
      <c r="H55" s="200">
        <f>F55*G55</f>
        <v>0.76066666666666671</v>
      </c>
    </row>
    <row r="56" spans="1:8">
      <c r="A56" s="131" t="s">
        <v>530</v>
      </c>
      <c r="B56" s="131" t="s">
        <v>530</v>
      </c>
      <c r="C56" s="152" t="s">
        <v>23506</v>
      </c>
      <c r="D56" s="153" t="s">
        <v>24032</v>
      </c>
      <c r="E56" s="153" t="s">
        <v>1467</v>
      </c>
      <c r="F56" s="199">
        <f>K$18</f>
        <v>2.5000000000000001E-2</v>
      </c>
      <c r="G56" s="193">
        <f>$K$19</f>
        <v>6.9770747983333319</v>
      </c>
      <c r="H56" s="200">
        <f>F56*G56</f>
        <v>0.17442686995833331</v>
      </c>
    </row>
    <row r="57" spans="1:8">
      <c r="A57" s="156"/>
      <c r="B57" s="156"/>
      <c r="C57" s="157"/>
      <c r="D57" s="137"/>
      <c r="E57" s="137"/>
      <c r="F57" s="135"/>
      <c r="G57" s="158" t="s">
        <v>24036</v>
      </c>
      <c r="H57" s="136">
        <f>SUM(H53:H56)</f>
        <v>10.859093536625</v>
      </c>
    </row>
    <row r="58" spans="1:8">
      <c r="A58" s="156"/>
      <c r="B58" s="156"/>
      <c r="C58" s="157"/>
      <c r="D58" s="137"/>
      <c r="E58" s="133" t="s">
        <v>24037</v>
      </c>
      <c r="F58" s="134">
        <f>$H$12</f>
        <v>1.25</v>
      </c>
      <c r="G58" s="135" t="s">
        <v>24038</v>
      </c>
      <c r="H58" s="136">
        <f>H57*F58</f>
        <v>13.573866920781249</v>
      </c>
    </row>
    <row r="59" spans="1:8">
      <c r="A59" s="156"/>
      <c r="B59" s="156"/>
      <c r="C59" s="157"/>
      <c r="D59" s="137"/>
      <c r="E59" s="133"/>
      <c r="F59" s="134"/>
      <c r="G59" s="135" t="s">
        <v>21520</v>
      </c>
      <c r="H59" s="136">
        <f>SUM(H57:H58)</f>
        <v>24.432960457406249</v>
      </c>
    </row>
    <row r="60" spans="1:8">
      <c r="A60" s="156"/>
      <c r="B60" s="156"/>
      <c r="C60" s="157"/>
      <c r="D60" s="137"/>
      <c r="E60" s="133" t="s">
        <v>24039</v>
      </c>
      <c r="F60" s="134">
        <f>$H$13</f>
        <v>0</v>
      </c>
      <c r="G60" s="135" t="s">
        <v>24040</v>
      </c>
      <c r="H60" s="136">
        <f>H59*F60</f>
        <v>0</v>
      </c>
    </row>
    <row r="61" spans="1:8">
      <c r="A61" s="137"/>
      <c r="B61" s="137"/>
      <c r="D61" s="159"/>
      <c r="E61" s="137"/>
      <c r="F61" s="135"/>
      <c r="G61" s="135" t="s">
        <v>24041</v>
      </c>
      <c r="H61" s="136">
        <f>SUM(H59:H60)</f>
        <v>24.432960457406249</v>
      </c>
    </row>
    <row r="62" spans="1:8">
      <c r="A62" s="137"/>
      <c r="B62" s="137"/>
      <c r="D62" s="159"/>
      <c r="E62" s="137"/>
      <c r="F62" s="135"/>
      <c r="G62" s="135"/>
      <c r="H62" s="136"/>
    </row>
    <row r="63" spans="1:8">
      <c r="A63" s="128" t="s">
        <v>24023</v>
      </c>
      <c r="B63" s="128" t="s">
        <v>1458</v>
      </c>
      <c r="C63" s="145" t="s">
        <v>24024</v>
      </c>
      <c r="D63" s="146" t="s">
        <v>21519</v>
      </c>
      <c r="E63" s="146" t="s">
        <v>24025</v>
      </c>
      <c r="F63" s="147" t="s">
        <v>24026</v>
      </c>
      <c r="G63" s="147" t="s">
        <v>24027</v>
      </c>
      <c r="H63" s="148" t="s">
        <v>24028</v>
      </c>
    </row>
    <row r="64" spans="1:8">
      <c r="A64" s="129" t="s">
        <v>23570</v>
      </c>
      <c r="B64" s="129" t="s">
        <v>1460</v>
      </c>
      <c r="C64" s="138" t="s">
        <v>1456</v>
      </c>
      <c r="D64" s="149" t="s">
        <v>20557</v>
      </c>
      <c r="E64" s="149" t="s">
        <v>23946</v>
      </c>
      <c r="F64" s="150" t="s">
        <v>24030</v>
      </c>
      <c r="G64" s="150"/>
      <c r="H64" s="151">
        <f>H73</f>
        <v>23.61396045740625</v>
      </c>
    </row>
    <row r="65" spans="1:8">
      <c r="A65" s="131">
        <v>4750</v>
      </c>
      <c r="B65" s="131" t="s">
        <v>24049</v>
      </c>
      <c r="C65" s="152" t="s">
        <v>24031</v>
      </c>
      <c r="D65" s="153" t="s">
        <v>24032</v>
      </c>
      <c r="E65" s="153" t="s">
        <v>24033</v>
      </c>
      <c r="F65" s="154">
        <v>1</v>
      </c>
      <c r="G65" s="154">
        <f>'MAO-DE-OBRA'!$E$21</f>
        <v>3.68</v>
      </c>
      <c r="H65" s="155">
        <f>F65*G65</f>
        <v>3.68</v>
      </c>
    </row>
    <row r="66" spans="1:8">
      <c r="A66" s="131">
        <v>10513</v>
      </c>
      <c r="B66" s="131" t="s">
        <v>24049</v>
      </c>
      <c r="C66" s="152" t="s">
        <v>24035</v>
      </c>
      <c r="D66" s="153" t="s">
        <v>24032</v>
      </c>
      <c r="E66" s="153" t="s">
        <v>24033</v>
      </c>
      <c r="F66" s="154">
        <v>2</v>
      </c>
      <c r="G66" s="154">
        <f>'MAO-DE-OBRA'!$E$18</f>
        <v>2.9400000000000004</v>
      </c>
      <c r="H66" s="155">
        <f>F66*G66</f>
        <v>5.8800000000000008</v>
      </c>
    </row>
    <row r="67" spans="1:8">
      <c r="A67" s="131">
        <v>2707</v>
      </c>
      <c r="B67" s="131" t="s">
        <v>24049</v>
      </c>
      <c r="C67" s="152" t="s">
        <v>24080</v>
      </c>
      <c r="D67" s="153" t="s">
        <v>24032</v>
      </c>
      <c r="E67" s="153" t="s">
        <v>1467</v>
      </c>
      <c r="F67" s="199">
        <f>K$18</f>
        <v>2.5000000000000001E-2</v>
      </c>
      <c r="G67" s="193">
        <f>'MAO-DE-OBRA'!E$32</f>
        <v>30.426666666666666</v>
      </c>
      <c r="H67" s="200">
        <f>F67*G67</f>
        <v>0.76066666666666671</v>
      </c>
    </row>
    <row r="68" spans="1:8">
      <c r="A68" s="131" t="s">
        <v>530</v>
      </c>
      <c r="B68" s="131" t="s">
        <v>530</v>
      </c>
      <c r="C68" s="152" t="s">
        <v>23506</v>
      </c>
      <c r="D68" s="153" t="s">
        <v>24032</v>
      </c>
      <c r="E68" s="153" t="s">
        <v>1467</v>
      </c>
      <c r="F68" s="199">
        <f>K$18</f>
        <v>2.5000000000000001E-2</v>
      </c>
      <c r="G68" s="193">
        <f>$K$19</f>
        <v>6.9770747983333319</v>
      </c>
      <c r="H68" s="200">
        <f>F68*G68</f>
        <v>0.17442686995833331</v>
      </c>
    </row>
    <row r="69" spans="1:8">
      <c r="A69" s="137"/>
      <c r="B69" s="137"/>
      <c r="D69" s="159"/>
      <c r="E69" s="137"/>
      <c r="F69" s="135"/>
      <c r="G69" s="158" t="s">
        <v>24036</v>
      </c>
      <c r="H69" s="136">
        <f>SUM(H65:H68)</f>
        <v>10.495093536625001</v>
      </c>
    </row>
    <row r="70" spans="1:8">
      <c r="A70" s="137"/>
      <c r="B70" s="137"/>
      <c r="D70" s="159"/>
      <c r="E70" s="133" t="s">
        <v>24037</v>
      </c>
      <c r="F70" s="134">
        <f>$H$12</f>
        <v>1.25</v>
      </c>
      <c r="G70" s="135" t="s">
        <v>24038</v>
      </c>
      <c r="H70" s="136">
        <f>H69*F70</f>
        <v>13.118866920781251</v>
      </c>
    </row>
    <row r="71" spans="1:8">
      <c r="A71" s="137"/>
      <c r="B71" s="137"/>
      <c r="D71" s="159"/>
      <c r="E71" s="133"/>
      <c r="F71" s="134"/>
      <c r="G71" s="135" t="s">
        <v>21520</v>
      </c>
      <c r="H71" s="136">
        <f>SUM(H69:H70)</f>
        <v>23.61396045740625</v>
      </c>
    </row>
    <row r="72" spans="1:8">
      <c r="A72" s="137"/>
      <c r="B72" s="137"/>
      <c r="D72" s="159"/>
      <c r="E72" s="133" t="s">
        <v>24039</v>
      </c>
      <c r="F72" s="134">
        <f>$H$13</f>
        <v>0</v>
      </c>
      <c r="G72" s="135" t="s">
        <v>24040</v>
      </c>
      <c r="H72" s="136">
        <f>H71*F72</f>
        <v>0</v>
      </c>
    </row>
    <row r="73" spans="1:8">
      <c r="A73" s="137"/>
      <c r="B73" s="137"/>
      <c r="D73" s="159"/>
      <c r="E73" s="137"/>
      <c r="F73" s="135"/>
      <c r="G73" s="135" t="s">
        <v>24041</v>
      </c>
      <c r="H73" s="136">
        <f>SUM(H71:H72)</f>
        <v>23.61396045740625</v>
      </c>
    </row>
    <row r="74" spans="1:8">
      <c r="A74" s="137"/>
      <c r="B74" s="137"/>
      <c r="D74" s="159"/>
      <c r="E74" s="137"/>
      <c r="F74" s="135"/>
      <c r="G74" s="135"/>
      <c r="H74" s="136"/>
    </row>
    <row r="75" spans="1:8">
      <c r="A75" s="128" t="s">
        <v>24023</v>
      </c>
      <c r="B75" s="128" t="s">
        <v>1458</v>
      </c>
      <c r="C75" s="145" t="s">
        <v>24024</v>
      </c>
      <c r="D75" s="146" t="s">
        <v>21519</v>
      </c>
      <c r="E75" s="146" t="s">
        <v>24025</v>
      </c>
      <c r="F75" s="147" t="s">
        <v>24026</v>
      </c>
      <c r="G75" s="147" t="s">
        <v>24027</v>
      </c>
      <c r="H75" s="148" t="s">
        <v>24028</v>
      </c>
    </row>
    <row r="76" spans="1:8">
      <c r="A76" s="129" t="s">
        <v>23569</v>
      </c>
      <c r="B76" s="129" t="s">
        <v>1460</v>
      </c>
      <c r="C76" s="138" t="s">
        <v>1457</v>
      </c>
      <c r="D76" s="149" t="s">
        <v>20557</v>
      </c>
      <c r="E76" s="149" t="s">
        <v>23946</v>
      </c>
      <c r="F76" s="150" t="s">
        <v>24030</v>
      </c>
      <c r="G76" s="150"/>
      <c r="H76" s="151">
        <f>H85</f>
        <v>27.633990457406256</v>
      </c>
    </row>
    <row r="77" spans="1:8">
      <c r="A77" s="131">
        <v>4750</v>
      </c>
      <c r="B77" s="131" t="s">
        <v>24049</v>
      </c>
      <c r="C77" s="152" t="s">
        <v>24069</v>
      </c>
      <c r="D77" s="153" t="s">
        <v>22075</v>
      </c>
      <c r="E77" s="153" t="s">
        <v>1467</v>
      </c>
      <c r="F77" s="154">
        <v>1.714</v>
      </c>
      <c r="G77" s="154">
        <f>'MAO-DE-OBRA'!$E$21</f>
        <v>3.68</v>
      </c>
      <c r="H77" s="155">
        <f>F77*G77</f>
        <v>6.3075200000000002</v>
      </c>
    </row>
    <row r="78" spans="1:8">
      <c r="A78" s="131">
        <v>10513</v>
      </c>
      <c r="B78" s="131" t="s">
        <v>24049</v>
      </c>
      <c r="C78" s="152" t="s">
        <v>24067</v>
      </c>
      <c r="D78" s="153" t="s">
        <v>22075</v>
      </c>
      <c r="E78" s="153" t="s">
        <v>1467</v>
      </c>
      <c r="F78" s="154">
        <v>1.714</v>
      </c>
      <c r="G78" s="154">
        <f>'MAO-DE-OBRA'!$E$18</f>
        <v>2.9400000000000004</v>
      </c>
      <c r="H78" s="155">
        <f>F78*G78</f>
        <v>5.0391600000000007</v>
      </c>
    </row>
    <row r="79" spans="1:8">
      <c r="A79" s="131">
        <v>2707</v>
      </c>
      <c r="B79" s="131" t="s">
        <v>24049</v>
      </c>
      <c r="C79" s="152" t="s">
        <v>24080</v>
      </c>
      <c r="D79" s="153" t="s">
        <v>24032</v>
      </c>
      <c r="E79" s="153" t="s">
        <v>1467</v>
      </c>
      <c r="F79" s="199">
        <f>K$18</f>
        <v>2.5000000000000001E-2</v>
      </c>
      <c r="G79" s="193">
        <f>'MAO-DE-OBRA'!E$32</f>
        <v>30.426666666666666</v>
      </c>
      <c r="H79" s="200">
        <f>F79*G79</f>
        <v>0.76066666666666671</v>
      </c>
    </row>
    <row r="80" spans="1:8">
      <c r="A80" s="131" t="s">
        <v>530</v>
      </c>
      <c r="B80" s="131" t="s">
        <v>530</v>
      </c>
      <c r="C80" s="152" t="s">
        <v>23506</v>
      </c>
      <c r="D80" s="153" t="s">
        <v>24032</v>
      </c>
      <c r="E80" s="153" t="s">
        <v>1467</v>
      </c>
      <c r="F80" s="199">
        <f>K$18</f>
        <v>2.5000000000000001E-2</v>
      </c>
      <c r="G80" s="193">
        <f>$K$19</f>
        <v>6.9770747983333319</v>
      </c>
      <c r="H80" s="200">
        <f>F80*G80</f>
        <v>0.17442686995833331</v>
      </c>
    </row>
    <row r="81" spans="1:8">
      <c r="A81" s="114"/>
      <c r="B81" s="114"/>
      <c r="C81" s="112"/>
      <c r="D81" s="115"/>
      <c r="E81" s="137"/>
      <c r="F81" s="135"/>
      <c r="G81" s="158" t="s">
        <v>24036</v>
      </c>
      <c r="H81" s="136">
        <f>SUM(H77:H80)</f>
        <v>12.281773536625002</v>
      </c>
    </row>
    <row r="82" spans="1:8">
      <c r="A82" s="114"/>
      <c r="B82" s="114"/>
      <c r="C82" s="112"/>
      <c r="D82" s="115"/>
      <c r="E82" s="133" t="s">
        <v>24037</v>
      </c>
      <c r="F82" s="134">
        <f>$H$12</f>
        <v>1.25</v>
      </c>
      <c r="G82" s="135" t="s">
        <v>24038</v>
      </c>
      <c r="H82" s="136">
        <f>H81*F82</f>
        <v>15.352216920781252</v>
      </c>
    </row>
    <row r="83" spans="1:8">
      <c r="A83" s="114"/>
      <c r="B83" s="114"/>
      <c r="C83" s="112"/>
      <c r="D83" s="115"/>
      <c r="E83" s="133"/>
      <c r="F83" s="134"/>
      <c r="G83" s="135" t="s">
        <v>21520</v>
      </c>
      <c r="H83" s="136">
        <f>SUM(H81:H82)</f>
        <v>27.633990457406256</v>
      </c>
    </row>
    <row r="84" spans="1:8">
      <c r="A84" s="114"/>
      <c r="B84" s="114"/>
      <c r="C84" s="112"/>
      <c r="D84" s="115"/>
      <c r="E84" s="133" t="s">
        <v>24039</v>
      </c>
      <c r="F84" s="134">
        <f>$H$13</f>
        <v>0</v>
      </c>
      <c r="G84" s="135" t="s">
        <v>24040</v>
      </c>
      <c r="H84" s="136">
        <f>H83*F84</f>
        <v>0</v>
      </c>
    </row>
    <row r="85" spans="1:8">
      <c r="A85" s="137"/>
      <c r="B85" s="137"/>
      <c r="D85" s="159"/>
      <c r="E85" s="137"/>
      <c r="F85" s="135"/>
      <c r="G85" s="135" t="s">
        <v>24041</v>
      </c>
      <c r="H85" s="136">
        <f>SUM(H83:H84)</f>
        <v>27.633990457406256</v>
      </c>
    </row>
    <row r="86" spans="1:8">
      <c r="A86" s="137"/>
      <c r="B86" s="137"/>
      <c r="D86" s="159"/>
      <c r="E86" s="137"/>
      <c r="F86" s="135"/>
      <c r="G86" s="135"/>
      <c r="H86" s="136"/>
    </row>
    <row r="87" spans="1:8">
      <c r="A87" s="128" t="s">
        <v>24023</v>
      </c>
      <c r="B87" s="128" t="s">
        <v>1458</v>
      </c>
      <c r="C87" s="145" t="s">
        <v>24024</v>
      </c>
      <c r="D87" s="146" t="s">
        <v>21519</v>
      </c>
      <c r="E87" s="146" t="s">
        <v>24025</v>
      </c>
      <c r="F87" s="147" t="s">
        <v>24026</v>
      </c>
      <c r="G87" s="147" t="s">
        <v>24027</v>
      </c>
      <c r="H87" s="148" t="s">
        <v>24028</v>
      </c>
    </row>
    <row r="88" spans="1:8">
      <c r="A88" s="129" t="s">
        <v>23572</v>
      </c>
      <c r="B88" s="129" t="s">
        <v>1460</v>
      </c>
      <c r="C88" s="138" t="s">
        <v>685</v>
      </c>
      <c r="D88" s="149" t="s">
        <v>20557</v>
      </c>
      <c r="E88" s="149" t="s">
        <v>23946</v>
      </c>
      <c r="F88" s="150" t="s">
        <v>24030</v>
      </c>
      <c r="G88" s="150"/>
      <c r="H88" s="151">
        <f>H97</f>
        <v>22.314135457406255</v>
      </c>
    </row>
    <row r="89" spans="1:8">
      <c r="A89" s="131">
        <v>4750</v>
      </c>
      <c r="B89" s="131" t="s">
        <v>24049</v>
      </c>
      <c r="C89" s="152" t="s">
        <v>24069</v>
      </c>
      <c r="D89" s="153" t="s">
        <v>24032</v>
      </c>
      <c r="E89" s="153" t="s">
        <v>1467</v>
      </c>
      <c r="F89" s="153">
        <v>1.296</v>
      </c>
      <c r="G89" s="154">
        <f>'MAO-DE-OBRA'!$E$21</f>
        <v>3.68</v>
      </c>
      <c r="H89" s="155">
        <f>F89*G89</f>
        <v>4.7692800000000002</v>
      </c>
    </row>
    <row r="90" spans="1:8">
      <c r="A90" s="131">
        <v>10513</v>
      </c>
      <c r="B90" s="131" t="s">
        <v>24049</v>
      </c>
      <c r="C90" s="152" t="s">
        <v>24067</v>
      </c>
      <c r="D90" s="153" t="s">
        <v>24032</v>
      </c>
      <c r="E90" s="153" t="s">
        <v>1467</v>
      </c>
      <c r="F90" s="153">
        <v>1.4330000000000001</v>
      </c>
      <c r="G90" s="154">
        <f>'MAO-DE-OBRA'!$E$18</f>
        <v>2.9400000000000004</v>
      </c>
      <c r="H90" s="155">
        <f>F90*G90</f>
        <v>4.2130200000000011</v>
      </c>
    </row>
    <row r="91" spans="1:8">
      <c r="A91" s="131">
        <v>2707</v>
      </c>
      <c r="B91" s="131" t="s">
        <v>24049</v>
      </c>
      <c r="C91" s="152" t="s">
        <v>24080</v>
      </c>
      <c r="D91" s="153" t="s">
        <v>24032</v>
      </c>
      <c r="E91" s="153" t="s">
        <v>1467</v>
      </c>
      <c r="F91" s="199">
        <f>K$18</f>
        <v>2.5000000000000001E-2</v>
      </c>
      <c r="G91" s="193">
        <f>'MAO-DE-OBRA'!E$32</f>
        <v>30.426666666666666</v>
      </c>
      <c r="H91" s="200">
        <f>F91*G91</f>
        <v>0.76066666666666671</v>
      </c>
    </row>
    <row r="92" spans="1:8">
      <c r="A92" s="131" t="s">
        <v>530</v>
      </c>
      <c r="B92" s="131" t="s">
        <v>530</v>
      </c>
      <c r="C92" s="152" t="s">
        <v>23506</v>
      </c>
      <c r="D92" s="153" t="s">
        <v>24032</v>
      </c>
      <c r="E92" s="153" t="s">
        <v>1467</v>
      </c>
      <c r="F92" s="199">
        <f>K$18</f>
        <v>2.5000000000000001E-2</v>
      </c>
      <c r="G92" s="193">
        <f>$K$19</f>
        <v>6.9770747983333319</v>
      </c>
      <c r="H92" s="200">
        <f>F92*G92</f>
        <v>0.17442686995833331</v>
      </c>
    </row>
    <row r="93" spans="1:8">
      <c r="A93" s="160"/>
      <c r="B93" s="161"/>
      <c r="C93" s="161"/>
      <c r="D93" s="162"/>
      <c r="E93" s="137"/>
      <c r="F93" s="135"/>
      <c r="G93" s="158" t="s">
        <v>24036</v>
      </c>
      <c r="H93" s="136">
        <f>SUM(H89:H92)</f>
        <v>9.9173935366250028</v>
      </c>
    </row>
    <row r="94" spans="1:8">
      <c r="A94" s="160"/>
      <c r="B94" s="161"/>
      <c r="C94" s="161"/>
      <c r="D94" s="162"/>
      <c r="E94" s="133" t="s">
        <v>24037</v>
      </c>
      <c r="F94" s="134">
        <f>$H$12</f>
        <v>1.25</v>
      </c>
      <c r="G94" s="135" t="s">
        <v>24038</v>
      </c>
      <c r="H94" s="136">
        <f>H93*F94</f>
        <v>12.396741920781253</v>
      </c>
    </row>
    <row r="95" spans="1:8">
      <c r="A95" s="160"/>
      <c r="B95" s="161"/>
      <c r="C95" s="161"/>
      <c r="D95" s="162"/>
      <c r="E95" s="133"/>
      <c r="F95" s="134"/>
      <c r="G95" s="135" t="s">
        <v>21520</v>
      </c>
      <c r="H95" s="136">
        <f>SUM(H93:H94)</f>
        <v>22.314135457406255</v>
      </c>
    </row>
    <row r="96" spans="1:8">
      <c r="A96" s="160"/>
      <c r="B96" s="161"/>
      <c r="C96" s="161"/>
      <c r="D96" s="162"/>
      <c r="E96" s="133" t="s">
        <v>24039</v>
      </c>
      <c r="F96" s="134">
        <f>$H$13</f>
        <v>0</v>
      </c>
      <c r="G96" s="135" t="s">
        <v>24040</v>
      </c>
      <c r="H96" s="136">
        <f>H95*F96</f>
        <v>0</v>
      </c>
    </row>
    <row r="97" spans="1:8">
      <c r="A97" s="160"/>
      <c r="B97" s="161"/>
      <c r="C97" s="161"/>
      <c r="D97" s="162"/>
      <c r="E97" s="137"/>
      <c r="F97" s="135"/>
      <c r="G97" s="135" t="s">
        <v>24041</v>
      </c>
      <c r="H97" s="136">
        <f>SUM(H95:H96)</f>
        <v>22.314135457406255</v>
      </c>
    </row>
    <row r="98" spans="1:8">
      <c r="A98" s="160"/>
      <c r="B98" s="161"/>
      <c r="C98" s="161"/>
      <c r="D98" s="162"/>
      <c r="E98" s="137"/>
      <c r="F98" s="135"/>
      <c r="G98" s="135"/>
      <c r="H98" s="136"/>
    </row>
    <row r="99" spans="1:8">
      <c r="A99" s="128" t="s">
        <v>24023</v>
      </c>
      <c r="B99" s="128" t="s">
        <v>1458</v>
      </c>
      <c r="C99" s="145" t="s">
        <v>24024</v>
      </c>
      <c r="D99" s="146" t="s">
        <v>21519</v>
      </c>
      <c r="E99" s="146" t="s">
        <v>24025</v>
      </c>
      <c r="F99" s="147" t="s">
        <v>24026</v>
      </c>
      <c r="G99" s="147" t="s">
        <v>24027</v>
      </c>
      <c r="H99" s="148" t="s">
        <v>24028</v>
      </c>
    </row>
    <row r="100" spans="1:8">
      <c r="A100" s="129" t="s">
        <v>23573</v>
      </c>
      <c r="B100" s="129" t="s">
        <v>1460</v>
      </c>
      <c r="C100" s="130" t="s">
        <v>687</v>
      </c>
      <c r="D100" s="149" t="s">
        <v>20557</v>
      </c>
      <c r="E100" s="149" t="s">
        <v>23946</v>
      </c>
      <c r="F100" s="150" t="s">
        <v>24030</v>
      </c>
      <c r="G100" s="150"/>
      <c r="H100" s="151">
        <f>H109</f>
        <v>23.736450457406256</v>
      </c>
    </row>
    <row r="101" spans="1:8">
      <c r="A101" s="131">
        <v>4755</v>
      </c>
      <c r="B101" s="131" t="s">
        <v>24049</v>
      </c>
      <c r="C101" s="152" t="s">
        <v>1547</v>
      </c>
      <c r="D101" s="153" t="s">
        <v>24032</v>
      </c>
      <c r="E101" s="153" t="s">
        <v>1467</v>
      </c>
      <c r="F101" s="153">
        <v>0.86299999999999999</v>
      </c>
      <c r="G101" s="154">
        <f>'MAO-DE-OBRA'!E28</f>
        <v>3.68</v>
      </c>
      <c r="H101" s="155">
        <f>F101*G101</f>
        <v>3.17584</v>
      </c>
    </row>
    <row r="102" spans="1:8">
      <c r="A102" s="131">
        <v>10513</v>
      </c>
      <c r="B102" s="131" t="s">
        <v>24049</v>
      </c>
      <c r="C102" s="152" t="s">
        <v>24067</v>
      </c>
      <c r="D102" s="153" t="s">
        <v>24032</v>
      </c>
      <c r="E102" s="153" t="s">
        <v>1467</v>
      </c>
      <c r="F102" s="153">
        <v>2.19</v>
      </c>
      <c r="G102" s="154">
        <f>'MAO-DE-OBRA'!$E$18</f>
        <v>2.9400000000000004</v>
      </c>
      <c r="H102" s="155">
        <f>F102*G102</f>
        <v>6.438600000000001</v>
      </c>
    </row>
    <row r="103" spans="1:8">
      <c r="A103" s="131">
        <v>2707</v>
      </c>
      <c r="B103" s="131" t="s">
        <v>24049</v>
      </c>
      <c r="C103" s="152" t="s">
        <v>24080</v>
      </c>
      <c r="D103" s="153" t="s">
        <v>24032</v>
      </c>
      <c r="E103" s="153" t="s">
        <v>1467</v>
      </c>
      <c r="F103" s="199">
        <f>K$18</f>
        <v>2.5000000000000001E-2</v>
      </c>
      <c r="G103" s="193">
        <f>'MAO-DE-OBRA'!E$32</f>
        <v>30.426666666666666</v>
      </c>
      <c r="H103" s="200">
        <f>F103*G103</f>
        <v>0.76066666666666671</v>
      </c>
    </row>
    <row r="104" spans="1:8">
      <c r="A104" s="131" t="s">
        <v>530</v>
      </c>
      <c r="B104" s="131" t="s">
        <v>530</v>
      </c>
      <c r="C104" s="152" t="s">
        <v>23506</v>
      </c>
      <c r="D104" s="153" t="s">
        <v>24032</v>
      </c>
      <c r="E104" s="153" t="s">
        <v>1467</v>
      </c>
      <c r="F104" s="199">
        <f>K$18</f>
        <v>2.5000000000000001E-2</v>
      </c>
      <c r="G104" s="193">
        <f>$K$19</f>
        <v>6.9770747983333319</v>
      </c>
      <c r="H104" s="200">
        <f>F104*G104</f>
        <v>0.17442686995833331</v>
      </c>
    </row>
    <row r="105" spans="1:8">
      <c r="A105" s="160"/>
      <c r="B105" s="161"/>
      <c r="C105" s="161"/>
      <c r="D105" s="162"/>
      <c r="E105" s="137"/>
      <c r="F105" s="135"/>
      <c r="G105" s="158" t="s">
        <v>24036</v>
      </c>
      <c r="H105" s="136">
        <f>SUM(H101:H104)</f>
        <v>10.549533536625002</v>
      </c>
    </row>
    <row r="106" spans="1:8">
      <c r="A106" s="160"/>
      <c r="B106" s="161"/>
      <c r="C106" s="161"/>
      <c r="D106" s="162"/>
      <c r="E106" s="133" t="s">
        <v>24037</v>
      </c>
      <c r="F106" s="134">
        <f>$H$12</f>
        <v>1.25</v>
      </c>
      <c r="G106" s="135" t="s">
        <v>24038</v>
      </c>
      <c r="H106" s="136">
        <f>H105*F106</f>
        <v>13.186916920781254</v>
      </c>
    </row>
    <row r="107" spans="1:8">
      <c r="A107" s="160"/>
      <c r="B107" s="161"/>
      <c r="C107" s="161"/>
      <c r="D107" s="162"/>
      <c r="E107" s="133"/>
      <c r="F107" s="134"/>
      <c r="G107" s="135" t="s">
        <v>21520</v>
      </c>
      <c r="H107" s="136">
        <f>SUM(H105:H106)</f>
        <v>23.736450457406256</v>
      </c>
    </row>
    <row r="108" spans="1:8">
      <c r="A108" s="160"/>
      <c r="B108" s="161"/>
      <c r="C108" s="161"/>
      <c r="D108" s="162"/>
      <c r="E108" s="133" t="s">
        <v>24039</v>
      </c>
      <c r="F108" s="134">
        <f>$H$13</f>
        <v>0</v>
      </c>
      <c r="G108" s="135" t="s">
        <v>24040</v>
      </c>
      <c r="H108" s="136">
        <f>H107*F108</f>
        <v>0</v>
      </c>
    </row>
    <row r="109" spans="1:8">
      <c r="A109" s="160"/>
      <c r="B109" s="161"/>
      <c r="C109" s="161"/>
      <c r="D109" s="162"/>
      <c r="E109" s="137"/>
      <c r="F109" s="135"/>
      <c r="G109" s="135" t="s">
        <v>24041</v>
      </c>
      <c r="H109" s="136">
        <f>SUM(H107:H108)</f>
        <v>23.736450457406256</v>
      </c>
    </row>
    <row r="110" spans="1:8">
      <c r="A110" s="160"/>
      <c r="B110" s="161"/>
      <c r="C110" s="161"/>
      <c r="D110" s="162"/>
      <c r="E110" s="137"/>
      <c r="F110" s="135"/>
      <c r="G110" s="135"/>
      <c r="H110" s="136"/>
    </row>
    <row r="111" spans="1:8">
      <c r="A111" s="128" t="s">
        <v>24023</v>
      </c>
      <c r="B111" s="128" t="s">
        <v>1458</v>
      </c>
      <c r="C111" s="145" t="s">
        <v>24024</v>
      </c>
      <c r="D111" s="146" t="s">
        <v>21519</v>
      </c>
      <c r="E111" s="146" t="s">
        <v>24025</v>
      </c>
      <c r="F111" s="147" t="s">
        <v>24026</v>
      </c>
      <c r="G111" s="147" t="s">
        <v>24027</v>
      </c>
      <c r="H111" s="148" t="s">
        <v>24028</v>
      </c>
    </row>
    <row r="112" spans="1:8">
      <c r="A112" s="129" t="s">
        <v>23574</v>
      </c>
      <c r="B112" s="129" t="s">
        <v>1460</v>
      </c>
      <c r="C112" s="130" t="s">
        <v>686</v>
      </c>
      <c r="D112" s="149" t="s">
        <v>20557</v>
      </c>
      <c r="E112" s="149" t="s">
        <v>23946</v>
      </c>
      <c r="F112" s="150" t="s">
        <v>24030</v>
      </c>
      <c r="G112" s="150"/>
      <c r="H112" s="151">
        <f>H121</f>
        <v>9.7310554574062493</v>
      </c>
    </row>
    <row r="113" spans="1:10">
      <c r="A113" s="131">
        <v>4750</v>
      </c>
      <c r="B113" s="131" t="s">
        <v>24049</v>
      </c>
      <c r="C113" s="152" t="s">
        <v>24069</v>
      </c>
      <c r="D113" s="153" t="s">
        <v>24032</v>
      </c>
      <c r="E113" s="153" t="s">
        <v>1467</v>
      </c>
      <c r="F113" s="153">
        <v>0.29399999999999998</v>
      </c>
      <c r="G113" s="154">
        <f>'MAO-DE-OBRA'!$E$21</f>
        <v>3.68</v>
      </c>
      <c r="H113" s="155">
        <f>F113*G113</f>
        <v>1.08192</v>
      </c>
    </row>
    <row r="114" spans="1:10">
      <c r="A114" s="131">
        <v>10513</v>
      </c>
      <c r="B114" s="131" t="s">
        <v>24049</v>
      </c>
      <c r="C114" s="152" t="s">
        <v>24067</v>
      </c>
      <c r="D114" s="153" t="s">
        <v>24032</v>
      </c>
      <c r="E114" s="153" t="s">
        <v>1467</v>
      </c>
      <c r="F114" s="153">
        <v>0.78500000000000003</v>
      </c>
      <c r="G114" s="154">
        <f>'MAO-DE-OBRA'!$E$18</f>
        <v>2.9400000000000004</v>
      </c>
      <c r="H114" s="155">
        <f>F114*G114</f>
        <v>2.3079000000000005</v>
      </c>
    </row>
    <row r="115" spans="1:10">
      <c r="A115" s="131">
        <v>2707</v>
      </c>
      <c r="B115" s="131" t="s">
        <v>24049</v>
      </c>
      <c r="C115" s="152" t="s">
        <v>24080</v>
      </c>
      <c r="D115" s="153" t="s">
        <v>24032</v>
      </c>
      <c r="E115" s="153" t="s">
        <v>1467</v>
      </c>
      <c r="F115" s="199">
        <f>K$18</f>
        <v>2.5000000000000001E-2</v>
      </c>
      <c r="G115" s="193">
        <f>'MAO-DE-OBRA'!E$32</f>
        <v>30.426666666666666</v>
      </c>
      <c r="H115" s="200">
        <f>F115*G115</f>
        <v>0.76066666666666671</v>
      </c>
    </row>
    <row r="116" spans="1:10">
      <c r="A116" s="131" t="s">
        <v>530</v>
      </c>
      <c r="B116" s="131" t="s">
        <v>530</v>
      </c>
      <c r="C116" s="152" t="s">
        <v>23506</v>
      </c>
      <c r="D116" s="153" t="s">
        <v>24032</v>
      </c>
      <c r="E116" s="153" t="s">
        <v>1467</v>
      </c>
      <c r="F116" s="199">
        <f>K$18</f>
        <v>2.5000000000000001E-2</v>
      </c>
      <c r="G116" s="193">
        <f>$K$19</f>
        <v>6.9770747983333319</v>
      </c>
      <c r="H116" s="200">
        <f>F116*G116</f>
        <v>0.17442686995833331</v>
      </c>
    </row>
    <row r="117" spans="1:10">
      <c r="A117" s="160"/>
      <c r="B117" s="161"/>
      <c r="C117" s="161"/>
      <c r="D117" s="162"/>
      <c r="E117" s="137"/>
      <c r="F117" s="135"/>
      <c r="G117" s="158" t="s">
        <v>24036</v>
      </c>
      <c r="H117" s="136">
        <f>SUM(H113:H116)</f>
        <v>4.324913536625</v>
      </c>
    </row>
    <row r="118" spans="1:10">
      <c r="A118" s="160"/>
      <c r="B118" s="161"/>
      <c r="C118" s="161"/>
      <c r="D118" s="162"/>
      <c r="E118" s="133" t="s">
        <v>24037</v>
      </c>
      <c r="F118" s="134">
        <f>$H$12</f>
        <v>1.25</v>
      </c>
      <c r="G118" s="135" t="s">
        <v>24038</v>
      </c>
      <c r="H118" s="136">
        <f>H117*F118</f>
        <v>5.4061419207812502</v>
      </c>
    </row>
    <row r="119" spans="1:10">
      <c r="A119" s="160"/>
      <c r="B119" s="161"/>
      <c r="C119" s="161"/>
      <c r="D119" s="162"/>
      <c r="E119" s="133"/>
      <c r="F119" s="134"/>
      <c r="G119" s="135" t="s">
        <v>21520</v>
      </c>
      <c r="H119" s="136">
        <f>SUM(H117:H118)</f>
        <v>9.7310554574062493</v>
      </c>
    </row>
    <row r="120" spans="1:10" ht="15.75" customHeight="1">
      <c r="A120" s="160"/>
      <c r="B120" s="161"/>
      <c r="C120" s="161"/>
      <c r="D120" s="162"/>
      <c r="E120" s="133" t="s">
        <v>24039</v>
      </c>
      <c r="F120" s="134">
        <f>$H$13</f>
        <v>0</v>
      </c>
      <c r="G120" s="135" t="s">
        <v>24040</v>
      </c>
      <c r="H120" s="136">
        <f>H119*F120</f>
        <v>0</v>
      </c>
    </row>
    <row r="121" spans="1:10">
      <c r="A121" s="160"/>
      <c r="B121" s="161"/>
      <c r="C121" s="161"/>
      <c r="D121" s="162"/>
      <c r="E121" s="137"/>
      <c r="F121" s="135"/>
      <c r="G121" s="135" t="s">
        <v>24041</v>
      </c>
      <c r="H121" s="136">
        <f>SUM(H119:H120)</f>
        <v>9.7310554574062493</v>
      </c>
      <c r="J121" s="163"/>
    </row>
    <row r="122" spans="1:10">
      <c r="A122" s="160"/>
      <c r="B122" s="161"/>
      <c r="C122" s="161"/>
      <c r="D122" s="162"/>
      <c r="E122" s="137"/>
      <c r="F122" s="135"/>
      <c r="G122" s="135"/>
      <c r="H122" s="136"/>
      <c r="J122" s="163"/>
    </row>
    <row r="123" spans="1:10">
      <c r="A123" s="128" t="s">
        <v>24023</v>
      </c>
      <c r="B123" s="128" t="s">
        <v>1458</v>
      </c>
      <c r="C123" s="145" t="s">
        <v>24024</v>
      </c>
      <c r="D123" s="146" t="s">
        <v>21519</v>
      </c>
      <c r="E123" s="146" t="s">
        <v>24025</v>
      </c>
      <c r="F123" s="147" t="s">
        <v>24026</v>
      </c>
      <c r="G123" s="147" t="s">
        <v>24027</v>
      </c>
      <c r="H123" s="148" t="s">
        <v>24028</v>
      </c>
      <c r="J123" s="163"/>
    </row>
    <row r="124" spans="1:10">
      <c r="A124" s="129" t="s">
        <v>23575</v>
      </c>
      <c r="B124" s="129" t="s">
        <v>1460</v>
      </c>
      <c r="C124" s="130" t="s">
        <v>688</v>
      </c>
      <c r="D124" s="149" t="s">
        <v>22126</v>
      </c>
      <c r="E124" s="149" t="s">
        <v>23946</v>
      </c>
      <c r="F124" s="150" t="s">
        <v>24030</v>
      </c>
      <c r="G124" s="150"/>
      <c r="H124" s="151">
        <f>H132</f>
        <v>7.3866004574062512</v>
      </c>
      <c r="J124" s="163"/>
    </row>
    <row r="125" spans="1:10">
      <c r="A125" s="131">
        <v>1214</v>
      </c>
      <c r="B125" s="131" t="s">
        <v>24049</v>
      </c>
      <c r="C125" s="152" t="s">
        <v>24071</v>
      </c>
      <c r="D125" s="153" t="s">
        <v>24032</v>
      </c>
      <c r="E125" s="153" t="s">
        <v>1467</v>
      </c>
      <c r="F125" s="153">
        <v>0.63800000000000001</v>
      </c>
      <c r="G125" s="154">
        <f>'MAO-DE-OBRA'!$E$23</f>
        <v>3.68</v>
      </c>
      <c r="H125" s="155">
        <f>F125*G125</f>
        <v>2.3478400000000001</v>
      </c>
      <c r="J125" s="163"/>
    </row>
    <row r="126" spans="1:10">
      <c r="A126" s="131">
        <v>2707</v>
      </c>
      <c r="B126" s="131" t="s">
        <v>24049</v>
      </c>
      <c r="C126" s="152" t="s">
        <v>24080</v>
      </c>
      <c r="D126" s="153" t="s">
        <v>24032</v>
      </c>
      <c r="E126" s="153" t="s">
        <v>1467</v>
      </c>
      <c r="F126" s="199">
        <f>K$18</f>
        <v>2.5000000000000001E-2</v>
      </c>
      <c r="G126" s="193">
        <f>'MAO-DE-OBRA'!E$32</f>
        <v>30.426666666666666</v>
      </c>
      <c r="H126" s="200">
        <f>F126*G126</f>
        <v>0.76066666666666671</v>
      </c>
      <c r="J126" s="163"/>
    </row>
    <row r="127" spans="1:10">
      <c r="A127" s="131" t="s">
        <v>530</v>
      </c>
      <c r="B127" s="131" t="s">
        <v>530</v>
      </c>
      <c r="C127" s="152" t="s">
        <v>23506</v>
      </c>
      <c r="D127" s="153" t="s">
        <v>24032</v>
      </c>
      <c r="E127" s="153" t="s">
        <v>1467</v>
      </c>
      <c r="F127" s="199">
        <f>K$18</f>
        <v>2.5000000000000001E-2</v>
      </c>
      <c r="G127" s="193">
        <f>$K$19</f>
        <v>6.9770747983333319</v>
      </c>
      <c r="H127" s="200">
        <f>F127*G127</f>
        <v>0.17442686995833331</v>
      </c>
      <c r="J127" s="163"/>
    </row>
    <row r="128" spans="1:10">
      <c r="A128" s="160"/>
      <c r="B128" s="161"/>
      <c r="C128" s="161"/>
      <c r="D128" s="162"/>
      <c r="E128" s="137"/>
      <c r="F128" s="135"/>
      <c r="G128" s="158" t="s">
        <v>24036</v>
      </c>
      <c r="H128" s="136">
        <f>SUM(H125:H127)</f>
        <v>3.2829335366250003</v>
      </c>
      <c r="J128" s="163"/>
    </row>
    <row r="129" spans="1:10">
      <c r="A129" s="160"/>
      <c r="B129" s="161"/>
      <c r="C129" s="161"/>
      <c r="D129" s="162"/>
      <c r="E129" s="133" t="s">
        <v>24037</v>
      </c>
      <c r="F129" s="134">
        <f>$H$12</f>
        <v>1.25</v>
      </c>
      <c r="G129" s="135" t="s">
        <v>24038</v>
      </c>
      <c r="H129" s="136">
        <f>H128*F129</f>
        <v>4.1036669207812508</v>
      </c>
      <c r="J129" s="163"/>
    </row>
    <row r="130" spans="1:10">
      <c r="A130" s="160"/>
      <c r="B130" s="161"/>
      <c r="C130" s="161"/>
      <c r="D130" s="162"/>
      <c r="E130" s="133"/>
      <c r="F130" s="134"/>
      <c r="G130" s="135" t="s">
        <v>21520</v>
      </c>
      <c r="H130" s="136">
        <f>SUM(H128:H129)</f>
        <v>7.3866004574062512</v>
      </c>
      <c r="J130" s="163"/>
    </row>
    <row r="131" spans="1:10">
      <c r="A131" s="160"/>
      <c r="B131" s="161"/>
      <c r="C131" s="161"/>
      <c r="D131" s="162"/>
      <c r="E131" s="133" t="s">
        <v>24039</v>
      </c>
      <c r="F131" s="134">
        <f>$H$13</f>
        <v>0</v>
      </c>
      <c r="G131" s="135" t="s">
        <v>24040</v>
      </c>
      <c r="H131" s="136">
        <f>H130*F131</f>
        <v>0</v>
      </c>
    </row>
    <row r="132" spans="1:10">
      <c r="A132" s="160"/>
      <c r="B132" s="161"/>
      <c r="C132" s="161"/>
      <c r="D132" s="162"/>
      <c r="E132" s="137"/>
      <c r="F132" s="135"/>
      <c r="G132" s="135" t="s">
        <v>24041</v>
      </c>
      <c r="H132" s="136">
        <f>SUM(H130:H131)</f>
        <v>7.3866004574062512</v>
      </c>
    </row>
    <row r="133" spans="1:10">
      <c r="A133" s="160"/>
      <c r="B133" s="161"/>
      <c r="C133" s="161"/>
      <c r="D133" s="162"/>
      <c r="E133" s="137"/>
      <c r="F133" s="135"/>
      <c r="G133" s="135"/>
      <c r="H133" s="136"/>
    </row>
    <row r="134" spans="1:10">
      <c r="A134" s="128" t="s">
        <v>24023</v>
      </c>
      <c r="B134" s="128" t="s">
        <v>1458</v>
      </c>
      <c r="C134" s="145" t="s">
        <v>24024</v>
      </c>
      <c r="D134" s="146" t="s">
        <v>21519</v>
      </c>
      <c r="E134" s="146" t="s">
        <v>24025</v>
      </c>
      <c r="F134" s="147" t="s">
        <v>24026</v>
      </c>
      <c r="G134" s="147" t="s">
        <v>24027</v>
      </c>
      <c r="H134" s="148" t="s">
        <v>24028</v>
      </c>
    </row>
    <row r="135" spans="1:10">
      <c r="A135" s="129" t="s">
        <v>23576</v>
      </c>
      <c r="B135" s="129" t="s">
        <v>1460</v>
      </c>
      <c r="C135" s="130" t="s">
        <v>689</v>
      </c>
      <c r="D135" s="149" t="s">
        <v>20557</v>
      </c>
      <c r="E135" s="149" t="s">
        <v>23946</v>
      </c>
      <c r="F135" s="150" t="s">
        <v>24030</v>
      </c>
      <c r="G135" s="150"/>
      <c r="H135" s="151">
        <f>H144</f>
        <v>5.8254604574062503</v>
      </c>
    </row>
    <row r="136" spans="1:10">
      <c r="A136" s="131">
        <v>4750</v>
      </c>
      <c r="B136" s="131" t="s">
        <v>24049</v>
      </c>
      <c r="C136" s="152" t="s">
        <v>24069</v>
      </c>
      <c r="D136" s="153" t="s">
        <v>24032</v>
      </c>
      <c r="E136" s="153" t="s">
        <v>1467</v>
      </c>
      <c r="F136" s="153">
        <v>0.05</v>
      </c>
      <c r="G136" s="154">
        <f>'MAO-DE-OBRA'!$E$21</f>
        <v>3.68</v>
      </c>
      <c r="H136" s="155">
        <f>F136*G136</f>
        <v>0.18400000000000002</v>
      </c>
    </row>
    <row r="137" spans="1:10">
      <c r="A137" s="131">
        <v>10513</v>
      </c>
      <c r="B137" s="131" t="s">
        <v>24049</v>
      </c>
      <c r="C137" s="152" t="s">
        <v>24067</v>
      </c>
      <c r="D137" s="153" t="s">
        <v>24032</v>
      </c>
      <c r="E137" s="153" t="s">
        <v>1467</v>
      </c>
      <c r="F137" s="153">
        <v>0.5</v>
      </c>
      <c r="G137" s="154">
        <f>'MAO-DE-OBRA'!$E$18</f>
        <v>2.9400000000000004</v>
      </c>
      <c r="H137" s="155">
        <f>F137*G137</f>
        <v>1.4700000000000002</v>
      </c>
    </row>
    <row r="138" spans="1:10">
      <c r="A138" s="131">
        <v>2707</v>
      </c>
      <c r="B138" s="131" t="s">
        <v>24049</v>
      </c>
      <c r="C138" s="152" t="s">
        <v>24080</v>
      </c>
      <c r="D138" s="153" t="s">
        <v>24032</v>
      </c>
      <c r="E138" s="153" t="s">
        <v>1467</v>
      </c>
      <c r="F138" s="199">
        <f>K$18</f>
        <v>2.5000000000000001E-2</v>
      </c>
      <c r="G138" s="193">
        <f>'MAO-DE-OBRA'!E$32</f>
        <v>30.426666666666666</v>
      </c>
      <c r="H138" s="200">
        <f>F138*G138</f>
        <v>0.76066666666666671</v>
      </c>
    </row>
    <row r="139" spans="1:10">
      <c r="A139" s="131" t="s">
        <v>530</v>
      </c>
      <c r="B139" s="131" t="s">
        <v>530</v>
      </c>
      <c r="C139" s="152" t="s">
        <v>23506</v>
      </c>
      <c r="D139" s="153" t="s">
        <v>24032</v>
      </c>
      <c r="E139" s="153" t="s">
        <v>1467</v>
      </c>
      <c r="F139" s="199">
        <f>K$18</f>
        <v>2.5000000000000001E-2</v>
      </c>
      <c r="G139" s="193">
        <f>$K$19</f>
        <v>6.9770747983333319</v>
      </c>
      <c r="H139" s="200">
        <f>F139*G139</f>
        <v>0.17442686995833331</v>
      </c>
    </row>
    <row r="140" spans="1:10">
      <c r="A140" s="160"/>
      <c r="B140" s="161"/>
      <c r="C140" s="161"/>
      <c r="D140" s="162"/>
      <c r="E140" s="137"/>
      <c r="F140" s="135"/>
      <c r="G140" s="158" t="s">
        <v>24036</v>
      </c>
      <c r="H140" s="136">
        <f>SUM(H136:H139)</f>
        <v>2.5890935366250001</v>
      </c>
    </row>
    <row r="141" spans="1:10">
      <c r="A141" s="160"/>
      <c r="B141" s="161"/>
      <c r="C141" s="161"/>
      <c r="D141" s="162"/>
      <c r="E141" s="133" t="s">
        <v>24037</v>
      </c>
      <c r="F141" s="134">
        <f>$H$12</f>
        <v>1.25</v>
      </c>
      <c r="G141" s="135" t="s">
        <v>24038</v>
      </c>
      <c r="H141" s="136">
        <f>H140*F141</f>
        <v>3.2363669207812502</v>
      </c>
    </row>
    <row r="142" spans="1:10">
      <c r="A142" s="160"/>
      <c r="B142" s="161"/>
      <c r="C142" s="161"/>
      <c r="D142" s="162"/>
      <c r="E142" s="133"/>
      <c r="F142" s="134"/>
      <c r="G142" s="135" t="s">
        <v>21520</v>
      </c>
      <c r="H142" s="136">
        <f>SUM(H140:H141)</f>
        <v>5.8254604574062503</v>
      </c>
    </row>
    <row r="143" spans="1:10">
      <c r="A143" s="160"/>
      <c r="B143" s="161"/>
      <c r="C143" s="161"/>
      <c r="D143" s="162"/>
      <c r="E143" s="133" t="s">
        <v>24039</v>
      </c>
      <c r="F143" s="134">
        <f>$H$13</f>
        <v>0</v>
      </c>
      <c r="G143" s="135" t="s">
        <v>24040</v>
      </c>
      <c r="H143" s="136">
        <f>H142*F143</f>
        <v>0</v>
      </c>
    </row>
    <row r="144" spans="1:10">
      <c r="A144" s="160"/>
      <c r="B144" s="161"/>
      <c r="C144" s="161"/>
      <c r="D144" s="162"/>
      <c r="E144" s="137"/>
      <c r="F144" s="135"/>
      <c r="G144" s="135" t="s">
        <v>24041</v>
      </c>
      <c r="H144" s="136">
        <f>SUM(H142:H143)</f>
        <v>5.8254604574062503</v>
      </c>
    </row>
    <row r="145" spans="1:8">
      <c r="A145" s="160"/>
      <c r="B145" s="161"/>
      <c r="C145" s="161"/>
      <c r="D145" s="162"/>
      <c r="E145" s="137"/>
      <c r="F145" s="135"/>
      <c r="G145" s="135"/>
      <c r="H145" s="136"/>
    </row>
    <row r="146" spans="1:8">
      <c r="A146" s="128" t="s">
        <v>24023</v>
      </c>
      <c r="B146" s="128" t="s">
        <v>1458</v>
      </c>
      <c r="C146" s="145" t="s">
        <v>24024</v>
      </c>
      <c r="D146" s="146" t="s">
        <v>21519</v>
      </c>
      <c r="E146" s="146" t="s">
        <v>24025</v>
      </c>
      <c r="F146" s="147" t="s">
        <v>24026</v>
      </c>
      <c r="G146" s="147" t="s">
        <v>24027</v>
      </c>
      <c r="H146" s="148" t="s">
        <v>24028</v>
      </c>
    </row>
    <row r="147" spans="1:8">
      <c r="A147" s="129" t="s">
        <v>23577</v>
      </c>
      <c r="B147" s="129" t="s">
        <v>1460</v>
      </c>
      <c r="C147" s="130" t="s">
        <v>520</v>
      </c>
      <c r="D147" s="149" t="s">
        <v>20557</v>
      </c>
      <c r="E147" s="149" t="s">
        <v>23946</v>
      </c>
      <c r="F147" s="150" t="s">
        <v>24030</v>
      </c>
      <c r="G147" s="150"/>
      <c r="H147" s="151">
        <f>H156</f>
        <v>15.50496045740625</v>
      </c>
    </row>
    <row r="148" spans="1:8">
      <c r="A148" s="131">
        <v>10489</v>
      </c>
      <c r="B148" s="131" t="s">
        <v>24049</v>
      </c>
      <c r="C148" s="152" t="s">
        <v>5306</v>
      </c>
      <c r="D148" s="153" t="s">
        <v>24032</v>
      </c>
      <c r="E148" s="153" t="s">
        <v>1467</v>
      </c>
      <c r="F148" s="153">
        <v>0.5</v>
      </c>
      <c r="G148" s="154">
        <f>'MAO-DE-OBRA'!$E$35</f>
        <v>3.68</v>
      </c>
      <c r="H148" s="155">
        <f>F148*G148</f>
        <v>1.84</v>
      </c>
    </row>
    <row r="149" spans="1:8">
      <c r="A149" s="131">
        <v>10513</v>
      </c>
      <c r="B149" s="131" t="s">
        <v>24049</v>
      </c>
      <c r="C149" s="152" t="s">
        <v>24067</v>
      </c>
      <c r="D149" s="153" t="s">
        <v>24032</v>
      </c>
      <c r="E149" s="153" t="s">
        <v>1467</v>
      </c>
      <c r="F149" s="153">
        <v>1.4</v>
      </c>
      <c r="G149" s="154">
        <f>'MAO-DE-OBRA'!$E$18</f>
        <v>2.9400000000000004</v>
      </c>
      <c r="H149" s="155">
        <f>F149*G149</f>
        <v>4.1160000000000005</v>
      </c>
    </row>
    <row r="150" spans="1:8">
      <c r="A150" s="131">
        <v>2707</v>
      </c>
      <c r="B150" s="131" t="s">
        <v>24049</v>
      </c>
      <c r="C150" s="152" t="s">
        <v>24080</v>
      </c>
      <c r="D150" s="153" t="s">
        <v>24032</v>
      </c>
      <c r="E150" s="153" t="s">
        <v>1467</v>
      </c>
      <c r="F150" s="199">
        <f>K$18</f>
        <v>2.5000000000000001E-2</v>
      </c>
      <c r="G150" s="193">
        <f>'MAO-DE-OBRA'!E$32</f>
        <v>30.426666666666666</v>
      </c>
      <c r="H150" s="200">
        <f>F150*G150</f>
        <v>0.76066666666666671</v>
      </c>
    </row>
    <row r="151" spans="1:8">
      <c r="A151" s="131" t="s">
        <v>530</v>
      </c>
      <c r="B151" s="131" t="s">
        <v>530</v>
      </c>
      <c r="C151" s="152" t="s">
        <v>23506</v>
      </c>
      <c r="D151" s="153" t="s">
        <v>24032</v>
      </c>
      <c r="E151" s="153" t="s">
        <v>1467</v>
      </c>
      <c r="F151" s="199">
        <f>K$18</f>
        <v>2.5000000000000001E-2</v>
      </c>
      <c r="G151" s="193">
        <f>$K$19</f>
        <v>6.9770747983333319</v>
      </c>
      <c r="H151" s="200">
        <f>F151*G151</f>
        <v>0.17442686995833331</v>
      </c>
    </row>
    <row r="152" spans="1:8">
      <c r="A152" s="160"/>
      <c r="B152" s="161"/>
      <c r="C152" s="161"/>
      <c r="D152" s="162"/>
      <c r="E152" s="137"/>
      <c r="F152" s="135"/>
      <c r="G152" s="158" t="s">
        <v>24036</v>
      </c>
      <c r="H152" s="136">
        <f>SUM(H148:H151)</f>
        <v>6.8910935366250001</v>
      </c>
    </row>
    <row r="153" spans="1:8">
      <c r="A153" s="160"/>
      <c r="B153" s="161"/>
      <c r="C153" s="161"/>
      <c r="D153" s="162"/>
      <c r="E153" s="133" t="s">
        <v>24037</v>
      </c>
      <c r="F153" s="134">
        <f>$H$12</f>
        <v>1.25</v>
      </c>
      <c r="G153" s="135" t="s">
        <v>24038</v>
      </c>
      <c r="H153" s="136">
        <f>H152*F153</f>
        <v>8.6138669207812502</v>
      </c>
    </row>
    <row r="154" spans="1:8">
      <c r="A154" s="160"/>
      <c r="B154" s="161"/>
      <c r="C154" s="161"/>
      <c r="D154" s="162"/>
      <c r="E154" s="133"/>
      <c r="F154" s="134"/>
      <c r="G154" s="135" t="s">
        <v>21520</v>
      </c>
      <c r="H154" s="136">
        <f>SUM(H152:H153)</f>
        <v>15.50496045740625</v>
      </c>
    </row>
    <row r="155" spans="1:8">
      <c r="A155" s="160"/>
      <c r="B155" s="161"/>
      <c r="C155" s="161"/>
      <c r="D155" s="162"/>
      <c r="E155" s="133" t="s">
        <v>24039</v>
      </c>
      <c r="F155" s="134">
        <f>$H$13</f>
        <v>0</v>
      </c>
      <c r="G155" s="135" t="s">
        <v>24040</v>
      </c>
      <c r="H155" s="136">
        <f>H154*F155</f>
        <v>0</v>
      </c>
    </row>
    <row r="156" spans="1:8">
      <c r="A156" s="160"/>
      <c r="B156" s="161"/>
      <c r="C156" s="161"/>
      <c r="D156" s="162"/>
      <c r="E156" s="137"/>
      <c r="F156" s="135"/>
      <c r="G156" s="135" t="s">
        <v>24041</v>
      </c>
      <c r="H156" s="136">
        <f>SUM(H154:H155)</f>
        <v>15.50496045740625</v>
      </c>
    </row>
    <row r="157" spans="1:8">
      <c r="A157" s="160"/>
      <c r="B157" s="161"/>
      <c r="C157" s="161"/>
      <c r="D157" s="162"/>
      <c r="E157" s="137"/>
      <c r="F157" s="135"/>
      <c r="G157" s="135"/>
      <c r="H157" s="136"/>
    </row>
    <row r="158" spans="1:8">
      <c r="A158" s="128" t="s">
        <v>24023</v>
      </c>
      <c r="B158" s="128" t="s">
        <v>1458</v>
      </c>
      <c r="C158" s="145" t="s">
        <v>24024</v>
      </c>
      <c r="D158" s="146" t="s">
        <v>21519</v>
      </c>
      <c r="E158" s="146" t="s">
        <v>24025</v>
      </c>
      <c r="F158" s="147" t="s">
        <v>24026</v>
      </c>
      <c r="G158" s="147" t="s">
        <v>24027</v>
      </c>
      <c r="H158" s="148" t="s">
        <v>24028</v>
      </c>
    </row>
    <row r="159" spans="1:8">
      <c r="A159" s="129" t="s">
        <v>23578</v>
      </c>
      <c r="B159" s="129" t="s">
        <v>1460</v>
      </c>
      <c r="C159" s="130" t="s">
        <v>690</v>
      </c>
      <c r="D159" s="149" t="s">
        <v>691</v>
      </c>
      <c r="E159" s="149" t="s">
        <v>23946</v>
      </c>
      <c r="F159" s="150" t="s">
        <v>24030</v>
      </c>
      <c r="G159" s="150"/>
      <c r="H159" s="151">
        <f>H168</f>
        <v>32.313045457406254</v>
      </c>
    </row>
    <row r="160" spans="1:8">
      <c r="A160" s="131">
        <v>1214</v>
      </c>
      <c r="B160" s="131" t="s">
        <v>24049</v>
      </c>
      <c r="C160" s="152" t="s">
        <v>24071</v>
      </c>
      <c r="D160" s="153" t="s">
        <v>24032</v>
      </c>
      <c r="E160" s="153" t="s">
        <v>1467</v>
      </c>
      <c r="F160" s="153">
        <v>1.7669999999999999</v>
      </c>
      <c r="G160" s="154">
        <f>'MAO-DE-OBRA'!$E$23</f>
        <v>3.68</v>
      </c>
      <c r="H160" s="155">
        <f>F160*G160</f>
        <v>6.5025599999999999</v>
      </c>
    </row>
    <row r="161" spans="1:8">
      <c r="A161" s="131">
        <v>10513</v>
      </c>
      <c r="B161" s="131" t="s">
        <v>24049</v>
      </c>
      <c r="C161" s="152" t="s">
        <v>24067</v>
      </c>
      <c r="D161" s="153" t="s">
        <v>24032</v>
      </c>
      <c r="E161" s="153" t="s">
        <v>1467</v>
      </c>
      <c r="F161" s="153">
        <v>2.355</v>
      </c>
      <c r="G161" s="154">
        <f>'MAO-DE-OBRA'!$E$18</f>
        <v>2.9400000000000004</v>
      </c>
      <c r="H161" s="155">
        <f>F161*G161</f>
        <v>6.9237000000000011</v>
      </c>
    </row>
    <row r="162" spans="1:8">
      <c r="A162" s="131">
        <v>2707</v>
      </c>
      <c r="B162" s="131" t="s">
        <v>24049</v>
      </c>
      <c r="C162" s="152" t="s">
        <v>24080</v>
      </c>
      <c r="D162" s="153" t="s">
        <v>24032</v>
      </c>
      <c r="E162" s="153" t="s">
        <v>1467</v>
      </c>
      <c r="F162" s="199">
        <f>K$18</f>
        <v>2.5000000000000001E-2</v>
      </c>
      <c r="G162" s="193">
        <f>'MAO-DE-OBRA'!E$32</f>
        <v>30.426666666666666</v>
      </c>
      <c r="H162" s="200">
        <f>F162*G162</f>
        <v>0.76066666666666671</v>
      </c>
    </row>
    <row r="163" spans="1:8">
      <c r="A163" s="131" t="s">
        <v>530</v>
      </c>
      <c r="B163" s="131" t="s">
        <v>530</v>
      </c>
      <c r="C163" s="152" t="s">
        <v>23506</v>
      </c>
      <c r="D163" s="153" t="s">
        <v>24032</v>
      </c>
      <c r="E163" s="153" t="s">
        <v>1467</v>
      </c>
      <c r="F163" s="199">
        <f>K$18</f>
        <v>2.5000000000000001E-2</v>
      </c>
      <c r="G163" s="193">
        <f>$K$19</f>
        <v>6.9770747983333319</v>
      </c>
      <c r="H163" s="200">
        <f>F163*G163</f>
        <v>0.17442686995833331</v>
      </c>
    </row>
    <row r="164" spans="1:8">
      <c r="A164" s="160"/>
      <c r="B164" s="161"/>
      <c r="C164" s="161"/>
      <c r="D164" s="162"/>
      <c r="E164" s="137"/>
      <c r="F164" s="135"/>
      <c r="G164" s="158" t="s">
        <v>24036</v>
      </c>
      <c r="H164" s="136">
        <f>SUM(H160:H163)</f>
        <v>14.361353536625002</v>
      </c>
    </row>
    <row r="165" spans="1:8">
      <c r="A165" s="160"/>
      <c r="B165" s="161"/>
      <c r="C165" s="161"/>
      <c r="D165" s="162"/>
      <c r="E165" s="133" t="s">
        <v>24037</v>
      </c>
      <c r="F165" s="134">
        <f>$H$12</f>
        <v>1.25</v>
      </c>
      <c r="G165" s="135" t="s">
        <v>24038</v>
      </c>
      <c r="H165" s="136">
        <f>H164*F165</f>
        <v>17.951691920781251</v>
      </c>
    </row>
    <row r="166" spans="1:8">
      <c r="A166" s="160"/>
      <c r="B166" s="161"/>
      <c r="C166" s="161"/>
      <c r="D166" s="162"/>
      <c r="E166" s="133"/>
      <c r="F166" s="134"/>
      <c r="G166" s="135" t="s">
        <v>21520</v>
      </c>
      <c r="H166" s="136">
        <f>SUM(H164:H165)</f>
        <v>32.313045457406254</v>
      </c>
    </row>
    <row r="167" spans="1:8">
      <c r="A167" s="160"/>
      <c r="B167" s="161"/>
      <c r="C167" s="161"/>
      <c r="D167" s="162"/>
      <c r="E167" s="133" t="s">
        <v>24039</v>
      </c>
      <c r="F167" s="134">
        <f>$H$13</f>
        <v>0</v>
      </c>
      <c r="G167" s="135" t="s">
        <v>24040</v>
      </c>
      <c r="H167" s="136">
        <f>H166*F167</f>
        <v>0</v>
      </c>
    </row>
    <row r="168" spans="1:8">
      <c r="A168" s="160"/>
      <c r="B168" s="161"/>
      <c r="C168" s="161"/>
      <c r="D168" s="162"/>
      <c r="E168" s="137"/>
      <c r="F168" s="135"/>
      <c r="G168" s="135" t="s">
        <v>24041</v>
      </c>
      <c r="H168" s="136">
        <f>SUM(H166:H167)</f>
        <v>32.313045457406254</v>
      </c>
    </row>
    <row r="169" spans="1:8">
      <c r="A169" s="160"/>
      <c r="B169" s="161"/>
      <c r="C169" s="161"/>
      <c r="D169" s="162"/>
      <c r="E169" s="137"/>
      <c r="F169" s="135"/>
      <c r="G169" s="135"/>
      <c r="H169" s="136"/>
    </row>
    <row r="170" spans="1:8">
      <c r="A170" s="128" t="s">
        <v>24023</v>
      </c>
      <c r="B170" s="128" t="s">
        <v>1458</v>
      </c>
      <c r="C170" s="145" t="s">
        <v>24024</v>
      </c>
      <c r="D170" s="146" t="s">
        <v>21519</v>
      </c>
      <c r="E170" s="146" t="s">
        <v>24025</v>
      </c>
      <c r="F170" s="147" t="s">
        <v>24026</v>
      </c>
      <c r="G170" s="147" t="s">
        <v>24027</v>
      </c>
      <c r="H170" s="148" t="s">
        <v>24028</v>
      </c>
    </row>
    <row r="171" spans="1:8">
      <c r="A171" s="129" t="s">
        <v>23579</v>
      </c>
      <c r="B171" s="129" t="s">
        <v>1460</v>
      </c>
      <c r="C171" s="130" t="s">
        <v>692</v>
      </c>
      <c r="D171" s="149" t="s">
        <v>691</v>
      </c>
      <c r="E171" s="149" t="s">
        <v>23946</v>
      </c>
      <c r="F171" s="150" t="s">
        <v>24030</v>
      </c>
      <c r="G171" s="150"/>
      <c r="H171" s="151">
        <f>H180</f>
        <v>56.711460457406247</v>
      </c>
    </row>
    <row r="172" spans="1:8">
      <c r="A172" s="131">
        <v>1214</v>
      </c>
      <c r="B172" s="131" t="s">
        <v>24049</v>
      </c>
      <c r="C172" s="152" t="s">
        <v>24071</v>
      </c>
      <c r="D172" s="153" t="s">
        <v>24032</v>
      </c>
      <c r="E172" s="153" t="s">
        <v>1467</v>
      </c>
      <c r="F172" s="153">
        <v>3</v>
      </c>
      <c r="G172" s="154">
        <f>'MAO-DE-OBRA'!$E$23</f>
        <v>3.68</v>
      </c>
      <c r="H172" s="155">
        <f>F172*G172</f>
        <v>11.040000000000001</v>
      </c>
    </row>
    <row r="173" spans="1:8">
      <c r="A173" s="131">
        <v>10513</v>
      </c>
      <c r="B173" s="131" t="s">
        <v>24049</v>
      </c>
      <c r="C173" s="152" t="s">
        <v>24067</v>
      </c>
      <c r="D173" s="153" t="s">
        <v>24032</v>
      </c>
      <c r="E173" s="153" t="s">
        <v>1467</v>
      </c>
      <c r="F173" s="153">
        <v>4.5</v>
      </c>
      <c r="G173" s="154">
        <f>'MAO-DE-OBRA'!$E$18</f>
        <v>2.9400000000000004</v>
      </c>
      <c r="H173" s="155">
        <f>F173*G173</f>
        <v>13.230000000000002</v>
      </c>
    </row>
    <row r="174" spans="1:8">
      <c r="A174" s="131">
        <v>2707</v>
      </c>
      <c r="B174" s="131" t="s">
        <v>24049</v>
      </c>
      <c r="C174" s="152" t="s">
        <v>24080</v>
      </c>
      <c r="D174" s="153" t="s">
        <v>24032</v>
      </c>
      <c r="E174" s="153" t="s">
        <v>1467</v>
      </c>
      <c r="F174" s="199">
        <f>K$18</f>
        <v>2.5000000000000001E-2</v>
      </c>
      <c r="G174" s="193">
        <f>'MAO-DE-OBRA'!E$32</f>
        <v>30.426666666666666</v>
      </c>
      <c r="H174" s="200">
        <f>F174*G174</f>
        <v>0.76066666666666671</v>
      </c>
    </row>
    <row r="175" spans="1:8">
      <c r="A175" s="131" t="s">
        <v>530</v>
      </c>
      <c r="B175" s="131" t="s">
        <v>530</v>
      </c>
      <c r="C175" s="152" t="s">
        <v>23506</v>
      </c>
      <c r="D175" s="153" t="s">
        <v>24032</v>
      </c>
      <c r="E175" s="153" t="s">
        <v>1467</v>
      </c>
      <c r="F175" s="199">
        <f>K$18</f>
        <v>2.5000000000000001E-2</v>
      </c>
      <c r="G175" s="193">
        <f>$K$19</f>
        <v>6.9770747983333319</v>
      </c>
      <c r="H175" s="200">
        <f>F175*G175</f>
        <v>0.17442686995833331</v>
      </c>
    </row>
    <row r="176" spans="1:8">
      <c r="A176" s="160"/>
      <c r="B176" s="161"/>
      <c r="C176" s="161"/>
      <c r="D176" s="162"/>
      <c r="E176" s="137"/>
      <c r="F176" s="135"/>
      <c r="G176" s="158" t="s">
        <v>24036</v>
      </c>
      <c r="H176" s="136">
        <f>SUM(H172:H175)</f>
        <v>25.205093536625</v>
      </c>
    </row>
    <row r="177" spans="1:8">
      <c r="A177" s="160"/>
      <c r="B177" s="161"/>
      <c r="C177" s="161"/>
      <c r="D177" s="162"/>
      <c r="E177" s="133" t="s">
        <v>24037</v>
      </c>
      <c r="F177" s="134">
        <f>$H$12</f>
        <v>1.25</v>
      </c>
      <c r="G177" s="135" t="s">
        <v>24038</v>
      </c>
      <c r="H177" s="136">
        <f>H176*F177</f>
        <v>31.50636692078125</v>
      </c>
    </row>
    <row r="178" spans="1:8">
      <c r="A178" s="160"/>
      <c r="B178" s="161"/>
      <c r="C178" s="161"/>
      <c r="D178" s="162"/>
      <c r="E178" s="133"/>
      <c r="F178" s="134"/>
      <c r="G178" s="135" t="s">
        <v>21520</v>
      </c>
      <c r="H178" s="136">
        <f>SUM(H176:H177)</f>
        <v>56.711460457406247</v>
      </c>
    </row>
    <row r="179" spans="1:8">
      <c r="A179" s="160"/>
      <c r="B179" s="161"/>
      <c r="C179" s="161"/>
      <c r="D179" s="162"/>
      <c r="E179" s="133" t="s">
        <v>24039</v>
      </c>
      <c r="F179" s="134">
        <f>$H$13</f>
        <v>0</v>
      </c>
      <c r="G179" s="135" t="s">
        <v>24040</v>
      </c>
      <c r="H179" s="136">
        <f>H178*F179</f>
        <v>0</v>
      </c>
    </row>
    <row r="180" spans="1:8">
      <c r="A180" s="160"/>
      <c r="B180" s="161"/>
      <c r="C180" s="161"/>
      <c r="D180" s="162"/>
      <c r="E180" s="137"/>
      <c r="F180" s="135"/>
      <c r="G180" s="135" t="s">
        <v>24041</v>
      </c>
      <c r="H180" s="136">
        <f>SUM(H178:H179)</f>
        <v>56.711460457406247</v>
      </c>
    </row>
    <row r="181" spans="1:8">
      <c r="A181" s="160"/>
      <c r="B181" s="161"/>
      <c r="C181" s="161"/>
      <c r="D181" s="162"/>
      <c r="E181" s="137"/>
      <c r="F181" s="135"/>
      <c r="G181" s="135"/>
      <c r="H181" s="136"/>
    </row>
    <row r="182" spans="1:8">
      <c r="A182" s="128" t="s">
        <v>24023</v>
      </c>
      <c r="B182" s="128" t="s">
        <v>1458</v>
      </c>
      <c r="C182" s="145" t="s">
        <v>24024</v>
      </c>
      <c r="D182" s="146" t="s">
        <v>21519</v>
      </c>
      <c r="E182" s="146" t="s">
        <v>24025</v>
      </c>
      <c r="F182" s="147" t="s">
        <v>24026</v>
      </c>
      <c r="G182" s="147" t="s">
        <v>24027</v>
      </c>
      <c r="H182" s="148" t="s">
        <v>24028</v>
      </c>
    </row>
    <row r="183" spans="1:8">
      <c r="A183" s="129" t="s">
        <v>23580</v>
      </c>
      <c r="B183" s="129" t="s">
        <v>1460</v>
      </c>
      <c r="C183" s="130" t="s">
        <v>693</v>
      </c>
      <c r="D183" s="149" t="s">
        <v>691</v>
      </c>
      <c r="E183" s="149" t="s">
        <v>23946</v>
      </c>
      <c r="F183" s="150" t="s">
        <v>24030</v>
      </c>
      <c r="G183" s="150"/>
      <c r="H183" s="151">
        <f>H192</f>
        <v>9.5514604574062503</v>
      </c>
    </row>
    <row r="184" spans="1:8">
      <c r="A184" s="131">
        <v>2436</v>
      </c>
      <c r="B184" s="131" t="s">
        <v>24049</v>
      </c>
      <c r="C184" s="152" t="s">
        <v>3515</v>
      </c>
      <c r="D184" s="153" t="s">
        <v>24032</v>
      </c>
      <c r="E184" s="153" t="s">
        <v>1467</v>
      </c>
      <c r="F184" s="153">
        <v>0.5</v>
      </c>
      <c r="G184" s="154">
        <f>'MAO-DE-OBRA'!$E$25</f>
        <v>3.68</v>
      </c>
      <c r="H184" s="155">
        <f>F184*G184</f>
        <v>1.84</v>
      </c>
    </row>
    <row r="185" spans="1:8">
      <c r="A185" s="131">
        <v>6113</v>
      </c>
      <c r="B185" s="131" t="s">
        <v>24049</v>
      </c>
      <c r="C185" s="152" t="s">
        <v>694</v>
      </c>
      <c r="D185" s="153" t="s">
        <v>24032</v>
      </c>
      <c r="E185" s="153" t="s">
        <v>1467</v>
      </c>
      <c r="F185" s="153">
        <v>0.5</v>
      </c>
      <c r="G185" s="154">
        <f>'MAO-DE-OBRA'!$E$9</f>
        <v>2.9400000000000004</v>
      </c>
      <c r="H185" s="155">
        <f>F185*G185</f>
        <v>1.4700000000000002</v>
      </c>
    </row>
    <row r="186" spans="1:8">
      <c r="A186" s="131">
        <v>2707</v>
      </c>
      <c r="B186" s="131" t="s">
        <v>24049</v>
      </c>
      <c r="C186" s="152" t="s">
        <v>24080</v>
      </c>
      <c r="D186" s="153" t="s">
        <v>24032</v>
      </c>
      <c r="E186" s="153" t="s">
        <v>1467</v>
      </c>
      <c r="F186" s="199">
        <f>K$18</f>
        <v>2.5000000000000001E-2</v>
      </c>
      <c r="G186" s="193">
        <f>'MAO-DE-OBRA'!E$32</f>
        <v>30.426666666666666</v>
      </c>
      <c r="H186" s="200">
        <f>F186*G186</f>
        <v>0.76066666666666671</v>
      </c>
    </row>
    <row r="187" spans="1:8">
      <c r="A187" s="131" t="s">
        <v>530</v>
      </c>
      <c r="B187" s="131" t="s">
        <v>530</v>
      </c>
      <c r="C187" s="152" t="s">
        <v>23506</v>
      </c>
      <c r="D187" s="153" t="s">
        <v>24032</v>
      </c>
      <c r="E187" s="153" t="s">
        <v>1467</v>
      </c>
      <c r="F187" s="199">
        <f>K$18</f>
        <v>2.5000000000000001E-2</v>
      </c>
      <c r="G187" s="193">
        <f>$K$19</f>
        <v>6.9770747983333319</v>
      </c>
      <c r="H187" s="200">
        <f>F187*G187</f>
        <v>0.17442686995833331</v>
      </c>
    </row>
    <row r="188" spans="1:8">
      <c r="A188" s="160"/>
      <c r="B188" s="161"/>
      <c r="C188" s="161"/>
      <c r="D188" s="162"/>
      <c r="E188" s="137"/>
      <c r="F188" s="135"/>
      <c r="G188" s="158" t="s">
        <v>24036</v>
      </c>
      <c r="H188" s="136">
        <f>SUM(H184:H187)</f>
        <v>4.2450935366250002</v>
      </c>
    </row>
    <row r="189" spans="1:8">
      <c r="A189" s="160"/>
      <c r="B189" s="161"/>
      <c r="C189" s="161"/>
      <c r="D189" s="162"/>
      <c r="E189" s="133" t="s">
        <v>24037</v>
      </c>
      <c r="F189" s="134">
        <f>$H$12</f>
        <v>1.25</v>
      </c>
      <c r="G189" s="135" t="s">
        <v>24038</v>
      </c>
      <c r="H189" s="136">
        <f>H188*F189</f>
        <v>5.3063669207812501</v>
      </c>
    </row>
    <row r="190" spans="1:8">
      <c r="A190" s="160"/>
      <c r="B190" s="161"/>
      <c r="C190" s="161"/>
      <c r="D190" s="162"/>
      <c r="E190" s="133"/>
      <c r="F190" s="134"/>
      <c r="G190" s="135" t="s">
        <v>21520</v>
      </c>
      <c r="H190" s="136">
        <f>SUM(H188:H189)</f>
        <v>9.5514604574062503</v>
      </c>
    </row>
    <row r="191" spans="1:8">
      <c r="A191" s="160"/>
      <c r="B191" s="161"/>
      <c r="C191" s="161"/>
      <c r="D191" s="162"/>
      <c r="E191" s="133" t="s">
        <v>24039</v>
      </c>
      <c r="F191" s="134">
        <f>$H$13</f>
        <v>0</v>
      </c>
      <c r="G191" s="135" t="s">
        <v>24040</v>
      </c>
      <c r="H191" s="136">
        <f>H190*F191</f>
        <v>0</v>
      </c>
    </row>
    <row r="192" spans="1:8">
      <c r="A192" s="160"/>
      <c r="B192" s="161"/>
      <c r="C192" s="161"/>
      <c r="D192" s="162"/>
      <c r="E192" s="137"/>
      <c r="F192" s="135"/>
      <c r="G192" s="135" t="s">
        <v>24041</v>
      </c>
      <c r="H192" s="136">
        <f>SUM(H190:H191)</f>
        <v>9.5514604574062503</v>
      </c>
    </row>
    <row r="193" spans="1:8">
      <c r="A193" s="160"/>
      <c r="B193" s="161"/>
      <c r="C193" s="161"/>
      <c r="D193" s="162"/>
      <c r="E193" s="137"/>
      <c r="F193" s="135"/>
      <c r="G193" s="135"/>
      <c r="H193" s="136"/>
    </row>
    <row r="194" spans="1:8">
      <c r="A194" s="128" t="s">
        <v>24023</v>
      </c>
      <c r="B194" s="128" t="s">
        <v>1458</v>
      </c>
      <c r="C194" s="145" t="s">
        <v>24024</v>
      </c>
      <c r="D194" s="146" t="s">
        <v>21519</v>
      </c>
      <c r="E194" s="146" t="s">
        <v>24025</v>
      </c>
      <c r="F194" s="147" t="s">
        <v>24026</v>
      </c>
      <c r="G194" s="147" t="s">
        <v>24027</v>
      </c>
      <c r="H194" s="148" t="s">
        <v>24028</v>
      </c>
    </row>
    <row r="195" spans="1:8">
      <c r="A195" s="129" t="s">
        <v>23581</v>
      </c>
      <c r="B195" s="129" t="s">
        <v>1460</v>
      </c>
      <c r="C195" s="130" t="s">
        <v>695</v>
      </c>
      <c r="D195" s="149" t="s">
        <v>691</v>
      </c>
      <c r="E195" s="149" t="s">
        <v>23946</v>
      </c>
      <c r="F195" s="150" t="s">
        <v>24030</v>
      </c>
      <c r="G195" s="150"/>
      <c r="H195" s="151">
        <f>H204</f>
        <v>13.473615457406252</v>
      </c>
    </row>
    <row r="196" spans="1:8">
      <c r="A196" s="131">
        <v>2436</v>
      </c>
      <c r="B196" s="131" t="s">
        <v>24049</v>
      </c>
      <c r="C196" s="152" t="s">
        <v>3515</v>
      </c>
      <c r="D196" s="153" t="s">
        <v>24032</v>
      </c>
      <c r="E196" s="153" t="s">
        <v>1467</v>
      </c>
      <c r="F196" s="153">
        <v>0.746</v>
      </c>
      <c r="G196" s="154">
        <f>'MAO-DE-OBRA'!$E$25</f>
        <v>3.68</v>
      </c>
      <c r="H196" s="155">
        <f>F196*G196</f>
        <v>2.7452800000000002</v>
      </c>
    </row>
    <row r="197" spans="1:8">
      <c r="A197" s="131">
        <v>6113</v>
      </c>
      <c r="B197" s="131" t="s">
        <v>24049</v>
      </c>
      <c r="C197" s="152" t="s">
        <v>694</v>
      </c>
      <c r="D197" s="153" t="s">
        <v>24032</v>
      </c>
      <c r="E197" s="153" t="s">
        <v>1467</v>
      </c>
      <c r="F197" s="153">
        <v>0.78500000000000003</v>
      </c>
      <c r="G197" s="154">
        <f>'MAO-DE-OBRA'!$E$9</f>
        <v>2.9400000000000004</v>
      </c>
      <c r="H197" s="155">
        <f>F197*G197</f>
        <v>2.3079000000000005</v>
      </c>
    </row>
    <row r="198" spans="1:8">
      <c r="A198" s="131">
        <v>2707</v>
      </c>
      <c r="B198" s="131" t="s">
        <v>24049</v>
      </c>
      <c r="C198" s="152" t="s">
        <v>24080</v>
      </c>
      <c r="D198" s="153" t="s">
        <v>24032</v>
      </c>
      <c r="E198" s="153" t="s">
        <v>1467</v>
      </c>
      <c r="F198" s="199">
        <f>K$18</f>
        <v>2.5000000000000001E-2</v>
      </c>
      <c r="G198" s="193">
        <f>'MAO-DE-OBRA'!E$32</f>
        <v>30.426666666666666</v>
      </c>
      <c r="H198" s="200">
        <f>F198*G198</f>
        <v>0.76066666666666671</v>
      </c>
    </row>
    <row r="199" spans="1:8">
      <c r="A199" s="131" t="s">
        <v>530</v>
      </c>
      <c r="B199" s="131" t="s">
        <v>530</v>
      </c>
      <c r="C199" s="152" t="s">
        <v>23506</v>
      </c>
      <c r="D199" s="153" t="s">
        <v>24032</v>
      </c>
      <c r="E199" s="153" t="s">
        <v>1467</v>
      </c>
      <c r="F199" s="199">
        <f>K$18</f>
        <v>2.5000000000000001E-2</v>
      </c>
      <c r="G199" s="193">
        <f>$K$19</f>
        <v>6.9770747983333319</v>
      </c>
      <c r="H199" s="200">
        <f>F199*G199</f>
        <v>0.17442686995833331</v>
      </c>
    </row>
    <row r="200" spans="1:8">
      <c r="A200" s="160"/>
      <c r="B200" s="161"/>
      <c r="C200" s="161"/>
      <c r="D200" s="162"/>
      <c r="E200" s="137"/>
      <c r="F200" s="135"/>
      <c r="G200" s="158" t="s">
        <v>24036</v>
      </c>
      <c r="H200" s="136">
        <f>SUM(H196:H199)</f>
        <v>5.9882735366250008</v>
      </c>
    </row>
    <row r="201" spans="1:8">
      <c r="A201" s="160"/>
      <c r="B201" s="161"/>
      <c r="C201" s="161"/>
      <c r="D201" s="162"/>
      <c r="E201" s="133" t="s">
        <v>24037</v>
      </c>
      <c r="F201" s="134">
        <f>$H$12</f>
        <v>1.25</v>
      </c>
      <c r="G201" s="135" t="s">
        <v>24038</v>
      </c>
      <c r="H201" s="136">
        <f>H200*F201</f>
        <v>7.4853419207812513</v>
      </c>
    </row>
    <row r="202" spans="1:8">
      <c r="A202" s="160"/>
      <c r="B202" s="161"/>
      <c r="C202" s="161"/>
      <c r="D202" s="162"/>
      <c r="E202" s="133"/>
      <c r="F202" s="134"/>
      <c r="G202" s="135" t="s">
        <v>21520</v>
      </c>
      <c r="H202" s="136">
        <f>SUM(H200:H201)</f>
        <v>13.473615457406252</v>
      </c>
    </row>
    <row r="203" spans="1:8">
      <c r="A203" s="160"/>
      <c r="B203" s="161"/>
      <c r="C203" s="161"/>
      <c r="D203" s="162"/>
      <c r="E203" s="133" t="s">
        <v>24039</v>
      </c>
      <c r="F203" s="134">
        <f>$H$13</f>
        <v>0</v>
      </c>
      <c r="G203" s="135" t="s">
        <v>24040</v>
      </c>
      <c r="H203" s="136">
        <f>H202*F203</f>
        <v>0</v>
      </c>
    </row>
    <row r="204" spans="1:8">
      <c r="A204" s="160"/>
      <c r="B204" s="161"/>
      <c r="C204" s="161"/>
      <c r="D204" s="162"/>
      <c r="E204" s="137"/>
      <c r="F204" s="135"/>
      <c r="G204" s="135" t="s">
        <v>24041</v>
      </c>
      <c r="H204" s="136">
        <f>SUM(H202:H203)</f>
        <v>13.473615457406252</v>
      </c>
    </row>
    <row r="205" spans="1:8">
      <c r="A205" s="160"/>
      <c r="B205" s="161"/>
      <c r="C205" s="161"/>
      <c r="D205" s="162"/>
      <c r="E205" s="137"/>
      <c r="F205" s="135"/>
      <c r="G205" s="135"/>
      <c r="H205" s="136"/>
    </row>
    <row r="206" spans="1:8">
      <c r="A206" s="128" t="s">
        <v>24023</v>
      </c>
      <c r="B206" s="128" t="s">
        <v>1458</v>
      </c>
      <c r="C206" s="145" t="s">
        <v>24024</v>
      </c>
      <c r="D206" s="146" t="s">
        <v>21519</v>
      </c>
      <c r="E206" s="146" t="s">
        <v>24025</v>
      </c>
      <c r="F206" s="147" t="s">
        <v>24026</v>
      </c>
      <c r="G206" s="147" t="s">
        <v>24027</v>
      </c>
      <c r="H206" s="148" t="s">
        <v>24028</v>
      </c>
    </row>
    <row r="207" spans="1:8">
      <c r="A207" s="129" t="s">
        <v>23582</v>
      </c>
      <c r="B207" s="129" t="s">
        <v>1460</v>
      </c>
      <c r="C207" s="130" t="s">
        <v>593</v>
      </c>
      <c r="D207" s="149" t="s">
        <v>23964</v>
      </c>
      <c r="E207" s="149" t="s">
        <v>23946</v>
      </c>
      <c r="F207" s="150" t="s">
        <v>24030</v>
      </c>
      <c r="G207" s="150"/>
      <c r="H207" s="151">
        <f>H216</f>
        <v>16.998960457406252</v>
      </c>
    </row>
    <row r="208" spans="1:8">
      <c r="A208" s="131">
        <v>4750</v>
      </c>
      <c r="B208" s="131" t="s">
        <v>24049</v>
      </c>
      <c r="C208" s="152" t="s">
        <v>24069</v>
      </c>
      <c r="D208" s="153" t="s">
        <v>24032</v>
      </c>
      <c r="E208" s="153" t="s">
        <v>1467</v>
      </c>
      <c r="F208" s="153">
        <v>1</v>
      </c>
      <c r="G208" s="154">
        <f>'MAO-DE-OBRA'!$E$21</f>
        <v>3.68</v>
      </c>
      <c r="H208" s="155">
        <f>F208*G208</f>
        <v>3.68</v>
      </c>
    </row>
    <row r="209" spans="1:8">
      <c r="A209" s="131">
        <v>10513</v>
      </c>
      <c r="B209" s="131" t="s">
        <v>24049</v>
      </c>
      <c r="C209" s="152" t="s">
        <v>24067</v>
      </c>
      <c r="D209" s="153" t="s">
        <v>24032</v>
      </c>
      <c r="E209" s="153" t="s">
        <v>1467</v>
      </c>
      <c r="F209" s="153">
        <v>1</v>
      </c>
      <c r="G209" s="154">
        <f>'MAO-DE-OBRA'!$E$18</f>
        <v>2.9400000000000004</v>
      </c>
      <c r="H209" s="155">
        <f>F209*G209</f>
        <v>2.9400000000000004</v>
      </c>
    </row>
    <row r="210" spans="1:8">
      <c r="A210" s="131">
        <v>2707</v>
      </c>
      <c r="B210" s="131" t="s">
        <v>24049</v>
      </c>
      <c r="C210" s="152" t="s">
        <v>24080</v>
      </c>
      <c r="D210" s="153" t="s">
        <v>24032</v>
      </c>
      <c r="E210" s="153" t="s">
        <v>1467</v>
      </c>
      <c r="F210" s="199">
        <f>K$18</f>
        <v>2.5000000000000001E-2</v>
      </c>
      <c r="G210" s="193">
        <f>'MAO-DE-OBRA'!E$32</f>
        <v>30.426666666666666</v>
      </c>
      <c r="H210" s="200">
        <f>F210*G210</f>
        <v>0.76066666666666671</v>
      </c>
    </row>
    <row r="211" spans="1:8">
      <c r="A211" s="131" t="s">
        <v>530</v>
      </c>
      <c r="B211" s="131" t="s">
        <v>530</v>
      </c>
      <c r="C211" s="152" t="s">
        <v>23506</v>
      </c>
      <c r="D211" s="153" t="s">
        <v>24032</v>
      </c>
      <c r="E211" s="153" t="s">
        <v>1467</v>
      </c>
      <c r="F211" s="199">
        <f>K$18</f>
        <v>2.5000000000000001E-2</v>
      </c>
      <c r="G211" s="193">
        <f>$K$19</f>
        <v>6.9770747983333319</v>
      </c>
      <c r="H211" s="200">
        <f>F211*G211</f>
        <v>0.17442686995833331</v>
      </c>
    </row>
    <row r="212" spans="1:8">
      <c r="A212" s="160"/>
      <c r="B212" s="161"/>
      <c r="C212" s="161"/>
      <c r="D212" s="162"/>
      <c r="E212" s="137"/>
      <c r="F212" s="135"/>
      <c r="G212" s="158" t="s">
        <v>24036</v>
      </c>
      <c r="H212" s="136">
        <f>SUM(H208:H211)</f>
        <v>7.5550935366250007</v>
      </c>
    </row>
    <row r="213" spans="1:8">
      <c r="A213" s="160"/>
      <c r="B213" s="161"/>
      <c r="C213" s="161"/>
      <c r="D213" s="162"/>
      <c r="E213" s="133" t="s">
        <v>24037</v>
      </c>
      <c r="F213" s="134">
        <f>$H$12</f>
        <v>1.25</v>
      </c>
      <c r="G213" s="135" t="s">
        <v>24038</v>
      </c>
      <c r="H213" s="136">
        <f>H212*F213</f>
        <v>9.4438669207812502</v>
      </c>
    </row>
    <row r="214" spans="1:8">
      <c r="A214" s="160"/>
      <c r="B214" s="161"/>
      <c r="C214" s="161"/>
      <c r="D214" s="162"/>
      <c r="E214" s="133"/>
      <c r="F214" s="134"/>
      <c r="G214" s="135" t="s">
        <v>21520</v>
      </c>
      <c r="H214" s="136">
        <f>SUM(H212:H213)</f>
        <v>16.998960457406252</v>
      </c>
    </row>
    <row r="215" spans="1:8">
      <c r="A215" s="160"/>
      <c r="B215" s="161"/>
      <c r="C215" s="161"/>
      <c r="D215" s="162"/>
      <c r="E215" s="133" t="s">
        <v>24039</v>
      </c>
      <c r="F215" s="134">
        <f>$H$13</f>
        <v>0</v>
      </c>
      <c r="G215" s="135" t="s">
        <v>24040</v>
      </c>
      <c r="H215" s="136">
        <f>H214*F215</f>
        <v>0</v>
      </c>
    </row>
    <row r="216" spans="1:8">
      <c r="A216" s="160"/>
      <c r="B216" s="161"/>
      <c r="C216" s="161"/>
      <c r="D216" s="162"/>
      <c r="E216" s="137"/>
      <c r="F216" s="135"/>
      <c r="G216" s="135" t="s">
        <v>24041</v>
      </c>
      <c r="H216" s="136">
        <f>SUM(H214:H215)</f>
        <v>16.998960457406252</v>
      </c>
    </row>
    <row r="217" spans="1:8">
      <c r="A217" s="160"/>
      <c r="B217" s="161"/>
      <c r="C217" s="161"/>
      <c r="D217" s="162"/>
      <c r="E217" s="137"/>
      <c r="F217" s="135"/>
      <c r="G217" s="135"/>
      <c r="H217" s="136"/>
    </row>
    <row r="218" spans="1:8">
      <c r="A218" s="128" t="s">
        <v>24023</v>
      </c>
      <c r="B218" s="128" t="s">
        <v>1458</v>
      </c>
      <c r="C218" s="145" t="s">
        <v>24024</v>
      </c>
      <c r="D218" s="146" t="s">
        <v>21519</v>
      </c>
      <c r="E218" s="146" t="s">
        <v>24025</v>
      </c>
      <c r="F218" s="147" t="s">
        <v>24026</v>
      </c>
      <c r="G218" s="147" t="s">
        <v>24027</v>
      </c>
      <c r="H218" s="148" t="s">
        <v>24028</v>
      </c>
    </row>
    <row r="219" spans="1:8">
      <c r="A219" s="129" t="s">
        <v>23583</v>
      </c>
      <c r="B219" s="129" t="s">
        <v>1460</v>
      </c>
      <c r="C219" s="130" t="s">
        <v>594</v>
      </c>
      <c r="D219" s="149" t="s">
        <v>23964</v>
      </c>
      <c r="E219" s="149" t="s">
        <v>23946</v>
      </c>
      <c r="F219" s="150" t="s">
        <v>24030</v>
      </c>
      <c r="G219" s="150"/>
      <c r="H219" s="151">
        <f>H228</f>
        <v>258.60396045740629</v>
      </c>
    </row>
    <row r="220" spans="1:8">
      <c r="A220" s="131">
        <v>2436</v>
      </c>
      <c r="B220" s="131" t="s">
        <v>24049</v>
      </c>
      <c r="C220" s="152" t="s">
        <v>3515</v>
      </c>
      <c r="D220" s="153" t="s">
        <v>24032</v>
      </c>
      <c r="E220" s="153" t="s">
        <v>1467</v>
      </c>
      <c r="F220" s="153">
        <v>15</v>
      </c>
      <c r="G220" s="154">
        <f>'MAO-DE-OBRA'!$E$25</f>
        <v>3.68</v>
      </c>
      <c r="H220" s="155">
        <f>F220*G220</f>
        <v>55.2</v>
      </c>
    </row>
    <row r="221" spans="1:8">
      <c r="A221" s="131">
        <v>6113</v>
      </c>
      <c r="B221" s="131" t="s">
        <v>24049</v>
      </c>
      <c r="C221" s="152" t="s">
        <v>694</v>
      </c>
      <c r="D221" s="153" t="s">
        <v>24032</v>
      </c>
      <c r="E221" s="153" t="s">
        <v>1467</v>
      </c>
      <c r="F221" s="153">
        <v>20</v>
      </c>
      <c r="G221" s="154">
        <f>'MAO-DE-OBRA'!$E$9</f>
        <v>2.9400000000000004</v>
      </c>
      <c r="H221" s="155">
        <f>F221*G221</f>
        <v>58.800000000000011</v>
      </c>
    </row>
    <row r="222" spans="1:8">
      <c r="A222" s="131">
        <v>2707</v>
      </c>
      <c r="B222" s="131" t="s">
        <v>24049</v>
      </c>
      <c r="C222" s="152" t="s">
        <v>24080</v>
      </c>
      <c r="D222" s="153" t="s">
        <v>24032</v>
      </c>
      <c r="E222" s="153" t="s">
        <v>1467</v>
      </c>
      <c r="F222" s="199">
        <f>K$18</f>
        <v>2.5000000000000001E-2</v>
      </c>
      <c r="G222" s="193">
        <f>'MAO-DE-OBRA'!E$32</f>
        <v>30.426666666666666</v>
      </c>
      <c r="H222" s="200">
        <f>F222*G222</f>
        <v>0.76066666666666671</v>
      </c>
    </row>
    <row r="223" spans="1:8">
      <c r="A223" s="131" t="s">
        <v>530</v>
      </c>
      <c r="B223" s="131" t="s">
        <v>530</v>
      </c>
      <c r="C223" s="152" t="s">
        <v>23506</v>
      </c>
      <c r="D223" s="153" t="s">
        <v>24032</v>
      </c>
      <c r="E223" s="153" t="s">
        <v>1467</v>
      </c>
      <c r="F223" s="199">
        <f>K$18</f>
        <v>2.5000000000000001E-2</v>
      </c>
      <c r="G223" s="193">
        <f>$K$19</f>
        <v>6.9770747983333319</v>
      </c>
      <c r="H223" s="200">
        <f>F223*G223</f>
        <v>0.17442686995833331</v>
      </c>
    </row>
    <row r="224" spans="1:8">
      <c r="A224" s="160"/>
      <c r="B224" s="161"/>
      <c r="C224" s="161"/>
      <c r="D224" s="162"/>
      <c r="E224" s="137"/>
      <c r="F224" s="135"/>
      <c r="G224" s="158" t="s">
        <v>24036</v>
      </c>
      <c r="H224" s="136">
        <f>SUM(H220:H223)</f>
        <v>114.93509353662502</v>
      </c>
    </row>
    <row r="225" spans="1:8">
      <c r="A225" s="160"/>
      <c r="B225" s="161"/>
      <c r="C225" s="161"/>
      <c r="D225" s="162"/>
      <c r="E225" s="133" t="s">
        <v>24037</v>
      </c>
      <c r="F225" s="134">
        <f>$H$12</f>
        <v>1.25</v>
      </c>
      <c r="G225" s="135" t="s">
        <v>24038</v>
      </c>
      <c r="H225" s="136">
        <f>H224*F225</f>
        <v>143.66886692078128</v>
      </c>
    </row>
    <row r="226" spans="1:8">
      <c r="A226" s="160"/>
      <c r="B226" s="161"/>
      <c r="C226" s="161"/>
      <c r="D226" s="162"/>
      <c r="E226" s="133"/>
      <c r="F226" s="134"/>
      <c r="G226" s="135" t="s">
        <v>21520</v>
      </c>
      <c r="H226" s="136">
        <f>SUM(H224:H225)</f>
        <v>258.60396045740629</v>
      </c>
    </row>
    <row r="227" spans="1:8">
      <c r="A227" s="160"/>
      <c r="B227" s="161"/>
      <c r="C227" s="161"/>
      <c r="D227" s="162"/>
      <c r="E227" s="133" t="s">
        <v>24039</v>
      </c>
      <c r="F227" s="134">
        <f>$H$13</f>
        <v>0</v>
      </c>
      <c r="G227" s="135" t="s">
        <v>24040</v>
      </c>
      <c r="H227" s="136">
        <f>H226*F227</f>
        <v>0</v>
      </c>
    </row>
    <row r="228" spans="1:8">
      <c r="A228" s="160"/>
      <c r="B228" s="161"/>
      <c r="C228" s="161"/>
      <c r="D228" s="162"/>
      <c r="E228" s="137"/>
      <c r="F228" s="135"/>
      <c r="G228" s="135" t="s">
        <v>24041</v>
      </c>
      <c r="H228" s="136">
        <f>SUM(H226:H227)</f>
        <v>258.60396045740629</v>
      </c>
    </row>
    <row r="229" spans="1:8" ht="15.75" thickBot="1">
      <c r="A229" s="160"/>
      <c r="B229" s="161"/>
      <c r="C229" s="161"/>
      <c r="D229" s="162"/>
      <c r="E229" s="137"/>
      <c r="F229" s="135"/>
      <c r="G229" s="135"/>
      <c r="H229" s="136"/>
    </row>
    <row r="230" spans="1:8" ht="18.75" customHeight="1" thickBot="1">
      <c r="A230" s="124">
        <v>3</v>
      </c>
      <c r="B230" s="125"/>
      <c r="C230" s="293" t="s">
        <v>23968</v>
      </c>
      <c r="D230" s="294"/>
      <c r="E230" s="294"/>
      <c r="F230" s="294"/>
      <c r="G230" s="294"/>
      <c r="H230" s="294"/>
    </row>
    <row r="231" spans="1:8">
      <c r="A231" s="160"/>
      <c r="B231" s="161"/>
      <c r="C231" s="161"/>
      <c r="D231" s="162"/>
      <c r="E231" s="137"/>
      <c r="F231" s="135"/>
      <c r="G231" s="135"/>
      <c r="H231" s="136"/>
    </row>
    <row r="232" spans="1:8">
      <c r="A232" s="128" t="s">
        <v>24023</v>
      </c>
      <c r="B232" s="128" t="s">
        <v>1458</v>
      </c>
      <c r="C232" s="145" t="s">
        <v>24024</v>
      </c>
      <c r="D232" s="146" t="s">
        <v>21519</v>
      </c>
      <c r="E232" s="146" t="s">
        <v>24025</v>
      </c>
      <c r="F232" s="147" t="s">
        <v>24026</v>
      </c>
      <c r="G232" s="147" t="s">
        <v>24027</v>
      </c>
      <c r="H232" s="148" t="s">
        <v>24028</v>
      </c>
    </row>
    <row r="233" spans="1:8" ht="30">
      <c r="A233" s="129" t="s">
        <v>726</v>
      </c>
      <c r="B233" s="129" t="s">
        <v>1460</v>
      </c>
      <c r="C233" s="130" t="s">
        <v>711</v>
      </c>
      <c r="D233" s="149" t="s">
        <v>21974</v>
      </c>
      <c r="E233" s="149" t="s">
        <v>23946</v>
      </c>
      <c r="F233" s="150" t="s">
        <v>24030</v>
      </c>
      <c r="G233" s="150"/>
      <c r="H233" s="151">
        <f>H248</f>
        <v>513.19927491760632</v>
      </c>
    </row>
    <row r="234" spans="1:8">
      <c r="A234" s="164">
        <v>6115</v>
      </c>
      <c r="B234" s="165" t="s">
        <v>24049</v>
      </c>
      <c r="C234" s="166" t="s">
        <v>24055</v>
      </c>
      <c r="D234" s="167" t="s">
        <v>24032</v>
      </c>
      <c r="E234" s="167" t="s">
        <v>24033</v>
      </c>
      <c r="F234" s="168" t="s">
        <v>696</v>
      </c>
      <c r="G234" s="154">
        <f>'MAO-DE-OBRA'!$E$6</f>
        <v>2.9400000000000004</v>
      </c>
      <c r="H234" s="168">
        <f>F234*G234</f>
        <v>1.0084200000000003</v>
      </c>
    </row>
    <row r="235" spans="1:8">
      <c r="A235" s="165">
        <v>10513</v>
      </c>
      <c r="B235" s="165" t="s">
        <v>24049</v>
      </c>
      <c r="C235" s="152" t="s">
        <v>24067</v>
      </c>
      <c r="D235" s="153" t="s">
        <v>24032</v>
      </c>
      <c r="E235" s="153" t="s">
        <v>1467</v>
      </c>
      <c r="F235" s="153">
        <v>6.5</v>
      </c>
      <c r="G235" s="154">
        <f>'MAO-DE-OBRA'!$E$18</f>
        <v>2.9400000000000004</v>
      </c>
      <c r="H235" s="168">
        <f t="shared" ref="H235:H240" si="1">F235*G235</f>
        <v>19.110000000000003</v>
      </c>
    </row>
    <row r="236" spans="1:8">
      <c r="A236" s="164">
        <v>370</v>
      </c>
      <c r="B236" s="165" t="s">
        <v>24049</v>
      </c>
      <c r="C236" s="166" t="s">
        <v>697</v>
      </c>
      <c r="D236" s="167" t="s">
        <v>21542</v>
      </c>
      <c r="E236" s="167" t="s">
        <v>698</v>
      </c>
      <c r="F236" s="168" t="s">
        <v>699</v>
      </c>
      <c r="G236" s="168">
        <f>INSUMOS_SINAPI!$D$294</f>
        <v>30.54</v>
      </c>
      <c r="H236" s="168">
        <f t="shared" si="1"/>
        <v>10.933319999999998</v>
      </c>
    </row>
    <row r="237" spans="1:8">
      <c r="A237" s="164">
        <v>1379</v>
      </c>
      <c r="B237" s="165" t="s">
        <v>24049</v>
      </c>
      <c r="C237" s="166" t="s">
        <v>700</v>
      </c>
      <c r="D237" s="167" t="s">
        <v>5411</v>
      </c>
      <c r="E237" s="167" t="s">
        <v>698</v>
      </c>
      <c r="F237" s="168">
        <v>400</v>
      </c>
      <c r="G237" s="169" t="str">
        <f>INSUMOS_SINAPI!D1364</f>
        <v>0,39</v>
      </c>
      <c r="H237" s="168">
        <f t="shared" si="1"/>
        <v>156</v>
      </c>
    </row>
    <row r="238" spans="1:8">
      <c r="A238" s="164" t="s">
        <v>713</v>
      </c>
      <c r="B238" s="165" t="s">
        <v>712</v>
      </c>
      <c r="C238" s="166" t="s">
        <v>701</v>
      </c>
      <c r="D238" s="167" t="s">
        <v>5411</v>
      </c>
      <c r="E238" s="167" t="s">
        <v>698</v>
      </c>
      <c r="F238" s="168" t="s">
        <v>702</v>
      </c>
      <c r="G238" s="168">
        <f>21.87*130%</f>
        <v>28.431000000000001</v>
      </c>
      <c r="H238" s="168">
        <f t="shared" si="1"/>
        <v>298.52550000000002</v>
      </c>
    </row>
    <row r="239" spans="1:8">
      <c r="A239" s="164">
        <v>14250</v>
      </c>
      <c r="B239" s="165" t="s">
        <v>24049</v>
      </c>
      <c r="C239" s="166" t="s">
        <v>703</v>
      </c>
      <c r="D239" s="167" t="s">
        <v>704</v>
      </c>
      <c r="E239" s="167" t="s">
        <v>698</v>
      </c>
      <c r="F239" s="168" t="s">
        <v>705</v>
      </c>
      <c r="G239" s="169" t="str">
        <f>INSUMOS_SINAPI!D6513</f>
        <v>0,42</v>
      </c>
      <c r="H239" s="168">
        <f t="shared" si="1"/>
        <v>0.21608999999999998</v>
      </c>
    </row>
    <row r="240" spans="1:8" ht="30">
      <c r="A240" s="164">
        <v>10535</v>
      </c>
      <c r="B240" s="165" t="s">
        <v>24049</v>
      </c>
      <c r="C240" s="166" t="s">
        <v>706</v>
      </c>
      <c r="D240" s="167" t="s">
        <v>707</v>
      </c>
      <c r="E240" s="167" t="s">
        <v>708</v>
      </c>
      <c r="F240" s="168" t="s">
        <v>709</v>
      </c>
      <c r="G240" s="168">
        <f>INSUMOS_SINAPI!D495</f>
        <v>2784.5</v>
      </c>
      <c r="H240" s="168">
        <f t="shared" si="1"/>
        <v>0.15395946019999998</v>
      </c>
    </row>
    <row r="241" spans="1:8">
      <c r="A241" s="131">
        <v>2707</v>
      </c>
      <c r="B241" s="131" t="s">
        <v>24049</v>
      </c>
      <c r="C241" s="152" t="s">
        <v>24080</v>
      </c>
      <c r="D241" s="153" t="s">
        <v>24032</v>
      </c>
      <c r="E241" s="153" t="s">
        <v>1467</v>
      </c>
      <c r="F241" s="199">
        <f>K$18</f>
        <v>2.5000000000000001E-2</v>
      </c>
      <c r="G241" s="193">
        <f>'MAO-DE-OBRA'!E$32</f>
        <v>30.426666666666666</v>
      </c>
      <c r="H241" s="200">
        <f>F241*G241</f>
        <v>0.76066666666666671</v>
      </c>
    </row>
    <row r="242" spans="1:8">
      <c r="A242" s="131" t="s">
        <v>530</v>
      </c>
      <c r="B242" s="131" t="s">
        <v>530</v>
      </c>
      <c r="C242" s="152" t="s">
        <v>23506</v>
      </c>
      <c r="D242" s="153" t="s">
        <v>24032</v>
      </c>
      <c r="E242" s="153" t="s">
        <v>1467</v>
      </c>
      <c r="F242" s="199">
        <f>K$18</f>
        <v>2.5000000000000001E-2</v>
      </c>
      <c r="G242" s="193">
        <f>$K$19</f>
        <v>6.9770747983333319</v>
      </c>
      <c r="H242" s="200">
        <f>F242*G242</f>
        <v>0.17442686995833331</v>
      </c>
    </row>
    <row r="243" spans="1:8">
      <c r="A243" s="160"/>
      <c r="B243" s="161"/>
      <c r="C243" s="161"/>
      <c r="D243" s="162"/>
      <c r="E243" s="115"/>
      <c r="F243" s="116"/>
      <c r="G243" s="132" t="s">
        <v>710</v>
      </c>
      <c r="H243" s="117">
        <f>SUM(H236:H240)</f>
        <v>465.82886946020005</v>
      </c>
    </row>
    <row r="244" spans="1:8">
      <c r="A244" s="160"/>
      <c r="B244" s="161"/>
      <c r="C244" s="161"/>
      <c r="D244" s="162"/>
      <c r="E244" s="115"/>
      <c r="F244" s="116"/>
      <c r="G244" s="132" t="s">
        <v>24036</v>
      </c>
      <c r="H244" s="117">
        <f>SUM(H234:H235)+SUM(H241:H242)</f>
        <v>21.053513536625005</v>
      </c>
    </row>
    <row r="245" spans="1:8">
      <c r="A245" s="160"/>
      <c r="B245" s="161"/>
      <c r="C245" s="161"/>
      <c r="D245" s="162"/>
      <c r="E245" s="133" t="s">
        <v>24037</v>
      </c>
      <c r="F245" s="134">
        <f>$H$12</f>
        <v>1.25</v>
      </c>
      <c r="G245" s="135" t="s">
        <v>24038</v>
      </c>
      <c r="H245" s="136">
        <f>H244*F245</f>
        <v>26.316891920781256</v>
      </c>
    </row>
    <row r="246" spans="1:8">
      <c r="A246" s="160"/>
      <c r="B246" s="161"/>
      <c r="C246" s="161"/>
      <c r="D246" s="162"/>
      <c r="E246" s="133"/>
      <c r="F246" s="134"/>
      <c r="G246" s="135" t="s">
        <v>21520</v>
      </c>
      <c r="H246" s="136">
        <f>SUM(H243:H245)</f>
        <v>513.19927491760632</v>
      </c>
    </row>
    <row r="247" spans="1:8">
      <c r="A247" s="160"/>
      <c r="B247" s="161"/>
      <c r="C247" s="161"/>
      <c r="D247" s="162"/>
      <c r="E247" s="133" t="s">
        <v>24039</v>
      </c>
      <c r="F247" s="134">
        <f>$H$13</f>
        <v>0</v>
      </c>
      <c r="G247" s="135" t="s">
        <v>24040</v>
      </c>
      <c r="H247" s="136">
        <f>H246*F247</f>
        <v>0</v>
      </c>
    </row>
    <row r="248" spans="1:8">
      <c r="A248" s="160"/>
      <c r="B248" s="161"/>
      <c r="C248" s="161"/>
      <c r="D248" s="162"/>
      <c r="E248" s="137"/>
      <c r="F248" s="135"/>
      <c r="G248" s="135" t="s">
        <v>24041</v>
      </c>
      <c r="H248" s="136">
        <f>SUM(H246:H247)</f>
        <v>513.19927491760632</v>
      </c>
    </row>
    <row r="249" spans="1:8">
      <c r="A249" s="160"/>
      <c r="B249" s="161"/>
      <c r="C249" s="161"/>
      <c r="D249" s="162"/>
      <c r="E249" s="137"/>
      <c r="F249" s="135"/>
      <c r="G249" s="135"/>
      <c r="H249" s="136"/>
    </row>
    <row r="250" spans="1:8">
      <c r="A250" s="128" t="s">
        <v>24023</v>
      </c>
      <c r="B250" s="128" t="s">
        <v>1458</v>
      </c>
      <c r="C250" s="145" t="s">
        <v>24024</v>
      </c>
      <c r="D250" s="146" t="s">
        <v>21519</v>
      </c>
      <c r="E250" s="146" t="s">
        <v>24025</v>
      </c>
      <c r="F250" s="147" t="s">
        <v>24026</v>
      </c>
      <c r="G250" s="147" t="s">
        <v>24027</v>
      </c>
      <c r="H250" s="148" t="s">
        <v>24028</v>
      </c>
    </row>
    <row r="251" spans="1:8" ht="30">
      <c r="A251" s="129" t="s">
        <v>23941</v>
      </c>
      <c r="B251" s="129" t="s">
        <v>1460</v>
      </c>
      <c r="C251" s="138" t="s">
        <v>714</v>
      </c>
      <c r="D251" s="149" t="s">
        <v>21514</v>
      </c>
      <c r="E251" s="149" t="s">
        <v>23946</v>
      </c>
      <c r="F251" s="150" t="s">
        <v>24030</v>
      </c>
      <c r="G251" s="150"/>
      <c r="H251" s="151">
        <f>H263</f>
        <v>19.065269557406253</v>
      </c>
    </row>
    <row r="252" spans="1:8">
      <c r="A252" s="131">
        <v>4750</v>
      </c>
      <c r="B252" s="170" t="s">
        <v>24049</v>
      </c>
      <c r="C252" s="152" t="s">
        <v>24031</v>
      </c>
      <c r="D252" s="153" t="s">
        <v>24032</v>
      </c>
      <c r="E252" s="153" t="s">
        <v>24033</v>
      </c>
      <c r="F252" s="171">
        <v>0.25</v>
      </c>
      <c r="G252" s="172">
        <f>'MAO-DE-OBRA'!$E$21</f>
        <v>3.68</v>
      </c>
      <c r="H252" s="155">
        <f t="shared" ref="H252:H257" si="2">F252*G252</f>
        <v>0.92</v>
      </c>
    </row>
    <row r="253" spans="1:8">
      <c r="A253" s="131">
        <v>10513</v>
      </c>
      <c r="B253" s="131" t="s">
        <v>24049</v>
      </c>
      <c r="C253" s="152" t="s">
        <v>24035</v>
      </c>
      <c r="D253" s="153" t="s">
        <v>24032</v>
      </c>
      <c r="E253" s="153" t="s">
        <v>24033</v>
      </c>
      <c r="F253" s="171">
        <v>1.2232000000000001</v>
      </c>
      <c r="G253" s="172">
        <f>'MAO-DE-OBRA'!$E$18</f>
        <v>2.9400000000000004</v>
      </c>
      <c r="H253" s="155">
        <f t="shared" si="2"/>
        <v>3.5962080000000007</v>
      </c>
    </row>
    <row r="254" spans="1:8">
      <c r="A254" s="131">
        <v>370</v>
      </c>
      <c r="B254" s="170" t="s">
        <v>24049</v>
      </c>
      <c r="C254" s="152" t="s">
        <v>697</v>
      </c>
      <c r="D254" s="153" t="s">
        <v>21542</v>
      </c>
      <c r="E254" s="153" t="s">
        <v>698</v>
      </c>
      <c r="F254" s="171">
        <v>3.6464999999999997E-2</v>
      </c>
      <c r="G254" s="173">
        <f>INSUMOS_SINAPI!$D$294</f>
        <v>30.54</v>
      </c>
      <c r="H254" s="155">
        <f t="shared" si="2"/>
        <v>1.1136410999999999</v>
      </c>
    </row>
    <row r="255" spans="1:8">
      <c r="A255" s="131">
        <v>1379</v>
      </c>
      <c r="B255" s="131" t="s">
        <v>24049</v>
      </c>
      <c r="C255" s="152" t="s">
        <v>700</v>
      </c>
      <c r="D255" s="153" t="s">
        <v>5411</v>
      </c>
      <c r="E255" s="153" t="s">
        <v>698</v>
      </c>
      <c r="F255" s="171">
        <v>14.58</v>
      </c>
      <c r="G255" s="173" t="str">
        <f>INSUMOS_SINAPI!$D$1364</f>
        <v>0,39</v>
      </c>
      <c r="H255" s="155">
        <f t="shared" si="2"/>
        <v>5.6862000000000004</v>
      </c>
    </row>
    <row r="256" spans="1:8">
      <c r="A256" s="131">
        <v>2707</v>
      </c>
      <c r="B256" s="131" t="s">
        <v>24049</v>
      </c>
      <c r="C256" s="152" t="s">
        <v>24080</v>
      </c>
      <c r="D256" s="153" t="s">
        <v>24032</v>
      </c>
      <c r="E256" s="153" t="s">
        <v>1467</v>
      </c>
      <c r="F256" s="199">
        <f>K$18</f>
        <v>2.5000000000000001E-2</v>
      </c>
      <c r="G256" s="193">
        <f>'MAO-DE-OBRA'!E$32</f>
        <v>30.426666666666666</v>
      </c>
      <c r="H256" s="200">
        <f t="shared" si="2"/>
        <v>0.76066666666666671</v>
      </c>
    </row>
    <row r="257" spans="1:8">
      <c r="A257" s="131" t="s">
        <v>530</v>
      </c>
      <c r="B257" s="131" t="s">
        <v>530</v>
      </c>
      <c r="C257" s="152" t="s">
        <v>23506</v>
      </c>
      <c r="D257" s="153" t="s">
        <v>24032</v>
      </c>
      <c r="E257" s="153" t="s">
        <v>1467</v>
      </c>
      <c r="F257" s="199">
        <f>K$18</f>
        <v>2.5000000000000001E-2</v>
      </c>
      <c r="G257" s="193">
        <f>$K$19</f>
        <v>6.9770747983333319</v>
      </c>
      <c r="H257" s="200">
        <f t="shared" si="2"/>
        <v>0.17442686995833331</v>
      </c>
    </row>
    <row r="258" spans="1:8" ht="12.2" customHeight="1">
      <c r="A258" s="144"/>
      <c r="B258" s="174"/>
      <c r="C258" s="174"/>
      <c r="D258" s="174"/>
      <c r="E258" s="115"/>
      <c r="F258" s="116"/>
      <c r="G258" s="132" t="s">
        <v>710</v>
      </c>
      <c r="H258" s="117">
        <f>SUM(H254:H255)</f>
        <v>6.7998411000000001</v>
      </c>
    </row>
    <row r="259" spans="1:8" ht="12.2" customHeight="1">
      <c r="A259" s="144"/>
      <c r="B259" s="174"/>
      <c r="C259" s="174"/>
      <c r="D259" s="174"/>
      <c r="E259" s="115"/>
      <c r="F259" s="116"/>
      <c r="G259" s="132" t="s">
        <v>24036</v>
      </c>
      <c r="H259" s="117">
        <f>SUM(H252:H253)+SUM(H256:H257)</f>
        <v>5.4513015366250004</v>
      </c>
    </row>
    <row r="260" spans="1:8" ht="12.2" customHeight="1">
      <c r="A260" s="144"/>
      <c r="B260" s="174"/>
      <c r="C260" s="174"/>
      <c r="D260" s="174"/>
      <c r="E260" s="133" t="s">
        <v>24037</v>
      </c>
      <c r="F260" s="134">
        <f>$H$12</f>
        <v>1.25</v>
      </c>
      <c r="G260" s="135" t="s">
        <v>24038</v>
      </c>
      <c r="H260" s="136">
        <f>H259*F260</f>
        <v>6.8141269207812503</v>
      </c>
    </row>
    <row r="261" spans="1:8" ht="12.2" customHeight="1">
      <c r="A261" s="144"/>
      <c r="B261" s="174"/>
      <c r="C261" s="174"/>
      <c r="D261" s="174"/>
      <c r="E261" s="133"/>
      <c r="F261" s="134"/>
      <c r="G261" s="135" t="s">
        <v>21520</v>
      </c>
      <c r="H261" s="136">
        <f>SUM(H258:H260)</f>
        <v>19.065269557406253</v>
      </c>
    </row>
    <row r="262" spans="1:8" ht="12.2" customHeight="1">
      <c r="A262" s="144"/>
      <c r="B262" s="174"/>
      <c r="C262" s="174"/>
      <c r="D262" s="174"/>
      <c r="E262" s="133" t="s">
        <v>24039</v>
      </c>
      <c r="F262" s="134">
        <f>$H$13</f>
        <v>0</v>
      </c>
      <c r="G262" s="135" t="s">
        <v>24040</v>
      </c>
      <c r="H262" s="136">
        <f>H261*F262</f>
        <v>0</v>
      </c>
    </row>
    <row r="263" spans="1:8" ht="12.2" customHeight="1">
      <c r="A263" s="144"/>
      <c r="B263" s="174"/>
      <c r="C263" s="174"/>
      <c r="D263" s="174"/>
      <c r="E263" s="137"/>
      <c r="F263" s="135"/>
      <c r="G263" s="135" t="s">
        <v>24041</v>
      </c>
      <c r="H263" s="136">
        <f>SUM(H261:H262)</f>
        <v>19.065269557406253</v>
      </c>
    </row>
    <row r="264" spans="1:8">
      <c r="A264" s="144"/>
      <c r="B264" s="144"/>
      <c r="C264" s="119"/>
      <c r="D264" s="120"/>
    </row>
    <row r="265" spans="1:8">
      <c r="A265" s="128" t="s">
        <v>24023</v>
      </c>
      <c r="B265" s="128" t="s">
        <v>1458</v>
      </c>
      <c r="C265" s="145" t="s">
        <v>24024</v>
      </c>
      <c r="D265" s="146" t="s">
        <v>21519</v>
      </c>
      <c r="E265" s="146" t="s">
        <v>24025</v>
      </c>
      <c r="F265" s="147" t="s">
        <v>24026</v>
      </c>
      <c r="G265" s="147" t="s">
        <v>24027</v>
      </c>
      <c r="H265" s="148" t="s">
        <v>24028</v>
      </c>
    </row>
    <row r="266" spans="1:8">
      <c r="A266" s="129" t="s">
        <v>23584</v>
      </c>
      <c r="B266" s="129" t="s">
        <v>1460</v>
      </c>
      <c r="C266" s="130" t="s">
        <v>716</v>
      </c>
      <c r="D266" s="149" t="s">
        <v>20557</v>
      </c>
      <c r="E266" s="149" t="s">
        <v>23946</v>
      </c>
      <c r="F266" s="150" t="s">
        <v>24030</v>
      </c>
      <c r="G266" s="150"/>
      <c r="H266" s="151">
        <f>H278</f>
        <v>42.265460457406249</v>
      </c>
    </row>
    <row r="267" spans="1:8">
      <c r="A267" s="164">
        <v>4750</v>
      </c>
      <c r="B267" s="165" t="s">
        <v>24049</v>
      </c>
      <c r="C267" s="166" t="s">
        <v>2727</v>
      </c>
      <c r="D267" s="167" t="s">
        <v>24032</v>
      </c>
      <c r="E267" s="167" t="s">
        <v>24033</v>
      </c>
      <c r="F267" s="167">
        <v>0.2</v>
      </c>
      <c r="G267" s="154">
        <f>'MAO-DE-OBRA'!E21</f>
        <v>3.68</v>
      </c>
      <c r="H267" s="168">
        <f t="shared" ref="H267:H272" si="3">F267*G267</f>
        <v>0.7360000000000001</v>
      </c>
    </row>
    <row r="268" spans="1:8">
      <c r="A268" s="165">
        <v>10513</v>
      </c>
      <c r="B268" s="165" t="s">
        <v>24049</v>
      </c>
      <c r="C268" s="152" t="s">
        <v>24067</v>
      </c>
      <c r="D268" s="153" t="s">
        <v>24032</v>
      </c>
      <c r="E268" s="153" t="s">
        <v>1467</v>
      </c>
      <c r="F268" s="153">
        <v>0.2</v>
      </c>
      <c r="G268" s="154">
        <f>'MAO-DE-OBRA'!$E$18</f>
        <v>2.9400000000000004</v>
      </c>
      <c r="H268" s="168">
        <f t="shared" si="3"/>
        <v>0.58800000000000008</v>
      </c>
    </row>
    <row r="269" spans="1:8">
      <c r="A269" s="164">
        <v>4791</v>
      </c>
      <c r="B269" s="165" t="s">
        <v>24049</v>
      </c>
      <c r="C269" s="152" t="s">
        <v>715</v>
      </c>
      <c r="D269" s="167" t="s">
        <v>24134</v>
      </c>
      <c r="E269" s="167" t="s">
        <v>698</v>
      </c>
      <c r="F269" s="167">
        <v>0.2</v>
      </c>
      <c r="G269" s="168">
        <f>INSUMOS_SINAPI!D1378</f>
        <v>17.649999999999999</v>
      </c>
      <c r="H269" s="168">
        <f t="shared" si="3"/>
        <v>3.53</v>
      </c>
    </row>
    <row r="270" spans="1:8">
      <c r="A270" s="164">
        <v>4790</v>
      </c>
      <c r="B270" s="165" t="s">
        <v>24049</v>
      </c>
      <c r="C270" s="152" t="s">
        <v>375</v>
      </c>
      <c r="D270" s="167" t="s">
        <v>5411</v>
      </c>
      <c r="E270" s="167" t="s">
        <v>698</v>
      </c>
      <c r="F270" s="167">
        <v>1.05</v>
      </c>
      <c r="G270" s="168" t="str">
        <f>INSUMOS_SINAPI!D5223</f>
        <v>32,05</v>
      </c>
      <c r="H270" s="168">
        <f t="shared" si="3"/>
        <v>33.652499999999996</v>
      </c>
    </row>
    <row r="271" spans="1:8">
      <c r="A271" s="131">
        <v>2707</v>
      </c>
      <c r="B271" s="131" t="s">
        <v>24049</v>
      </c>
      <c r="C271" s="152" t="s">
        <v>24080</v>
      </c>
      <c r="D271" s="153" t="s">
        <v>24032</v>
      </c>
      <c r="E271" s="153" t="s">
        <v>1467</v>
      </c>
      <c r="F271" s="199">
        <f>K$18</f>
        <v>2.5000000000000001E-2</v>
      </c>
      <c r="G271" s="193">
        <f>'MAO-DE-OBRA'!E$32</f>
        <v>30.426666666666666</v>
      </c>
      <c r="H271" s="200">
        <f t="shared" si="3"/>
        <v>0.76066666666666671</v>
      </c>
    </row>
    <row r="272" spans="1:8">
      <c r="A272" s="131" t="s">
        <v>530</v>
      </c>
      <c r="B272" s="131" t="s">
        <v>530</v>
      </c>
      <c r="C272" s="152" t="s">
        <v>23506</v>
      </c>
      <c r="D272" s="153" t="s">
        <v>24032</v>
      </c>
      <c r="E272" s="153" t="s">
        <v>1467</v>
      </c>
      <c r="F272" s="199">
        <f>K$18</f>
        <v>2.5000000000000001E-2</v>
      </c>
      <c r="G272" s="193">
        <f>$K$19</f>
        <v>6.9770747983333319</v>
      </c>
      <c r="H272" s="200">
        <f t="shared" si="3"/>
        <v>0.17442686995833331</v>
      </c>
    </row>
    <row r="273" spans="1:8">
      <c r="A273" s="160"/>
      <c r="B273" s="161"/>
      <c r="C273" s="161"/>
      <c r="D273" s="162"/>
      <c r="E273" s="115"/>
      <c r="F273" s="116"/>
      <c r="G273" s="132" t="s">
        <v>710</v>
      </c>
      <c r="H273" s="117">
        <f>SUM(H269:H270)</f>
        <v>37.182499999999997</v>
      </c>
    </row>
    <row r="274" spans="1:8">
      <c r="A274" s="160"/>
      <c r="B274" s="161"/>
      <c r="C274" s="161"/>
      <c r="D274" s="162"/>
      <c r="E274" s="115"/>
      <c r="F274" s="116"/>
      <c r="G274" s="132" t="s">
        <v>24036</v>
      </c>
      <c r="H274" s="117">
        <f>SUM(H267:H268)+SUM(H271:H272)</f>
        <v>2.2590935366250005</v>
      </c>
    </row>
    <row r="275" spans="1:8">
      <c r="A275" s="160"/>
      <c r="B275" s="161"/>
      <c r="C275" s="161"/>
      <c r="D275" s="162"/>
      <c r="E275" s="133" t="s">
        <v>24037</v>
      </c>
      <c r="F275" s="134">
        <f>$H$12</f>
        <v>1.25</v>
      </c>
      <c r="G275" s="135" t="s">
        <v>24038</v>
      </c>
      <c r="H275" s="136">
        <f>H274*F275</f>
        <v>2.8238669207812506</v>
      </c>
    </row>
    <row r="276" spans="1:8">
      <c r="A276" s="160"/>
      <c r="B276" s="161"/>
      <c r="C276" s="161"/>
      <c r="D276" s="162"/>
      <c r="E276" s="133"/>
      <c r="F276" s="134"/>
      <c r="G276" s="135" t="s">
        <v>21520</v>
      </c>
      <c r="H276" s="136">
        <f>SUM(H273:H275)</f>
        <v>42.265460457406249</v>
      </c>
    </row>
    <row r="277" spans="1:8">
      <c r="A277" s="160"/>
      <c r="B277" s="161"/>
      <c r="C277" s="161"/>
      <c r="D277" s="162"/>
      <c r="E277" s="133" t="s">
        <v>24039</v>
      </c>
      <c r="F277" s="134">
        <f>$H$13</f>
        <v>0</v>
      </c>
      <c r="G277" s="135" t="s">
        <v>24040</v>
      </c>
      <c r="H277" s="136">
        <f>H276*F277</f>
        <v>0</v>
      </c>
    </row>
    <row r="278" spans="1:8">
      <c r="A278" s="160"/>
      <c r="B278" s="161"/>
      <c r="C278" s="161"/>
      <c r="D278" s="162"/>
      <c r="E278" s="137"/>
      <c r="F278" s="135"/>
      <c r="G278" s="135" t="s">
        <v>24041</v>
      </c>
      <c r="H278" s="136">
        <f>SUM(H276:H277)</f>
        <v>42.265460457406249</v>
      </c>
    </row>
    <row r="279" spans="1:8" ht="15.75" thickBot="1"/>
    <row r="280" spans="1:8" ht="18.75" customHeight="1" thickBot="1">
      <c r="A280" s="124">
        <v>4</v>
      </c>
      <c r="B280" s="125"/>
      <c r="C280" s="293" t="s">
        <v>23975</v>
      </c>
      <c r="D280" s="294"/>
      <c r="E280" s="294"/>
      <c r="F280" s="294"/>
      <c r="G280" s="294"/>
      <c r="H280" s="294"/>
    </row>
    <row r="281" spans="1:8">
      <c r="A281" s="144"/>
      <c r="B281" s="144"/>
      <c r="C281" s="119"/>
      <c r="D281" s="120"/>
    </row>
    <row r="282" spans="1:8">
      <c r="A282" s="128" t="s">
        <v>24023</v>
      </c>
      <c r="B282" s="128" t="s">
        <v>1458</v>
      </c>
      <c r="C282" s="145" t="s">
        <v>24024</v>
      </c>
      <c r="D282" s="146" t="s">
        <v>21519</v>
      </c>
      <c r="E282" s="146" t="s">
        <v>24025</v>
      </c>
      <c r="F282" s="147" t="s">
        <v>24026</v>
      </c>
      <c r="G282" s="147" t="s">
        <v>24027</v>
      </c>
      <c r="H282" s="148" t="s">
        <v>24028</v>
      </c>
    </row>
    <row r="283" spans="1:8">
      <c r="A283" s="129" t="s">
        <v>23955</v>
      </c>
      <c r="B283" s="129" t="s">
        <v>1460</v>
      </c>
      <c r="C283" s="130" t="s">
        <v>724</v>
      </c>
      <c r="D283" s="149" t="s">
        <v>20557</v>
      </c>
      <c r="E283" s="149" t="s">
        <v>23946</v>
      </c>
      <c r="F283" s="150" t="s">
        <v>24030</v>
      </c>
      <c r="G283" s="150"/>
      <c r="H283" s="151">
        <f>H302</f>
        <v>87.301200457406267</v>
      </c>
    </row>
    <row r="284" spans="1:8">
      <c r="A284" s="164">
        <v>12872</v>
      </c>
      <c r="B284" s="165" t="s">
        <v>24049</v>
      </c>
      <c r="C284" s="166" t="s">
        <v>14440</v>
      </c>
      <c r="D284" s="167" t="s">
        <v>22075</v>
      </c>
      <c r="E284" s="167" t="s">
        <v>1467</v>
      </c>
      <c r="F284" s="167">
        <v>0.30499999999999999</v>
      </c>
      <c r="G284" s="175">
        <f>'MAO-DE-OBRA'!$E$36</f>
        <v>3.68</v>
      </c>
      <c r="H284" s="168">
        <f t="shared" ref="H284:H294" si="4">F284*G284</f>
        <v>1.1224000000000001</v>
      </c>
    </row>
    <row r="285" spans="1:8">
      <c r="A285" s="164">
        <v>6110</v>
      </c>
      <c r="B285" s="165" t="s">
        <v>24049</v>
      </c>
      <c r="C285" s="166" t="s">
        <v>24077</v>
      </c>
      <c r="D285" s="167" t="s">
        <v>22075</v>
      </c>
      <c r="E285" s="167" t="s">
        <v>1467</v>
      </c>
      <c r="F285" s="167">
        <v>0.14799999999999999</v>
      </c>
      <c r="G285" s="175">
        <f>'MAO-DE-OBRA'!$E$29</f>
        <v>3.68</v>
      </c>
      <c r="H285" s="168">
        <f t="shared" si="4"/>
        <v>0.54464000000000001</v>
      </c>
    </row>
    <row r="286" spans="1:8">
      <c r="A286" s="164">
        <v>3157</v>
      </c>
      <c r="B286" s="165" t="s">
        <v>1462</v>
      </c>
      <c r="C286" s="166" t="s">
        <v>717</v>
      </c>
      <c r="D286" s="167" t="s">
        <v>24085</v>
      </c>
      <c r="E286" s="167" t="s">
        <v>725</v>
      </c>
      <c r="F286" s="167">
        <v>1.5</v>
      </c>
      <c r="G286" s="167">
        <v>0.08</v>
      </c>
      <c r="H286" s="168">
        <f t="shared" si="4"/>
        <v>0.12</v>
      </c>
    </row>
    <row r="287" spans="1:8">
      <c r="A287" s="164">
        <v>5809</v>
      </c>
      <c r="B287" s="165" t="s">
        <v>1462</v>
      </c>
      <c r="C287" s="166" t="s">
        <v>718</v>
      </c>
      <c r="D287" s="167" t="s">
        <v>24085</v>
      </c>
      <c r="E287" s="167" t="s">
        <v>725</v>
      </c>
      <c r="F287" s="167">
        <v>1.5</v>
      </c>
      <c r="G287" s="167">
        <v>0.56000000000000005</v>
      </c>
      <c r="H287" s="168">
        <f t="shared" si="4"/>
        <v>0.84000000000000008</v>
      </c>
    </row>
    <row r="288" spans="1:8">
      <c r="A288" s="164">
        <v>28634</v>
      </c>
      <c r="B288" s="165" t="s">
        <v>1462</v>
      </c>
      <c r="C288" s="166" t="s">
        <v>354</v>
      </c>
      <c r="D288" s="167" t="s">
        <v>24085</v>
      </c>
      <c r="E288" s="167" t="s">
        <v>725</v>
      </c>
      <c r="F288" s="167">
        <v>1.5</v>
      </c>
      <c r="G288" s="167">
        <v>1.51</v>
      </c>
      <c r="H288" s="168">
        <f t="shared" si="4"/>
        <v>2.2650000000000001</v>
      </c>
    </row>
    <row r="289" spans="1:8">
      <c r="A289" s="164">
        <v>28635</v>
      </c>
      <c r="B289" s="165" t="s">
        <v>1462</v>
      </c>
      <c r="C289" s="166" t="s">
        <v>719</v>
      </c>
      <c r="D289" s="167" t="s">
        <v>20557</v>
      </c>
      <c r="E289" s="167" t="s">
        <v>725</v>
      </c>
      <c r="F289" s="167">
        <v>2.1</v>
      </c>
      <c r="G289" s="167">
        <v>21.12</v>
      </c>
      <c r="H289" s="168">
        <f t="shared" si="4"/>
        <v>44.352000000000004</v>
      </c>
    </row>
    <row r="290" spans="1:8">
      <c r="A290" s="164">
        <v>28636</v>
      </c>
      <c r="B290" s="165" t="s">
        <v>1462</v>
      </c>
      <c r="C290" s="166" t="s">
        <v>720</v>
      </c>
      <c r="D290" s="167" t="s">
        <v>22126</v>
      </c>
      <c r="E290" s="167" t="s">
        <v>725</v>
      </c>
      <c r="F290" s="167">
        <v>0.9</v>
      </c>
      <c r="G290" s="167">
        <v>15.62</v>
      </c>
      <c r="H290" s="168">
        <f t="shared" si="4"/>
        <v>14.058</v>
      </c>
    </row>
    <row r="291" spans="1:8">
      <c r="A291" s="164">
        <v>28637</v>
      </c>
      <c r="B291" s="165" t="s">
        <v>1462</v>
      </c>
      <c r="C291" s="166" t="s">
        <v>721</v>
      </c>
      <c r="D291" s="167" t="s">
        <v>22126</v>
      </c>
      <c r="E291" s="167" t="s">
        <v>725</v>
      </c>
      <c r="F291" s="167">
        <v>2.1</v>
      </c>
      <c r="G291" s="167">
        <v>6.63</v>
      </c>
      <c r="H291" s="168">
        <f t="shared" si="4"/>
        <v>13.923</v>
      </c>
    </row>
    <row r="292" spans="1:8">
      <c r="A292" s="164">
        <v>28638</v>
      </c>
      <c r="B292" s="165" t="s">
        <v>1462</v>
      </c>
      <c r="C292" s="166" t="s">
        <v>254</v>
      </c>
      <c r="D292" s="167" t="s">
        <v>24085</v>
      </c>
      <c r="E292" s="167" t="s">
        <v>725</v>
      </c>
      <c r="F292" s="167">
        <v>26</v>
      </c>
      <c r="G292" s="167">
        <v>0.03</v>
      </c>
      <c r="H292" s="168">
        <f t="shared" si="4"/>
        <v>0.78</v>
      </c>
    </row>
    <row r="293" spans="1:8">
      <c r="A293" s="164">
        <v>28639</v>
      </c>
      <c r="B293" s="165" t="s">
        <v>1462</v>
      </c>
      <c r="C293" s="166" t="s">
        <v>722</v>
      </c>
      <c r="D293" s="167" t="s">
        <v>22126</v>
      </c>
      <c r="E293" s="167" t="s">
        <v>725</v>
      </c>
      <c r="F293" s="167">
        <v>3.08</v>
      </c>
      <c r="G293" s="167">
        <v>0.18</v>
      </c>
      <c r="H293" s="168">
        <f t="shared" si="4"/>
        <v>0.5544</v>
      </c>
    </row>
    <row r="294" spans="1:8">
      <c r="A294" s="164">
        <v>28640</v>
      </c>
      <c r="B294" s="165" t="s">
        <v>1462</v>
      </c>
      <c r="C294" s="166" t="s">
        <v>723</v>
      </c>
      <c r="D294" s="167" t="s">
        <v>24134</v>
      </c>
      <c r="E294" s="167" t="s">
        <v>725</v>
      </c>
      <c r="F294" s="167">
        <v>0.99</v>
      </c>
      <c r="G294" s="167">
        <v>4.5999999999999996</v>
      </c>
      <c r="H294" s="168">
        <f t="shared" si="4"/>
        <v>4.5539999999999994</v>
      </c>
    </row>
    <row r="295" spans="1:8">
      <c r="A295" s="131">
        <v>2707</v>
      </c>
      <c r="B295" s="131" t="s">
        <v>24049</v>
      </c>
      <c r="C295" s="152" t="s">
        <v>24080</v>
      </c>
      <c r="D295" s="153" t="s">
        <v>24032</v>
      </c>
      <c r="E295" s="153" t="s">
        <v>1467</v>
      </c>
      <c r="F295" s="199">
        <f>K$18</f>
        <v>2.5000000000000001E-2</v>
      </c>
      <c r="G295" s="175">
        <f>'MAO-DE-OBRA'!E$32</f>
        <v>30.426666666666666</v>
      </c>
      <c r="H295" s="200">
        <f>F295*G295</f>
        <v>0.76066666666666671</v>
      </c>
    </row>
    <row r="296" spans="1:8">
      <c r="A296" s="131" t="s">
        <v>530</v>
      </c>
      <c r="B296" s="131" t="s">
        <v>530</v>
      </c>
      <c r="C296" s="152" t="s">
        <v>23506</v>
      </c>
      <c r="D296" s="153" t="s">
        <v>24032</v>
      </c>
      <c r="E296" s="153" t="s">
        <v>1467</v>
      </c>
      <c r="F296" s="199">
        <f>K$18</f>
        <v>2.5000000000000001E-2</v>
      </c>
      <c r="G296" s="193">
        <f>$K$19</f>
        <v>6.9770747983333319</v>
      </c>
      <c r="H296" s="200">
        <f>F296*G296</f>
        <v>0.17442686995833331</v>
      </c>
    </row>
    <row r="297" spans="1:8">
      <c r="A297" s="144"/>
      <c r="B297" s="144"/>
      <c r="C297" s="119"/>
      <c r="D297" s="120"/>
      <c r="E297" s="115"/>
      <c r="F297" s="116"/>
      <c r="G297" s="132" t="s">
        <v>710</v>
      </c>
      <c r="H297" s="117">
        <f>SUM(H286:H294)</f>
        <v>81.446400000000011</v>
      </c>
    </row>
    <row r="298" spans="1:8">
      <c r="A298" s="144"/>
      <c r="B298" s="144"/>
      <c r="C298" s="119"/>
      <c r="D298" s="120"/>
      <c r="E298" s="115"/>
      <c r="F298" s="116"/>
      <c r="G298" s="132" t="s">
        <v>24036</v>
      </c>
      <c r="H298" s="117">
        <f>SUM(H284:H285)+SUM(H295:H296)</f>
        <v>2.6021335366250002</v>
      </c>
    </row>
    <row r="299" spans="1:8">
      <c r="A299" s="144"/>
      <c r="B299" s="144"/>
      <c r="C299" s="119"/>
      <c r="D299" s="120"/>
      <c r="E299" s="133" t="s">
        <v>24037</v>
      </c>
      <c r="F299" s="134">
        <f>$H$12</f>
        <v>1.25</v>
      </c>
      <c r="G299" s="135" t="s">
        <v>24038</v>
      </c>
      <c r="H299" s="136">
        <f>H298*F299</f>
        <v>3.2526669207812504</v>
      </c>
    </row>
    <row r="300" spans="1:8">
      <c r="A300" s="144"/>
      <c r="B300" s="144"/>
      <c r="C300" s="119"/>
      <c r="D300" s="120"/>
      <c r="E300" s="133"/>
      <c r="F300" s="134"/>
      <c r="G300" s="135" t="s">
        <v>21520</v>
      </c>
      <c r="H300" s="136">
        <f>SUM(H297:H299)</f>
        <v>87.301200457406267</v>
      </c>
    </row>
    <row r="301" spans="1:8">
      <c r="A301" s="144"/>
      <c r="B301" s="144"/>
      <c r="C301" s="119"/>
      <c r="D301" s="120"/>
      <c r="E301" s="133" t="s">
        <v>24039</v>
      </c>
      <c r="F301" s="134">
        <f>$H$13</f>
        <v>0</v>
      </c>
      <c r="G301" s="135" t="s">
        <v>24040</v>
      </c>
      <c r="H301" s="136">
        <f>H300*F301</f>
        <v>0</v>
      </c>
    </row>
    <row r="302" spans="1:8">
      <c r="A302" s="144"/>
      <c r="B302" s="144"/>
      <c r="C302" s="119"/>
      <c r="D302" s="120"/>
      <c r="E302" s="137"/>
      <c r="F302" s="135"/>
      <c r="G302" s="135" t="s">
        <v>24041</v>
      </c>
      <c r="H302" s="136">
        <f>SUM(H300:H301)</f>
        <v>87.301200457406267</v>
      </c>
    </row>
    <row r="303" spans="1:8">
      <c r="A303" s="144"/>
      <c r="B303" s="144"/>
      <c r="C303" s="119"/>
      <c r="D303" s="120"/>
      <c r="E303" s="137"/>
      <c r="F303" s="135"/>
      <c r="G303" s="135"/>
      <c r="H303" s="136"/>
    </row>
    <row r="304" spans="1:8">
      <c r="A304" s="128" t="s">
        <v>24023</v>
      </c>
      <c r="B304" s="128" t="s">
        <v>1458</v>
      </c>
      <c r="C304" s="196" t="s">
        <v>24024</v>
      </c>
      <c r="D304" s="128" t="s">
        <v>21519</v>
      </c>
      <c r="E304" s="128" t="s">
        <v>24025</v>
      </c>
      <c r="F304" s="177" t="s">
        <v>24026</v>
      </c>
      <c r="G304" s="177" t="s">
        <v>24027</v>
      </c>
      <c r="H304" s="197" t="s">
        <v>24028</v>
      </c>
    </row>
    <row r="305" spans="1:8" ht="60">
      <c r="A305" s="129" t="s">
        <v>23585</v>
      </c>
      <c r="B305" s="129" t="s">
        <v>1460</v>
      </c>
      <c r="C305" s="138" t="s">
        <v>23916</v>
      </c>
      <c r="D305" s="149" t="s">
        <v>20557</v>
      </c>
      <c r="E305" s="149" t="s">
        <v>23946</v>
      </c>
      <c r="F305" s="150" t="s">
        <v>24030</v>
      </c>
      <c r="G305" s="150"/>
      <c r="H305" s="151">
        <f>H319</f>
        <v>26.738811812606251</v>
      </c>
    </row>
    <row r="306" spans="1:8">
      <c r="A306" s="131">
        <v>4750</v>
      </c>
      <c r="B306" s="165" t="s">
        <v>24049</v>
      </c>
      <c r="C306" s="152" t="s">
        <v>24031</v>
      </c>
      <c r="D306" s="153" t="s">
        <v>24032</v>
      </c>
      <c r="E306" s="153" t="s">
        <v>24033</v>
      </c>
      <c r="F306" s="171">
        <v>1</v>
      </c>
      <c r="G306" s="154">
        <f>'MAO-DE-OBRA'!E21</f>
        <v>3.68</v>
      </c>
      <c r="H306" s="155">
        <f t="shared" ref="H306:H311" si="5">F306*G306</f>
        <v>3.68</v>
      </c>
    </row>
    <row r="307" spans="1:8">
      <c r="A307" s="131">
        <v>10513</v>
      </c>
      <c r="B307" s="165" t="s">
        <v>24049</v>
      </c>
      <c r="C307" s="152" t="s">
        <v>24035</v>
      </c>
      <c r="D307" s="153" t="s">
        <v>24032</v>
      </c>
      <c r="E307" s="153" t="s">
        <v>24033</v>
      </c>
      <c r="F307" s="171">
        <v>1.1120319999999999</v>
      </c>
      <c r="G307" s="154">
        <f>'MAO-DE-OBRA'!E18</f>
        <v>2.9400000000000004</v>
      </c>
      <c r="H307" s="155">
        <f t="shared" si="5"/>
        <v>3.26937408</v>
      </c>
    </row>
    <row r="308" spans="1:8">
      <c r="A308" s="131">
        <v>370</v>
      </c>
      <c r="B308" s="165" t="s">
        <v>24049</v>
      </c>
      <c r="C308" s="152" t="s">
        <v>697</v>
      </c>
      <c r="D308" s="153" t="s">
        <v>21542</v>
      </c>
      <c r="E308" s="153" t="s">
        <v>698</v>
      </c>
      <c r="F308" s="171" t="s">
        <v>23917</v>
      </c>
      <c r="G308" s="154">
        <f>INSUMOS_SINAPI!D$294</f>
        <v>30.54</v>
      </c>
      <c r="H308" s="155">
        <f t="shared" si="5"/>
        <v>0.40999583519999999</v>
      </c>
    </row>
    <row r="309" spans="1:8">
      <c r="A309" s="131">
        <v>1106</v>
      </c>
      <c r="B309" s="165" t="s">
        <v>24049</v>
      </c>
      <c r="C309" s="152" t="s">
        <v>23918</v>
      </c>
      <c r="D309" s="153" t="s">
        <v>5411</v>
      </c>
      <c r="E309" s="153" t="s">
        <v>698</v>
      </c>
      <c r="F309" s="171">
        <v>2.0027279999999998</v>
      </c>
      <c r="G309" s="154" t="str">
        <f>INSUMOS_SINAPI!$D$967</f>
        <v>0,28</v>
      </c>
      <c r="H309" s="155">
        <f t="shared" si="5"/>
        <v>0.56076384000000001</v>
      </c>
    </row>
    <row r="310" spans="1:8">
      <c r="A310" s="131">
        <v>1379</v>
      </c>
      <c r="B310" s="165" t="s">
        <v>24049</v>
      </c>
      <c r="C310" s="152" t="s">
        <v>700</v>
      </c>
      <c r="D310" s="153" t="s">
        <v>5411</v>
      </c>
      <c r="E310" s="153" t="s">
        <v>698</v>
      </c>
      <c r="F310" s="171" t="s">
        <v>23919</v>
      </c>
      <c r="G310" s="173" t="str">
        <f>INSUMOS_SINAPI!$D$1364</f>
        <v>0,39</v>
      </c>
      <c r="H310" s="155">
        <f t="shared" si="5"/>
        <v>0.46799999999999997</v>
      </c>
    </row>
    <row r="311" spans="1:8" ht="30">
      <c r="A311" s="131">
        <v>7271</v>
      </c>
      <c r="B311" s="165" t="s">
        <v>24049</v>
      </c>
      <c r="C311" s="152" t="s">
        <v>23920</v>
      </c>
      <c r="D311" s="153" t="s">
        <v>707</v>
      </c>
      <c r="E311" s="153" t="s">
        <v>698</v>
      </c>
      <c r="F311" s="171">
        <v>27</v>
      </c>
      <c r="G311" s="154" t="str">
        <f>INSUMOS_SINAPI!D7201</f>
        <v>0,28</v>
      </c>
      <c r="H311" s="155">
        <f t="shared" si="5"/>
        <v>7.5600000000000005</v>
      </c>
    </row>
    <row r="312" spans="1:8">
      <c r="A312" s="131">
        <v>2707</v>
      </c>
      <c r="B312" s="131" t="s">
        <v>24049</v>
      </c>
      <c r="C312" s="152" t="s">
        <v>24080</v>
      </c>
      <c r="D312" s="153" t="s">
        <v>24032</v>
      </c>
      <c r="E312" s="153" t="s">
        <v>1467</v>
      </c>
      <c r="F312" s="199">
        <f>K$18</f>
        <v>2.5000000000000001E-2</v>
      </c>
      <c r="G312" s="193">
        <f>'MAO-DE-OBRA'!E$32</f>
        <v>30.426666666666666</v>
      </c>
      <c r="H312" s="200">
        <f>F312*G312</f>
        <v>0.76066666666666671</v>
      </c>
    </row>
    <row r="313" spans="1:8">
      <c r="A313" s="131" t="s">
        <v>530</v>
      </c>
      <c r="B313" s="131" t="s">
        <v>530</v>
      </c>
      <c r="C313" s="152" t="s">
        <v>23506</v>
      </c>
      <c r="D313" s="153" t="s">
        <v>24032</v>
      </c>
      <c r="E313" s="153" t="s">
        <v>1467</v>
      </c>
      <c r="F313" s="199">
        <f>K$18</f>
        <v>2.5000000000000001E-2</v>
      </c>
      <c r="G313" s="193">
        <f>$K$19</f>
        <v>6.9770747983333319</v>
      </c>
      <c r="H313" s="200">
        <f>F313*G313</f>
        <v>0.17442686995833331</v>
      </c>
    </row>
    <row r="314" spans="1:8">
      <c r="A314" s="144"/>
      <c r="B314" s="176"/>
      <c r="C314" s="112"/>
      <c r="D314" s="115"/>
      <c r="E314" s="115"/>
      <c r="F314" s="116"/>
      <c r="G314" s="132" t="s">
        <v>710</v>
      </c>
      <c r="H314" s="117">
        <f>SUM(H308:H311)</f>
        <v>8.9987596752000005</v>
      </c>
    </row>
    <row r="315" spans="1:8">
      <c r="A315" s="144"/>
      <c r="B315" s="176"/>
      <c r="C315" s="112"/>
      <c r="D315" s="115"/>
      <c r="E315" s="115"/>
      <c r="F315" s="116"/>
      <c r="G315" s="132" t="s">
        <v>24036</v>
      </c>
      <c r="H315" s="117">
        <f>SUM(H306:H307)+SUM(H312:H313)</f>
        <v>7.8844676166249998</v>
      </c>
    </row>
    <row r="316" spans="1:8">
      <c r="A316" s="144"/>
      <c r="B316" s="176"/>
      <c r="C316" s="112"/>
      <c r="D316" s="115"/>
      <c r="E316" s="133" t="s">
        <v>24037</v>
      </c>
      <c r="F316" s="134">
        <f>$H$12</f>
        <v>1.25</v>
      </c>
      <c r="G316" s="135" t="s">
        <v>24038</v>
      </c>
      <c r="H316" s="136">
        <f>H315*F316</f>
        <v>9.8555845207812496</v>
      </c>
    </row>
    <row r="317" spans="1:8">
      <c r="A317" s="144"/>
      <c r="B317" s="176"/>
      <c r="C317" s="112"/>
      <c r="D317" s="115"/>
      <c r="E317" s="133"/>
      <c r="F317" s="134"/>
      <c r="G317" s="135" t="s">
        <v>21520</v>
      </c>
      <c r="H317" s="136">
        <f>SUM(H314:H316)</f>
        <v>26.738811812606251</v>
      </c>
    </row>
    <row r="318" spans="1:8">
      <c r="A318" s="144"/>
      <c r="B318" s="176"/>
      <c r="C318" s="112"/>
      <c r="D318" s="115"/>
      <c r="E318" s="133" t="s">
        <v>24039</v>
      </c>
      <c r="F318" s="134">
        <f>$H$13</f>
        <v>0</v>
      </c>
      <c r="G318" s="135" t="s">
        <v>24040</v>
      </c>
      <c r="H318" s="136">
        <f>H317*F318</f>
        <v>0</v>
      </c>
    </row>
    <row r="319" spans="1:8">
      <c r="A319" s="144"/>
      <c r="B319" s="114"/>
      <c r="C319" s="112"/>
      <c r="D319" s="115"/>
      <c r="E319" s="137"/>
      <c r="F319" s="135"/>
      <c r="G319" s="135" t="s">
        <v>24041</v>
      </c>
      <c r="H319" s="136">
        <f>SUM(H317:H318)</f>
        <v>26.738811812606251</v>
      </c>
    </row>
    <row r="320" spans="1:8">
      <c r="A320" s="144"/>
      <c r="B320" s="114"/>
      <c r="C320" s="112"/>
      <c r="D320" s="115"/>
      <c r="E320" s="137"/>
      <c r="F320" s="135"/>
      <c r="G320" s="135"/>
      <c r="H320" s="136"/>
    </row>
    <row r="321" spans="1:8">
      <c r="A321" s="128" t="s">
        <v>24023</v>
      </c>
      <c r="B321" s="128" t="s">
        <v>1458</v>
      </c>
      <c r="C321" s="145" t="s">
        <v>24024</v>
      </c>
      <c r="D321" s="146" t="s">
        <v>21519</v>
      </c>
      <c r="E321" s="146" t="s">
        <v>24025</v>
      </c>
      <c r="F321" s="147" t="s">
        <v>24026</v>
      </c>
      <c r="G321" s="147" t="s">
        <v>24027</v>
      </c>
      <c r="H321" s="148" t="s">
        <v>24028</v>
      </c>
    </row>
    <row r="322" spans="1:8" ht="30">
      <c r="A322" s="129" t="s">
        <v>23586</v>
      </c>
      <c r="B322" s="129" t="s">
        <v>1460</v>
      </c>
      <c r="C322" s="138" t="s">
        <v>23921</v>
      </c>
      <c r="D322" s="149" t="s">
        <v>21514</v>
      </c>
      <c r="E322" s="149" t="s">
        <v>23946</v>
      </c>
      <c r="F322" s="150" t="s">
        <v>24030</v>
      </c>
      <c r="G322" s="150"/>
      <c r="H322" s="151">
        <f>H335</f>
        <v>8.544610457406252</v>
      </c>
    </row>
    <row r="323" spans="1:8">
      <c r="A323" s="131">
        <v>4750</v>
      </c>
      <c r="B323" s="165" t="s">
        <v>24049</v>
      </c>
      <c r="C323" s="152" t="s">
        <v>24031</v>
      </c>
      <c r="D323" s="153" t="s">
        <v>24032</v>
      </c>
      <c r="E323" s="153" t="s">
        <v>24033</v>
      </c>
      <c r="F323" s="154" t="s">
        <v>23922</v>
      </c>
      <c r="G323" s="154">
        <f>'MAO-DE-OBRA'!$E$36</f>
        <v>3.68</v>
      </c>
      <c r="H323" s="155">
        <f t="shared" ref="H323:H329" si="6">F323*G323</f>
        <v>0.7360000000000001</v>
      </c>
    </row>
    <row r="324" spans="1:8">
      <c r="A324" s="131">
        <v>6115</v>
      </c>
      <c r="B324" s="165" t="s">
        <v>24049</v>
      </c>
      <c r="C324" s="152" t="s">
        <v>24035</v>
      </c>
      <c r="D324" s="153" t="s">
        <v>24032</v>
      </c>
      <c r="E324" s="153" t="s">
        <v>24033</v>
      </c>
      <c r="F324" s="154" t="s">
        <v>11233</v>
      </c>
      <c r="G324" s="154">
        <f>'MAO-DE-OBRA'!$E$18</f>
        <v>2.9400000000000004</v>
      </c>
      <c r="H324" s="155">
        <f t="shared" si="6"/>
        <v>0.7350000000000001</v>
      </c>
    </row>
    <row r="325" spans="1:8">
      <c r="A325" s="131">
        <v>370</v>
      </c>
      <c r="B325" s="165" t="s">
        <v>24049</v>
      </c>
      <c r="C325" s="152" t="s">
        <v>697</v>
      </c>
      <c r="D325" s="153" t="s">
        <v>21542</v>
      </c>
      <c r="E325" s="153" t="s">
        <v>698</v>
      </c>
      <c r="F325" s="154" t="s">
        <v>23923</v>
      </c>
      <c r="G325" s="154">
        <f>INSUMOS_SINAPI!$D$294</f>
        <v>30.54</v>
      </c>
      <c r="H325" s="155">
        <f t="shared" si="6"/>
        <v>0.3054</v>
      </c>
    </row>
    <row r="326" spans="1:8">
      <c r="A326" s="131">
        <v>1379</v>
      </c>
      <c r="B326" s="165" t="s">
        <v>24049</v>
      </c>
      <c r="C326" s="152" t="s">
        <v>700</v>
      </c>
      <c r="D326" s="153" t="s">
        <v>5411</v>
      </c>
      <c r="E326" s="153" t="s">
        <v>698</v>
      </c>
      <c r="F326" s="154" t="s">
        <v>23826</v>
      </c>
      <c r="G326" s="173" t="str">
        <f>INSUMOS_SINAPI!$D$1364</f>
        <v>0,39</v>
      </c>
      <c r="H326" s="155">
        <f t="shared" si="6"/>
        <v>0.95550000000000013</v>
      </c>
    </row>
    <row r="327" spans="1:8">
      <c r="A327" s="131">
        <v>7334</v>
      </c>
      <c r="B327" s="165" t="s">
        <v>24049</v>
      </c>
      <c r="C327" s="152" t="s">
        <v>23924</v>
      </c>
      <c r="D327" s="153" t="s">
        <v>23925</v>
      </c>
      <c r="E327" s="153" t="s">
        <v>698</v>
      </c>
      <c r="F327" s="154" t="s">
        <v>11233</v>
      </c>
      <c r="G327" s="154">
        <f>INSUMOS_SINAPI!D111</f>
        <v>7.48</v>
      </c>
      <c r="H327" s="155">
        <f t="shared" si="6"/>
        <v>1.87</v>
      </c>
    </row>
    <row r="328" spans="1:8">
      <c r="A328" s="131">
        <v>2707</v>
      </c>
      <c r="B328" s="131" t="s">
        <v>24049</v>
      </c>
      <c r="C328" s="152" t="s">
        <v>24080</v>
      </c>
      <c r="D328" s="153" t="s">
        <v>24032</v>
      </c>
      <c r="E328" s="153" t="s">
        <v>1467</v>
      </c>
      <c r="F328" s="199">
        <f>K$18</f>
        <v>2.5000000000000001E-2</v>
      </c>
      <c r="G328" s="193">
        <f>'MAO-DE-OBRA'!E$32</f>
        <v>30.426666666666666</v>
      </c>
      <c r="H328" s="200">
        <f t="shared" si="6"/>
        <v>0.76066666666666671</v>
      </c>
    </row>
    <row r="329" spans="1:8">
      <c r="A329" s="131" t="s">
        <v>530</v>
      </c>
      <c r="B329" s="131" t="s">
        <v>530</v>
      </c>
      <c r="C329" s="152" t="s">
        <v>23506</v>
      </c>
      <c r="D329" s="153" t="s">
        <v>24032</v>
      </c>
      <c r="E329" s="153" t="s">
        <v>1467</v>
      </c>
      <c r="F329" s="199">
        <f>K$18</f>
        <v>2.5000000000000001E-2</v>
      </c>
      <c r="G329" s="193">
        <f>$K$19</f>
        <v>6.9770747983333319</v>
      </c>
      <c r="H329" s="200">
        <f t="shared" si="6"/>
        <v>0.17442686995833331</v>
      </c>
    </row>
    <row r="330" spans="1:8">
      <c r="A330" s="156"/>
      <c r="C330" s="157"/>
      <c r="D330" s="137"/>
      <c r="E330" s="115"/>
      <c r="F330" s="116"/>
      <c r="G330" s="132" t="s">
        <v>710</v>
      </c>
      <c r="H330" s="117">
        <f>SUM(H325:H327)</f>
        <v>3.1309000000000005</v>
      </c>
    </row>
    <row r="331" spans="1:8">
      <c r="A331" s="156"/>
      <c r="C331" s="157"/>
      <c r="D331" s="137"/>
      <c r="E331" s="115"/>
      <c r="F331" s="116"/>
      <c r="G331" s="132" t="s">
        <v>24036</v>
      </c>
      <c r="H331" s="117">
        <f>SUM(H323:H324)+SUM(H328:H329)</f>
        <v>2.4060935366250003</v>
      </c>
    </row>
    <row r="332" spans="1:8">
      <c r="A332" s="156"/>
      <c r="C332" s="157"/>
      <c r="D332" s="137"/>
      <c r="E332" s="133" t="s">
        <v>24037</v>
      </c>
      <c r="F332" s="134">
        <f>$H$12</f>
        <v>1.25</v>
      </c>
      <c r="G332" s="135" t="s">
        <v>24038</v>
      </c>
      <c r="H332" s="136">
        <f>H331*F332</f>
        <v>3.0076169207812504</v>
      </c>
    </row>
    <row r="333" spans="1:8">
      <c r="A333" s="156"/>
      <c r="C333" s="157"/>
      <c r="D333" s="137"/>
      <c r="E333" s="133"/>
      <c r="F333" s="134"/>
      <c r="G333" s="135" t="s">
        <v>21520</v>
      </c>
      <c r="H333" s="136">
        <f>SUM(H330:H332)</f>
        <v>8.544610457406252</v>
      </c>
    </row>
    <row r="334" spans="1:8">
      <c r="A334" s="137"/>
      <c r="D334" s="159"/>
      <c r="E334" s="133" t="s">
        <v>24039</v>
      </c>
      <c r="F334" s="134">
        <f>$H$13</f>
        <v>0</v>
      </c>
      <c r="G334" s="135" t="s">
        <v>24040</v>
      </c>
      <c r="H334" s="136">
        <f>H333*F334</f>
        <v>0</v>
      </c>
    </row>
    <row r="335" spans="1:8">
      <c r="A335" s="156"/>
      <c r="C335" s="157"/>
      <c r="D335" s="137"/>
      <c r="E335" s="137"/>
      <c r="F335" s="135"/>
      <c r="G335" s="135" t="s">
        <v>24041</v>
      </c>
      <c r="H335" s="136">
        <f>SUM(H333:H334)</f>
        <v>8.544610457406252</v>
      </c>
    </row>
    <row r="336" spans="1:8">
      <c r="A336" s="156"/>
      <c r="C336" s="157"/>
      <c r="D336" s="137"/>
      <c r="E336" s="137"/>
      <c r="F336" s="135"/>
      <c r="G336" s="135"/>
      <c r="H336" s="136"/>
    </row>
    <row r="337" spans="1:8">
      <c r="A337" s="128" t="s">
        <v>24023</v>
      </c>
      <c r="B337" s="128" t="s">
        <v>1458</v>
      </c>
      <c r="C337" s="145" t="s">
        <v>24024</v>
      </c>
      <c r="D337" s="146" t="s">
        <v>21519</v>
      </c>
      <c r="E337" s="146" t="s">
        <v>24025</v>
      </c>
      <c r="F337" s="147" t="s">
        <v>24026</v>
      </c>
      <c r="G337" s="147" t="s">
        <v>24027</v>
      </c>
      <c r="H337" s="148" t="s">
        <v>24028</v>
      </c>
    </row>
    <row r="338" spans="1:8" ht="30">
      <c r="A338" s="129" t="s">
        <v>23587</v>
      </c>
      <c r="B338" s="129" t="s">
        <v>1461</v>
      </c>
      <c r="C338" s="138" t="s">
        <v>23926</v>
      </c>
      <c r="D338" s="149" t="s">
        <v>21514</v>
      </c>
      <c r="E338" s="149" t="s">
        <v>23946</v>
      </c>
      <c r="F338" s="150" t="s">
        <v>24030</v>
      </c>
      <c r="G338" s="150"/>
      <c r="H338" s="151">
        <f>H351</f>
        <v>18.261180457406251</v>
      </c>
    </row>
    <row r="339" spans="1:8">
      <c r="A339" s="131">
        <v>4750</v>
      </c>
      <c r="B339" s="165" t="s">
        <v>24049</v>
      </c>
      <c r="C339" s="152" t="s">
        <v>24031</v>
      </c>
      <c r="D339" s="153" t="s">
        <v>24032</v>
      </c>
      <c r="E339" s="153" t="s">
        <v>24033</v>
      </c>
      <c r="F339" s="154" t="s">
        <v>21490</v>
      </c>
      <c r="G339" s="154">
        <f>'MAO-DE-OBRA'!$E$36</f>
        <v>3.68</v>
      </c>
      <c r="H339" s="155">
        <f t="shared" ref="H339:H345" si="7">F339*G339</f>
        <v>3.0175999999999998</v>
      </c>
    </row>
    <row r="340" spans="1:8">
      <c r="A340" s="131">
        <v>6115</v>
      </c>
      <c r="B340" s="165" t="s">
        <v>24049</v>
      </c>
      <c r="C340" s="152" t="s">
        <v>24035</v>
      </c>
      <c r="D340" s="153" t="s">
        <v>24032</v>
      </c>
      <c r="E340" s="153" t="s">
        <v>24033</v>
      </c>
      <c r="F340" s="154" t="s">
        <v>13771</v>
      </c>
      <c r="G340" s="154">
        <f>'MAO-DE-OBRA'!$E$18</f>
        <v>2.9400000000000004</v>
      </c>
      <c r="H340" s="155">
        <f t="shared" si="7"/>
        <v>1.9404000000000003</v>
      </c>
    </row>
    <row r="341" spans="1:8">
      <c r="A341" s="131">
        <v>370</v>
      </c>
      <c r="B341" s="165" t="s">
        <v>24049</v>
      </c>
      <c r="C341" s="152" t="s">
        <v>697</v>
      </c>
      <c r="D341" s="153" t="s">
        <v>21542</v>
      </c>
      <c r="E341" s="153" t="s">
        <v>698</v>
      </c>
      <c r="F341" s="154" t="s">
        <v>23927</v>
      </c>
      <c r="G341" s="154">
        <f>INSUMOS_SINAPI!$D$294</f>
        <v>30.54</v>
      </c>
      <c r="H341" s="155">
        <f t="shared" si="7"/>
        <v>0.93146999999999991</v>
      </c>
    </row>
    <row r="342" spans="1:8">
      <c r="A342" s="131">
        <v>1106</v>
      </c>
      <c r="B342" s="165" t="s">
        <v>24049</v>
      </c>
      <c r="C342" s="152" t="s">
        <v>23918</v>
      </c>
      <c r="D342" s="153" t="s">
        <v>5411</v>
      </c>
      <c r="E342" s="153" t="s">
        <v>698</v>
      </c>
      <c r="F342" s="154">
        <v>6.0750000000000002</v>
      </c>
      <c r="G342" s="154" t="str">
        <f>INSUMOS_SINAPI!$D$967</f>
        <v>0,28</v>
      </c>
      <c r="H342" s="155">
        <f t="shared" si="7"/>
        <v>1.7010000000000003</v>
      </c>
    </row>
    <row r="343" spans="1:8">
      <c r="A343" s="131">
        <v>1379</v>
      </c>
      <c r="B343" s="165" t="s">
        <v>24049</v>
      </c>
      <c r="C343" s="152" t="s">
        <v>700</v>
      </c>
      <c r="D343" s="153" t="s">
        <v>5411</v>
      </c>
      <c r="E343" s="153" t="s">
        <v>698</v>
      </c>
      <c r="F343" s="154">
        <v>6.0750000000000002</v>
      </c>
      <c r="G343" s="173" t="str">
        <f>INSUMOS_SINAPI!$D$1364</f>
        <v>0,39</v>
      </c>
      <c r="H343" s="155">
        <f t="shared" si="7"/>
        <v>2.3692500000000001</v>
      </c>
    </row>
    <row r="344" spans="1:8">
      <c r="A344" s="131">
        <v>2707</v>
      </c>
      <c r="B344" s="131" t="s">
        <v>24049</v>
      </c>
      <c r="C344" s="152" t="s">
        <v>24080</v>
      </c>
      <c r="D344" s="153" t="s">
        <v>24032</v>
      </c>
      <c r="E344" s="153" t="s">
        <v>1467</v>
      </c>
      <c r="F344" s="199">
        <f>K$18</f>
        <v>2.5000000000000001E-2</v>
      </c>
      <c r="G344" s="193">
        <f>'MAO-DE-OBRA'!E$32</f>
        <v>30.426666666666666</v>
      </c>
      <c r="H344" s="200">
        <f t="shared" si="7"/>
        <v>0.76066666666666671</v>
      </c>
    </row>
    <row r="345" spans="1:8">
      <c r="A345" s="131" t="s">
        <v>530</v>
      </c>
      <c r="B345" s="131" t="s">
        <v>530</v>
      </c>
      <c r="C345" s="152" t="s">
        <v>23506</v>
      </c>
      <c r="D345" s="153" t="s">
        <v>24032</v>
      </c>
      <c r="E345" s="153" t="s">
        <v>1467</v>
      </c>
      <c r="F345" s="199">
        <f>K$18</f>
        <v>2.5000000000000001E-2</v>
      </c>
      <c r="G345" s="193">
        <f>$K$19</f>
        <v>6.9770747983333319</v>
      </c>
      <c r="H345" s="200">
        <f t="shared" si="7"/>
        <v>0.17442686995833331</v>
      </c>
    </row>
    <row r="346" spans="1:8">
      <c r="A346" s="156"/>
      <c r="C346" s="157"/>
      <c r="D346" s="137"/>
      <c r="E346" s="115"/>
      <c r="F346" s="116"/>
      <c r="G346" s="132" t="s">
        <v>710</v>
      </c>
      <c r="H346" s="117">
        <f>SUM(H341:H343)</f>
        <v>5.0017200000000006</v>
      </c>
    </row>
    <row r="347" spans="1:8">
      <c r="A347" s="156"/>
      <c r="C347" s="157"/>
      <c r="D347" s="137"/>
      <c r="E347" s="115"/>
      <c r="F347" s="116"/>
      <c r="G347" s="132" t="s">
        <v>24036</v>
      </c>
      <c r="H347" s="117">
        <f>SUM(H339:H340)+SUM(H344:H345)</f>
        <v>5.8930935366249999</v>
      </c>
    </row>
    <row r="348" spans="1:8">
      <c r="A348" s="156"/>
      <c r="C348" s="157"/>
      <c r="D348" s="137"/>
      <c r="E348" s="133" t="s">
        <v>24037</v>
      </c>
      <c r="F348" s="134">
        <f>$H$12</f>
        <v>1.25</v>
      </c>
      <c r="G348" s="135" t="s">
        <v>24038</v>
      </c>
      <c r="H348" s="136">
        <f>H347*F348</f>
        <v>7.3663669207812497</v>
      </c>
    </row>
    <row r="349" spans="1:8">
      <c r="A349" s="156"/>
      <c r="C349" s="157"/>
      <c r="D349" s="137"/>
      <c r="E349" s="133"/>
      <c r="F349" s="134"/>
      <c r="G349" s="135" t="s">
        <v>21520</v>
      </c>
      <c r="H349" s="136">
        <f>SUM(H346:H348)</f>
        <v>18.261180457406251</v>
      </c>
    </row>
    <row r="350" spans="1:8">
      <c r="A350" s="137"/>
      <c r="D350" s="159"/>
      <c r="E350" s="133" t="s">
        <v>24039</v>
      </c>
      <c r="F350" s="134">
        <f>$H$13</f>
        <v>0</v>
      </c>
      <c r="G350" s="135" t="s">
        <v>24040</v>
      </c>
      <c r="H350" s="136">
        <f>H349*F350</f>
        <v>0</v>
      </c>
    </row>
    <row r="351" spans="1:8">
      <c r="A351" s="156"/>
      <c r="C351" s="157"/>
      <c r="D351" s="137"/>
      <c r="E351" s="137"/>
      <c r="F351" s="135"/>
      <c r="G351" s="135" t="s">
        <v>24041</v>
      </c>
      <c r="H351" s="136">
        <f>SUM(H349:H350)</f>
        <v>18.261180457406251</v>
      </c>
    </row>
    <row r="352" spans="1:8">
      <c r="A352" s="156"/>
      <c r="C352" s="157"/>
      <c r="D352" s="137"/>
      <c r="E352" s="137"/>
      <c r="F352" s="135"/>
      <c r="G352" s="135"/>
      <c r="H352" s="136"/>
    </row>
    <row r="353" spans="1:8">
      <c r="A353" s="128" t="s">
        <v>24023</v>
      </c>
      <c r="B353" s="128" t="s">
        <v>1458</v>
      </c>
      <c r="C353" s="145" t="s">
        <v>24024</v>
      </c>
      <c r="D353" s="146" t="s">
        <v>21519</v>
      </c>
      <c r="E353" s="146" t="s">
        <v>24025</v>
      </c>
      <c r="F353" s="147" t="s">
        <v>24026</v>
      </c>
      <c r="G353" s="147" t="s">
        <v>24027</v>
      </c>
      <c r="H353" s="148" t="s">
        <v>24028</v>
      </c>
    </row>
    <row r="354" spans="1:8" ht="30">
      <c r="A354" s="129" t="s">
        <v>23592</v>
      </c>
      <c r="B354" s="129" t="s">
        <v>1460</v>
      </c>
      <c r="C354" s="138" t="s">
        <v>511</v>
      </c>
      <c r="D354" s="149" t="s">
        <v>21514</v>
      </c>
      <c r="E354" s="149" t="s">
        <v>23946</v>
      </c>
      <c r="F354" s="150" t="s">
        <v>24030</v>
      </c>
      <c r="G354" s="150"/>
      <c r="H354" s="151">
        <f>H366</f>
        <v>7.9749604574062509</v>
      </c>
    </row>
    <row r="355" spans="1:8">
      <c r="A355" s="131">
        <v>6115</v>
      </c>
      <c r="B355" s="165" t="s">
        <v>24049</v>
      </c>
      <c r="C355" s="152" t="s">
        <v>23928</v>
      </c>
      <c r="D355" s="153" t="s">
        <v>24032</v>
      </c>
      <c r="E355" s="153" t="s">
        <v>24033</v>
      </c>
      <c r="F355" s="154" t="s">
        <v>23922</v>
      </c>
      <c r="G355" s="154">
        <f>'MAO-DE-OBRA'!$E$18</f>
        <v>2.9400000000000004</v>
      </c>
      <c r="H355" s="155">
        <f t="shared" ref="H355:H360" si="8">F355*G355</f>
        <v>0.58800000000000008</v>
      </c>
    </row>
    <row r="356" spans="1:8">
      <c r="A356" s="131">
        <v>4783</v>
      </c>
      <c r="B356" s="165" t="s">
        <v>24049</v>
      </c>
      <c r="C356" s="152" t="s">
        <v>23929</v>
      </c>
      <c r="D356" s="153" t="s">
        <v>24032</v>
      </c>
      <c r="E356" s="153" t="s">
        <v>24033</v>
      </c>
      <c r="F356" s="154" t="s">
        <v>24034</v>
      </c>
      <c r="G356" s="154">
        <f>'MAO-DE-OBRA'!$E$31</f>
        <v>3.68</v>
      </c>
      <c r="H356" s="155">
        <f t="shared" si="8"/>
        <v>1.1040000000000001</v>
      </c>
    </row>
    <row r="357" spans="1:8">
      <c r="A357" s="131">
        <v>4048</v>
      </c>
      <c r="B357" s="165" t="s">
        <v>24049</v>
      </c>
      <c r="C357" s="152" t="s">
        <v>23930</v>
      </c>
      <c r="D357" s="153" t="s">
        <v>5411</v>
      </c>
      <c r="E357" s="153" t="s">
        <v>698</v>
      </c>
      <c r="F357" s="154" t="s">
        <v>23931</v>
      </c>
      <c r="G357" s="154">
        <f>INSUMOS_SINAPI!$D$4531</f>
        <v>2.8</v>
      </c>
      <c r="H357" s="155">
        <f t="shared" si="8"/>
        <v>1.9599999999999997</v>
      </c>
    </row>
    <row r="358" spans="1:8">
      <c r="A358" s="131">
        <v>3767</v>
      </c>
      <c r="B358" s="165" t="s">
        <v>24049</v>
      </c>
      <c r="C358" s="152" t="s">
        <v>23932</v>
      </c>
      <c r="D358" s="153" t="s">
        <v>707</v>
      </c>
      <c r="E358" s="153" t="s">
        <v>698</v>
      </c>
      <c r="F358" s="154" t="s">
        <v>1455</v>
      </c>
      <c r="G358" s="154" t="str">
        <f>INSUMOS_SINAPI!$D$4093</f>
        <v>0,26</v>
      </c>
      <c r="H358" s="155">
        <f t="shared" si="8"/>
        <v>0.10400000000000001</v>
      </c>
    </row>
    <row r="359" spans="1:8">
      <c r="A359" s="131">
        <v>2707</v>
      </c>
      <c r="B359" s="131" t="s">
        <v>24049</v>
      </c>
      <c r="C359" s="152" t="s">
        <v>24080</v>
      </c>
      <c r="D359" s="153" t="s">
        <v>24032</v>
      </c>
      <c r="E359" s="153" t="s">
        <v>1467</v>
      </c>
      <c r="F359" s="199">
        <f>K$18</f>
        <v>2.5000000000000001E-2</v>
      </c>
      <c r="G359" s="193">
        <f>'MAO-DE-OBRA'!E$32</f>
        <v>30.426666666666666</v>
      </c>
      <c r="H359" s="200">
        <f t="shared" si="8"/>
        <v>0.76066666666666671</v>
      </c>
    </row>
    <row r="360" spans="1:8">
      <c r="A360" s="131" t="s">
        <v>530</v>
      </c>
      <c r="B360" s="131" t="s">
        <v>530</v>
      </c>
      <c r="C360" s="152" t="s">
        <v>23506</v>
      </c>
      <c r="D360" s="153" t="s">
        <v>24032</v>
      </c>
      <c r="E360" s="153" t="s">
        <v>1467</v>
      </c>
      <c r="F360" s="199">
        <f>K$18</f>
        <v>2.5000000000000001E-2</v>
      </c>
      <c r="G360" s="193">
        <f>$K$19</f>
        <v>6.9770747983333319</v>
      </c>
      <c r="H360" s="200">
        <f t="shared" si="8"/>
        <v>0.17442686995833331</v>
      </c>
    </row>
    <row r="361" spans="1:8">
      <c r="A361" s="144"/>
      <c r="B361" s="176"/>
      <c r="C361" s="157"/>
      <c r="D361" s="137"/>
      <c r="E361" s="115"/>
      <c r="F361" s="116"/>
      <c r="G361" s="132" t="s">
        <v>710</v>
      </c>
      <c r="H361" s="117">
        <f>SUM(H357:H358)</f>
        <v>2.0639999999999996</v>
      </c>
    </row>
    <row r="362" spans="1:8">
      <c r="A362" s="144"/>
      <c r="B362" s="156"/>
      <c r="C362" s="157"/>
      <c r="D362" s="137"/>
      <c r="E362" s="115"/>
      <c r="F362" s="116"/>
      <c r="G362" s="132" t="s">
        <v>24036</v>
      </c>
      <c r="H362" s="117">
        <f>SUM(H355:H356)+SUM(H359:H360)</f>
        <v>2.6270935366250003</v>
      </c>
    </row>
    <row r="363" spans="1:8">
      <c r="A363" s="144"/>
      <c r="B363" s="156"/>
      <c r="C363" s="157"/>
      <c r="D363" s="137"/>
      <c r="E363" s="133" t="s">
        <v>24037</v>
      </c>
      <c r="F363" s="134">
        <f>$H$12</f>
        <v>1.25</v>
      </c>
      <c r="G363" s="135" t="s">
        <v>24038</v>
      </c>
      <c r="H363" s="136">
        <f>H362*F363</f>
        <v>3.2838669207812505</v>
      </c>
    </row>
    <row r="364" spans="1:8">
      <c r="A364" s="144"/>
      <c r="B364" s="156"/>
      <c r="C364" s="157"/>
      <c r="D364" s="137"/>
      <c r="E364" s="133"/>
      <c r="F364" s="134"/>
      <c r="G364" s="135" t="s">
        <v>21520</v>
      </c>
      <c r="H364" s="136">
        <f>SUM(H361:H363)</f>
        <v>7.9749604574062509</v>
      </c>
    </row>
    <row r="365" spans="1:8">
      <c r="A365" s="144"/>
      <c r="B365" s="137"/>
      <c r="D365" s="159"/>
      <c r="E365" s="133" t="s">
        <v>24039</v>
      </c>
      <c r="F365" s="134">
        <f>$H$13</f>
        <v>0</v>
      </c>
      <c r="G365" s="135" t="s">
        <v>24040</v>
      </c>
      <c r="H365" s="136">
        <f>H364*F365</f>
        <v>0</v>
      </c>
    </row>
    <row r="366" spans="1:8">
      <c r="A366" s="144"/>
      <c r="B366" s="156"/>
      <c r="C366" s="157"/>
      <c r="D366" s="137"/>
      <c r="E366" s="137"/>
      <c r="F366" s="135"/>
      <c r="G366" s="135" t="s">
        <v>24041</v>
      </c>
      <c r="H366" s="136">
        <f>SUM(H364:H365)</f>
        <v>7.9749604574062509</v>
      </c>
    </row>
    <row r="367" spans="1:8">
      <c r="A367" s="144"/>
      <c r="B367" s="114"/>
      <c r="C367" s="112"/>
      <c r="D367" s="115"/>
      <c r="E367" s="137"/>
      <c r="F367" s="135"/>
      <c r="G367" s="135"/>
      <c r="H367" s="136"/>
    </row>
    <row r="368" spans="1:8">
      <c r="A368" s="128" t="s">
        <v>24023</v>
      </c>
      <c r="B368" s="128" t="s">
        <v>1458</v>
      </c>
      <c r="C368" s="145" t="s">
        <v>24024</v>
      </c>
      <c r="D368" s="146" t="s">
        <v>21519</v>
      </c>
      <c r="E368" s="146" t="s">
        <v>24025</v>
      </c>
      <c r="F368" s="147" t="s">
        <v>24026</v>
      </c>
      <c r="G368" s="147" t="s">
        <v>24027</v>
      </c>
      <c r="H368" s="148" t="s">
        <v>24028</v>
      </c>
    </row>
    <row r="369" spans="1:8" ht="30">
      <c r="A369" s="129" t="s">
        <v>23593</v>
      </c>
      <c r="B369" s="129" t="s">
        <v>1460</v>
      </c>
      <c r="C369" s="138" t="s">
        <v>514</v>
      </c>
      <c r="D369" s="149" t="s">
        <v>21514</v>
      </c>
      <c r="E369" s="149" t="s">
        <v>23946</v>
      </c>
      <c r="F369" s="150" t="s">
        <v>24030</v>
      </c>
      <c r="G369" s="150"/>
      <c r="H369" s="151">
        <f>H382</f>
        <v>10.018410457406251</v>
      </c>
    </row>
    <row r="370" spans="1:8">
      <c r="A370" s="131">
        <v>6115</v>
      </c>
      <c r="B370" s="165" t="s">
        <v>24049</v>
      </c>
      <c r="C370" s="152" t="s">
        <v>23928</v>
      </c>
      <c r="D370" s="153" t="s">
        <v>24032</v>
      </c>
      <c r="E370" s="153" t="s">
        <v>24033</v>
      </c>
      <c r="F370" s="154" t="s">
        <v>22055</v>
      </c>
      <c r="G370" s="154">
        <f>'MAO-DE-OBRA'!$E$18</f>
        <v>2.9400000000000004</v>
      </c>
      <c r="H370" s="155">
        <f t="shared" ref="H370:H376" si="9">F370*G370</f>
        <v>1.0290000000000001</v>
      </c>
    </row>
    <row r="371" spans="1:8">
      <c r="A371" s="131">
        <v>4783</v>
      </c>
      <c r="B371" s="165" t="s">
        <v>24049</v>
      </c>
      <c r="C371" s="152" t="s">
        <v>23929</v>
      </c>
      <c r="D371" s="153" t="s">
        <v>24032</v>
      </c>
      <c r="E371" s="153" t="s">
        <v>24033</v>
      </c>
      <c r="F371" s="154" t="s">
        <v>1455</v>
      </c>
      <c r="G371" s="154">
        <f>'MAO-DE-OBRA'!$E$31</f>
        <v>3.68</v>
      </c>
      <c r="H371" s="155">
        <f t="shared" si="9"/>
        <v>1.4720000000000002</v>
      </c>
    </row>
    <row r="372" spans="1:8">
      <c r="A372" s="131">
        <v>6090</v>
      </c>
      <c r="B372" s="165" t="s">
        <v>24049</v>
      </c>
      <c r="C372" s="152" t="s">
        <v>23934</v>
      </c>
      <c r="D372" s="153" t="s">
        <v>23925</v>
      </c>
      <c r="E372" s="153" t="s">
        <v>698</v>
      </c>
      <c r="F372" s="154" t="s">
        <v>22662</v>
      </c>
      <c r="G372" s="154">
        <f>INSUMOS_SINAPI!$D$6265</f>
        <v>5.57</v>
      </c>
      <c r="H372" s="155">
        <f t="shared" si="9"/>
        <v>0.66839999999999999</v>
      </c>
    </row>
    <row r="373" spans="1:8">
      <c r="A373" s="131">
        <v>3767</v>
      </c>
      <c r="B373" s="165" t="s">
        <v>24049</v>
      </c>
      <c r="C373" s="152" t="s">
        <v>23932</v>
      </c>
      <c r="D373" s="153" t="s">
        <v>707</v>
      </c>
      <c r="E373" s="153" t="s">
        <v>698</v>
      </c>
      <c r="F373" s="154" t="s">
        <v>11233</v>
      </c>
      <c r="G373" s="154" t="str">
        <f>INSUMOS_SINAPI!$D$4093</f>
        <v>0,26</v>
      </c>
      <c r="H373" s="155">
        <f t="shared" si="9"/>
        <v>6.5000000000000002E-2</v>
      </c>
    </row>
    <row r="374" spans="1:8">
      <c r="A374" s="131">
        <v>7345</v>
      </c>
      <c r="B374" s="165" t="s">
        <v>24049</v>
      </c>
      <c r="C374" s="152" t="s">
        <v>23935</v>
      </c>
      <c r="D374" s="153" t="s">
        <v>23925</v>
      </c>
      <c r="E374" s="153" t="s">
        <v>698</v>
      </c>
      <c r="F374" s="154" t="s">
        <v>21943</v>
      </c>
      <c r="G374" s="154">
        <f>INSUMOS_SINAPI!$D$7266</f>
        <v>9.14</v>
      </c>
      <c r="H374" s="155">
        <f t="shared" si="9"/>
        <v>1.5538000000000003</v>
      </c>
    </row>
    <row r="375" spans="1:8">
      <c r="A375" s="131">
        <v>2707</v>
      </c>
      <c r="B375" s="131" t="s">
        <v>24049</v>
      </c>
      <c r="C375" s="152" t="s">
        <v>24080</v>
      </c>
      <c r="D375" s="153" t="s">
        <v>24032</v>
      </c>
      <c r="E375" s="153" t="s">
        <v>1467</v>
      </c>
      <c r="F375" s="199">
        <f>K$18</f>
        <v>2.5000000000000001E-2</v>
      </c>
      <c r="G375" s="193">
        <f>'MAO-DE-OBRA'!E$32</f>
        <v>30.426666666666666</v>
      </c>
      <c r="H375" s="200">
        <f t="shared" si="9"/>
        <v>0.76066666666666671</v>
      </c>
    </row>
    <row r="376" spans="1:8">
      <c r="A376" s="131" t="s">
        <v>530</v>
      </c>
      <c r="B376" s="131" t="s">
        <v>530</v>
      </c>
      <c r="C376" s="152" t="s">
        <v>23506</v>
      </c>
      <c r="D376" s="153" t="s">
        <v>24032</v>
      </c>
      <c r="E376" s="153" t="s">
        <v>1467</v>
      </c>
      <c r="F376" s="199">
        <f>K$18</f>
        <v>2.5000000000000001E-2</v>
      </c>
      <c r="G376" s="193">
        <f>$K$19</f>
        <v>6.9770747983333319</v>
      </c>
      <c r="H376" s="200">
        <f t="shared" si="9"/>
        <v>0.17442686995833331</v>
      </c>
    </row>
    <row r="377" spans="1:8">
      <c r="A377" s="144"/>
      <c r="B377" s="114"/>
      <c r="C377" s="112"/>
      <c r="D377" s="115"/>
      <c r="E377" s="115"/>
      <c r="F377" s="116"/>
      <c r="G377" s="132" t="s">
        <v>710</v>
      </c>
      <c r="H377" s="117">
        <f>SUM(H372:H374)</f>
        <v>2.2872000000000003</v>
      </c>
    </row>
    <row r="378" spans="1:8">
      <c r="A378" s="144"/>
      <c r="B378" s="114"/>
      <c r="C378" s="112"/>
      <c r="D378" s="115"/>
      <c r="E378" s="115"/>
      <c r="F378" s="116"/>
      <c r="G378" s="132" t="s">
        <v>24036</v>
      </c>
      <c r="H378" s="117">
        <f>SUM(H370:H371)+SUM(H375:H376)</f>
        <v>3.4360935366250005</v>
      </c>
    </row>
    <row r="379" spans="1:8">
      <c r="A379" s="144"/>
      <c r="B379" s="114"/>
      <c r="C379" s="112"/>
      <c r="D379" s="115"/>
      <c r="E379" s="133" t="s">
        <v>24037</v>
      </c>
      <c r="F379" s="134">
        <f>$H$12</f>
        <v>1.25</v>
      </c>
      <c r="G379" s="135" t="s">
        <v>24038</v>
      </c>
      <c r="H379" s="136">
        <f>H378*F379</f>
        <v>4.2951169207812505</v>
      </c>
    </row>
    <row r="380" spans="1:8">
      <c r="A380" s="144"/>
      <c r="B380" s="114"/>
      <c r="C380" s="112"/>
      <c r="D380" s="115"/>
      <c r="E380" s="133"/>
      <c r="F380" s="134"/>
      <c r="G380" s="135" t="s">
        <v>21520</v>
      </c>
      <c r="H380" s="136">
        <f>SUM(H377:H379)</f>
        <v>10.018410457406251</v>
      </c>
    </row>
    <row r="381" spans="1:8">
      <c r="A381" s="144"/>
      <c r="B381" s="114"/>
      <c r="C381" s="112"/>
      <c r="D381" s="115"/>
      <c r="E381" s="133" t="s">
        <v>24039</v>
      </c>
      <c r="F381" s="134">
        <f>$H$13</f>
        <v>0</v>
      </c>
      <c r="G381" s="135" t="s">
        <v>24040</v>
      </c>
      <c r="H381" s="136">
        <f>H380*F381</f>
        <v>0</v>
      </c>
    </row>
    <row r="382" spans="1:8">
      <c r="A382" s="144"/>
      <c r="B382" s="114"/>
      <c r="C382" s="112"/>
      <c r="D382" s="115"/>
      <c r="E382" s="137"/>
      <c r="F382" s="135"/>
      <c r="G382" s="135" t="s">
        <v>24041</v>
      </c>
      <c r="H382" s="136">
        <f>SUM(H380:H381)</f>
        <v>10.018410457406251</v>
      </c>
    </row>
    <row r="383" spans="1:8">
      <c r="A383" s="144"/>
      <c r="B383" s="114"/>
      <c r="C383" s="112"/>
      <c r="D383" s="115"/>
      <c r="E383" s="137"/>
      <c r="F383" s="135"/>
      <c r="G383" s="135"/>
      <c r="H383" s="136"/>
    </row>
    <row r="384" spans="1:8">
      <c r="A384" s="128" t="s">
        <v>24023</v>
      </c>
      <c r="B384" s="128" t="s">
        <v>1458</v>
      </c>
      <c r="C384" s="145" t="s">
        <v>24024</v>
      </c>
      <c r="D384" s="146" t="s">
        <v>21519</v>
      </c>
      <c r="E384" s="146" t="s">
        <v>24025</v>
      </c>
      <c r="F384" s="147" t="s">
        <v>24026</v>
      </c>
      <c r="G384" s="177" t="s">
        <v>24027</v>
      </c>
      <c r="H384" s="148" t="s">
        <v>24028</v>
      </c>
    </row>
    <row r="385" spans="1:8">
      <c r="A385" s="129" t="s">
        <v>23594</v>
      </c>
      <c r="B385" s="129" t="s">
        <v>1460</v>
      </c>
      <c r="C385" s="138" t="s">
        <v>23936</v>
      </c>
      <c r="D385" s="149" t="s">
        <v>21514</v>
      </c>
      <c r="E385" s="149" t="s">
        <v>23946</v>
      </c>
      <c r="F385" s="150" t="s">
        <v>24030</v>
      </c>
      <c r="G385" s="150"/>
      <c r="H385" s="151">
        <f>H400</f>
        <v>11.497860457406251</v>
      </c>
    </row>
    <row r="386" spans="1:8">
      <c r="A386" s="131">
        <v>6115</v>
      </c>
      <c r="B386" s="165" t="s">
        <v>24049</v>
      </c>
      <c r="C386" s="152" t="s">
        <v>23928</v>
      </c>
      <c r="D386" s="153" t="s">
        <v>24032</v>
      </c>
      <c r="E386" s="153" t="s">
        <v>24033</v>
      </c>
      <c r="F386" s="154" t="s">
        <v>24034</v>
      </c>
      <c r="G386" s="154">
        <f>'MAO-DE-OBRA'!$E$18</f>
        <v>2.9400000000000004</v>
      </c>
      <c r="H386" s="155">
        <f>F386*G386</f>
        <v>0.88200000000000012</v>
      </c>
    </row>
    <row r="387" spans="1:8">
      <c r="A387" s="131">
        <v>4783</v>
      </c>
      <c r="B387" s="165" t="s">
        <v>24049</v>
      </c>
      <c r="C387" s="152" t="s">
        <v>23929</v>
      </c>
      <c r="D387" s="153" t="s">
        <v>24032</v>
      </c>
      <c r="E387" s="153" t="s">
        <v>24033</v>
      </c>
      <c r="F387" s="154" t="s">
        <v>1455</v>
      </c>
      <c r="G387" s="154">
        <f>'MAO-DE-OBRA'!$E$31</f>
        <v>3.68</v>
      </c>
      <c r="H387" s="155">
        <f t="shared" ref="H387:H392" si="10">F387*G387</f>
        <v>1.4720000000000002</v>
      </c>
    </row>
    <row r="388" spans="1:8">
      <c r="A388" s="131">
        <v>6085</v>
      </c>
      <c r="B388" s="165" t="s">
        <v>24049</v>
      </c>
      <c r="C388" s="152" t="s">
        <v>23937</v>
      </c>
      <c r="D388" s="153" t="s">
        <v>23925</v>
      </c>
      <c r="E388" s="153" t="s">
        <v>698</v>
      </c>
      <c r="F388" s="154" t="s">
        <v>13201</v>
      </c>
      <c r="G388" s="154">
        <f>INSUMOS_SINAPI!D$6263</f>
        <v>4.78</v>
      </c>
      <c r="H388" s="155">
        <f t="shared" si="10"/>
        <v>0.1434</v>
      </c>
    </row>
    <row r="389" spans="1:8">
      <c r="A389" s="131">
        <v>5318</v>
      </c>
      <c r="B389" s="165" t="s">
        <v>24049</v>
      </c>
      <c r="C389" s="152" t="s">
        <v>23938</v>
      </c>
      <c r="D389" s="153" t="s">
        <v>23925</v>
      </c>
      <c r="E389" s="153" t="s">
        <v>698</v>
      </c>
      <c r="F389" s="154" t="s">
        <v>21201</v>
      </c>
      <c r="G389" s="154">
        <f>INSUMOS_SINAPI!D$6330</f>
        <v>6</v>
      </c>
      <c r="H389" s="155">
        <f t="shared" si="10"/>
        <v>0.36</v>
      </c>
    </row>
    <row r="390" spans="1:8">
      <c r="A390" s="131">
        <v>3767</v>
      </c>
      <c r="B390" s="165" t="s">
        <v>24049</v>
      </c>
      <c r="C390" s="152" t="s">
        <v>23932</v>
      </c>
      <c r="D390" s="153" t="s">
        <v>707</v>
      </c>
      <c r="E390" s="153" t="s">
        <v>698</v>
      </c>
      <c r="F390" s="154">
        <v>1</v>
      </c>
      <c r="G390" s="154" t="str">
        <f>INSUMOS_SINAPI!$D$4093</f>
        <v>0,26</v>
      </c>
      <c r="H390" s="155">
        <f t="shared" si="10"/>
        <v>0.26</v>
      </c>
    </row>
    <row r="391" spans="1:8">
      <c r="A391" s="131">
        <v>10482</v>
      </c>
      <c r="B391" s="165" t="s">
        <v>24049</v>
      </c>
      <c r="C391" s="152" t="s">
        <v>23939</v>
      </c>
      <c r="D391" s="153" t="s">
        <v>23925</v>
      </c>
      <c r="E391" s="153" t="s">
        <v>698</v>
      </c>
      <c r="F391" s="154" t="s">
        <v>10353</v>
      </c>
      <c r="G391" s="154">
        <f>INSUMOS_SINAPI!D$8657</f>
        <v>16.600000000000001</v>
      </c>
      <c r="H391" s="155">
        <f t="shared" si="10"/>
        <v>3.1540000000000004</v>
      </c>
    </row>
    <row r="392" spans="1:8">
      <c r="A392" s="131">
        <v>5318</v>
      </c>
      <c r="B392" s="165" t="s">
        <v>24049</v>
      </c>
      <c r="C392" s="152" t="s">
        <v>23940</v>
      </c>
      <c r="D392" s="153" t="s">
        <v>23925</v>
      </c>
      <c r="E392" s="153" t="s">
        <v>698</v>
      </c>
      <c r="F392" s="154" t="s">
        <v>13201</v>
      </c>
      <c r="G392" s="154">
        <f>INSUMOS_SINAPI!D$6330</f>
        <v>6</v>
      </c>
      <c r="H392" s="155">
        <f t="shared" si="10"/>
        <v>0.18</v>
      </c>
    </row>
    <row r="393" spans="1:8">
      <c r="A393" s="131">
        <v>2707</v>
      </c>
      <c r="B393" s="131" t="s">
        <v>24049</v>
      </c>
      <c r="C393" s="152" t="s">
        <v>24080</v>
      </c>
      <c r="D393" s="153" t="s">
        <v>24032</v>
      </c>
      <c r="E393" s="153" t="s">
        <v>1467</v>
      </c>
      <c r="F393" s="199">
        <f>K$18</f>
        <v>2.5000000000000001E-2</v>
      </c>
      <c r="G393" s="193">
        <f>'MAO-DE-OBRA'!E$32</f>
        <v>30.426666666666666</v>
      </c>
      <c r="H393" s="200">
        <f>F393*G393</f>
        <v>0.76066666666666671</v>
      </c>
    </row>
    <row r="394" spans="1:8">
      <c r="A394" s="131" t="s">
        <v>530</v>
      </c>
      <c r="B394" s="131" t="s">
        <v>530</v>
      </c>
      <c r="C394" s="152" t="s">
        <v>23506</v>
      </c>
      <c r="D394" s="153" t="s">
        <v>24032</v>
      </c>
      <c r="E394" s="153" t="s">
        <v>1467</v>
      </c>
      <c r="F394" s="199">
        <f>K$18</f>
        <v>2.5000000000000001E-2</v>
      </c>
      <c r="G394" s="193">
        <f>$K$19</f>
        <v>6.9770747983333319</v>
      </c>
      <c r="H394" s="200">
        <f>F394*G394</f>
        <v>0.17442686995833331</v>
      </c>
    </row>
    <row r="395" spans="1:8" ht="12.2" customHeight="1">
      <c r="A395" s="144"/>
      <c r="B395" s="114"/>
      <c r="C395" s="112"/>
      <c r="D395" s="115"/>
      <c r="E395" s="115"/>
      <c r="F395" s="116"/>
      <c r="G395" s="132" t="s">
        <v>710</v>
      </c>
      <c r="H395" s="117">
        <f>SUM(H388:H392)</f>
        <v>4.0974000000000004</v>
      </c>
    </row>
    <row r="396" spans="1:8">
      <c r="A396" s="144"/>
      <c r="B396" s="114"/>
      <c r="C396" s="112"/>
      <c r="D396" s="115"/>
      <c r="E396" s="115"/>
      <c r="F396" s="116"/>
      <c r="G396" s="132" t="s">
        <v>24036</v>
      </c>
      <c r="H396" s="117">
        <f>SUM(H386:H387)+SUM(H393:H394)</f>
        <v>3.2890935366250003</v>
      </c>
    </row>
    <row r="397" spans="1:8">
      <c r="A397" s="144"/>
      <c r="B397" s="114"/>
      <c r="C397" s="112"/>
      <c r="D397" s="115"/>
      <c r="E397" s="133" t="s">
        <v>24037</v>
      </c>
      <c r="F397" s="134">
        <f>$H$12</f>
        <v>1.25</v>
      </c>
      <c r="G397" s="135" t="s">
        <v>24038</v>
      </c>
      <c r="H397" s="136">
        <f>H396*F397</f>
        <v>4.1113669207812507</v>
      </c>
    </row>
    <row r="398" spans="1:8">
      <c r="A398" s="144"/>
      <c r="B398" s="114"/>
      <c r="C398" s="112"/>
      <c r="D398" s="115"/>
      <c r="E398" s="133"/>
      <c r="F398" s="134"/>
      <c r="G398" s="135" t="s">
        <v>21520</v>
      </c>
      <c r="H398" s="136">
        <f>SUM(H395:H397)</f>
        <v>11.497860457406251</v>
      </c>
    </row>
    <row r="399" spans="1:8">
      <c r="A399" s="144"/>
      <c r="B399" s="114"/>
      <c r="C399" s="112"/>
      <c r="D399" s="115"/>
      <c r="E399" s="133" t="s">
        <v>24039</v>
      </c>
      <c r="F399" s="134">
        <f>$H$13</f>
        <v>0</v>
      </c>
      <c r="G399" s="135" t="s">
        <v>24040</v>
      </c>
      <c r="H399" s="136">
        <f>H398*F399</f>
        <v>0</v>
      </c>
    </row>
    <row r="400" spans="1:8">
      <c r="A400" s="144"/>
      <c r="B400" s="114"/>
      <c r="C400" s="112"/>
      <c r="D400" s="115"/>
      <c r="E400" s="137"/>
      <c r="F400" s="135"/>
      <c r="G400" s="135" t="s">
        <v>24041</v>
      </c>
      <c r="H400" s="136">
        <f>SUM(H398:H399)</f>
        <v>11.497860457406251</v>
      </c>
    </row>
    <row r="401" spans="1:8">
      <c r="A401" s="144"/>
      <c r="B401" s="114"/>
      <c r="C401" s="112"/>
      <c r="D401" s="115"/>
      <c r="E401" s="115"/>
      <c r="F401" s="116"/>
      <c r="G401" s="116"/>
      <c r="H401" s="117"/>
    </row>
    <row r="402" spans="1:8">
      <c r="A402" s="128" t="s">
        <v>24023</v>
      </c>
      <c r="B402" s="128" t="s">
        <v>1458</v>
      </c>
      <c r="C402" s="145" t="s">
        <v>24024</v>
      </c>
      <c r="D402" s="146" t="s">
        <v>21519</v>
      </c>
      <c r="E402" s="146" t="s">
        <v>24025</v>
      </c>
      <c r="F402" s="147" t="s">
        <v>24026</v>
      </c>
      <c r="G402" s="177" t="s">
        <v>24027</v>
      </c>
      <c r="H402" s="148" t="s">
        <v>24028</v>
      </c>
    </row>
    <row r="403" spans="1:8" ht="30">
      <c r="A403" s="129" t="s">
        <v>23595</v>
      </c>
      <c r="B403" s="129" t="s">
        <v>1460</v>
      </c>
      <c r="C403" s="138" t="s">
        <v>23942</v>
      </c>
      <c r="D403" s="149" t="s">
        <v>20557</v>
      </c>
      <c r="E403" s="149" t="s">
        <v>23946</v>
      </c>
      <c r="F403" s="150" t="s">
        <v>24030</v>
      </c>
      <c r="G403" s="150"/>
      <c r="H403" s="151">
        <f>H417</f>
        <v>10.498460457406251</v>
      </c>
    </row>
    <row r="404" spans="1:8">
      <c r="A404" s="165">
        <v>6115</v>
      </c>
      <c r="B404" s="165" t="s">
        <v>24049</v>
      </c>
      <c r="C404" s="152" t="s">
        <v>23928</v>
      </c>
      <c r="D404" s="178" t="s">
        <v>24032</v>
      </c>
      <c r="E404" s="178" t="s">
        <v>24033</v>
      </c>
      <c r="F404" s="179" t="s">
        <v>23922</v>
      </c>
      <c r="G404" s="154">
        <f>'MAO-DE-OBRA'!$E$18</f>
        <v>2.9400000000000004</v>
      </c>
      <c r="H404" s="155">
        <f t="shared" ref="H404:H409" si="11">F404*G404</f>
        <v>0.58800000000000008</v>
      </c>
    </row>
    <row r="405" spans="1:8">
      <c r="A405" s="165">
        <v>4783</v>
      </c>
      <c r="B405" s="165" t="s">
        <v>24049</v>
      </c>
      <c r="C405" s="152" t="s">
        <v>23929</v>
      </c>
      <c r="D405" s="178" t="s">
        <v>24032</v>
      </c>
      <c r="E405" s="178" t="s">
        <v>24033</v>
      </c>
      <c r="F405" s="179" t="s">
        <v>1455</v>
      </c>
      <c r="G405" s="154">
        <f>'MAO-DE-OBRA'!$E$31</f>
        <v>3.68</v>
      </c>
      <c r="H405" s="155">
        <f t="shared" si="11"/>
        <v>1.4720000000000002</v>
      </c>
    </row>
    <row r="406" spans="1:8">
      <c r="A406" s="165">
        <v>5318</v>
      </c>
      <c r="B406" s="165" t="s">
        <v>24049</v>
      </c>
      <c r="C406" s="152" t="s">
        <v>23938</v>
      </c>
      <c r="D406" s="178" t="s">
        <v>23925</v>
      </c>
      <c r="E406" s="178" t="s">
        <v>698</v>
      </c>
      <c r="F406" s="179" t="s">
        <v>23943</v>
      </c>
      <c r="G406" s="154">
        <f>INSUMOS_SINAPI!D$6330</f>
        <v>6</v>
      </c>
      <c r="H406" s="155">
        <f t="shared" si="11"/>
        <v>0.12</v>
      </c>
    </row>
    <row r="407" spans="1:8">
      <c r="A407" s="180">
        <v>13131</v>
      </c>
      <c r="B407" s="165" t="s">
        <v>1462</v>
      </c>
      <c r="C407" s="181" t="s">
        <v>23944</v>
      </c>
      <c r="D407" s="178" t="s">
        <v>707</v>
      </c>
      <c r="E407" s="178" t="s">
        <v>698</v>
      </c>
      <c r="F407" s="179" t="s">
        <v>24093</v>
      </c>
      <c r="G407" s="179">
        <f>INSUMOS_SBC!D3377</f>
        <v>15</v>
      </c>
      <c r="H407" s="155">
        <f t="shared" si="11"/>
        <v>1.2</v>
      </c>
    </row>
    <row r="408" spans="1:8" ht="30">
      <c r="A408" s="165">
        <v>7311</v>
      </c>
      <c r="B408" s="165" t="s">
        <v>24049</v>
      </c>
      <c r="C408" s="181" t="s">
        <v>23945</v>
      </c>
      <c r="D408" s="178" t="s">
        <v>23925</v>
      </c>
      <c r="E408" s="178" t="s">
        <v>698</v>
      </c>
      <c r="F408" s="179" t="s">
        <v>24099</v>
      </c>
      <c r="G408" s="179">
        <f>INSUMOS_SINAPI!D7255</f>
        <v>15.83</v>
      </c>
      <c r="H408" s="155">
        <f t="shared" si="11"/>
        <v>2.3744999999999998</v>
      </c>
    </row>
    <row r="409" spans="1:8">
      <c r="A409" s="165">
        <v>3767</v>
      </c>
      <c r="B409" s="165" t="s">
        <v>24049</v>
      </c>
      <c r="C409" s="152" t="s">
        <v>23932</v>
      </c>
      <c r="D409" s="178" t="s">
        <v>707</v>
      </c>
      <c r="E409" s="178" t="s">
        <v>698</v>
      </c>
      <c r="F409" s="179" t="s">
        <v>11233</v>
      </c>
      <c r="G409" s="154" t="str">
        <f>INSUMOS_SINAPI!$D$4093</f>
        <v>0,26</v>
      </c>
      <c r="H409" s="155">
        <f t="shared" si="11"/>
        <v>6.5000000000000002E-2</v>
      </c>
    </row>
    <row r="410" spans="1:8">
      <c r="A410" s="131">
        <v>2707</v>
      </c>
      <c r="B410" s="131" t="s">
        <v>24049</v>
      </c>
      <c r="C410" s="152" t="s">
        <v>24080</v>
      </c>
      <c r="D410" s="153" t="s">
        <v>24032</v>
      </c>
      <c r="E410" s="153" t="s">
        <v>1467</v>
      </c>
      <c r="F410" s="199">
        <f>K$18</f>
        <v>2.5000000000000001E-2</v>
      </c>
      <c r="G410" s="193">
        <f>'MAO-DE-OBRA'!E$32</f>
        <v>30.426666666666666</v>
      </c>
      <c r="H410" s="200">
        <f>F410*G410</f>
        <v>0.76066666666666671</v>
      </c>
    </row>
    <row r="411" spans="1:8">
      <c r="A411" s="131" t="s">
        <v>530</v>
      </c>
      <c r="B411" s="131" t="s">
        <v>530</v>
      </c>
      <c r="C411" s="152" t="s">
        <v>23506</v>
      </c>
      <c r="D411" s="153" t="s">
        <v>24032</v>
      </c>
      <c r="E411" s="153" t="s">
        <v>1467</v>
      </c>
      <c r="F411" s="199">
        <f>K$18</f>
        <v>2.5000000000000001E-2</v>
      </c>
      <c r="G411" s="193">
        <f>$K$19</f>
        <v>6.9770747983333319</v>
      </c>
      <c r="H411" s="200">
        <f>F411*G411</f>
        <v>0.17442686995833331</v>
      </c>
    </row>
    <row r="412" spans="1:8">
      <c r="A412" s="144"/>
      <c r="B412" s="114"/>
      <c r="C412" s="112"/>
      <c r="D412" s="115"/>
      <c r="E412" s="115"/>
      <c r="F412" s="116"/>
      <c r="G412" s="132" t="s">
        <v>710</v>
      </c>
      <c r="H412" s="117">
        <f>SUM(H406:H409)</f>
        <v>3.7594999999999996</v>
      </c>
    </row>
    <row r="413" spans="1:8">
      <c r="A413" s="144"/>
      <c r="B413" s="114"/>
      <c r="C413" s="112"/>
      <c r="D413" s="115"/>
      <c r="E413" s="115"/>
      <c r="F413" s="116"/>
      <c r="G413" s="132" t="s">
        <v>24036</v>
      </c>
      <c r="H413" s="117">
        <f>SUM(H404:H405)+SUM(H410:H411)</f>
        <v>2.9950935366250007</v>
      </c>
    </row>
    <row r="414" spans="1:8">
      <c r="A414" s="144"/>
      <c r="B414" s="114"/>
      <c r="C414" s="112"/>
      <c r="D414" s="115"/>
      <c r="E414" s="133" t="s">
        <v>24037</v>
      </c>
      <c r="F414" s="134">
        <f>$H$12</f>
        <v>1.25</v>
      </c>
      <c r="G414" s="135" t="s">
        <v>24038</v>
      </c>
      <c r="H414" s="136">
        <f>H413*F414</f>
        <v>3.7438669207812509</v>
      </c>
    </row>
    <row r="415" spans="1:8">
      <c r="A415" s="144"/>
      <c r="B415" s="114"/>
      <c r="C415" s="112"/>
      <c r="D415" s="115"/>
      <c r="E415" s="133"/>
      <c r="F415" s="134"/>
      <c r="G415" s="135" t="s">
        <v>21520</v>
      </c>
      <c r="H415" s="136">
        <f>SUM(H412:H414)</f>
        <v>10.498460457406251</v>
      </c>
    </row>
    <row r="416" spans="1:8">
      <c r="A416" s="144"/>
      <c r="B416" s="114"/>
      <c r="C416" s="112"/>
      <c r="D416" s="115"/>
      <c r="E416" s="133" t="s">
        <v>24039</v>
      </c>
      <c r="F416" s="134">
        <f>$H$13</f>
        <v>0</v>
      </c>
      <c r="G416" s="135" t="s">
        <v>24040</v>
      </c>
      <c r="H416" s="136">
        <f>H415*F416</f>
        <v>0</v>
      </c>
    </row>
    <row r="417" spans="1:8">
      <c r="A417" s="144"/>
      <c r="B417" s="114"/>
      <c r="C417" s="112"/>
      <c r="D417" s="115"/>
      <c r="E417" s="137"/>
      <c r="F417" s="135"/>
      <c r="G417" s="135" t="s">
        <v>24041</v>
      </c>
      <c r="H417" s="136">
        <f>SUM(H415:H416)</f>
        <v>10.498460457406251</v>
      </c>
    </row>
    <row r="418" spans="1:8">
      <c r="A418" s="144"/>
      <c r="B418" s="114"/>
      <c r="C418" s="112"/>
      <c r="D418" s="115"/>
      <c r="E418" s="115"/>
      <c r="F418" s="116"/>
      <c r="G418" s="116"/>
      <c r="H418" s="117"/>
    </row>
    <row r="419" spans="1:8">
      <c r="A419" s="128" t="s">
        <v>24023</v>
      </c>
      <c r="B419" s="128" t="s">
        <v>1458</v>
      </c>
      <c r="C419" s="145" t="s">
        <v>24024</v>
      </c>
      <c r="D419" s="146" t="s">
        <v>21519</v>
      </c>
      <c r="E419" s="146" t="s">
        <v>24025</v>
      </c>
      <c r="F419" s="147" t="s">
        <v>24026</v>
      </c>
      <c r="G419" s="177" t="s">
        <v>24027</v>
      </c>
      <c r="H419" s="148" t="s">
        <v>24028</v>
      </c>
    </row>
    <row r="420" spans="1:8">
      <c r="A420" s="129" t="s">
        <v>23596</v>
      </c>
      <c r="B420" s="129" t="s">
        <v>1460</v>
      </c>
      <c r="C420" s="130" t="s">
        <v>23947</v>
      </c>
      <c r="D420" s="149" t="s">
        <v>22126</v>
      </c>
      <c r="E420" s="149" t="s">
        <v>23946</v>
      </c>
      <c r="F420" s="150" t="s">
        <v>24030</v>
      </c>
      <c r="G420" s="150"/>
      <c r="H420" s="151">
        <f>H435</f>
        <v>27.354810457406252</v>
      </c>
    </row>
    <row r="421" spans="1:8">
      <c r="A421" s="165">
        <v>6115</v>
      </c>
      <c r="B421" s="165" t="s">
        <v>24049</v>
      </c>
      <c r="C421" s="152" t="s">
        <v>24057</v>
      </c>
      <c r="D421" s="178" t="s">
        <v>22075</v>
      </c>
      <c r="E421" s="178" t="s">
        <v>24033</v>
      </c>
      <c r="F421" s="179">
        <v>0.78500000000000003</v>
      </c>
      <c r="G421" s="154">
        <f>'MAO-DE-OBRA'!$E$18</f>
        <v>2.9400000000000004</v>
      </c>
      <c r="H421" s="155">
        <f t="shared" ref="H421:H426" si="12">F421*G421</f>
        <v>2.3079000000000005</v>
      </c>
    </row>
    <row r="422" spans="1:8">
      <c r="A422" s="165">
        <v>1214</v>
      </c>
      <c r="B422" s="165" t="s">
        <v>24049</v>
      </c>
      <c r="C422" s="152" t="s">
        <v>24071</v>
      </c>
      <c r="D422" s="178" t="s">
        <v>22075</v>
      </c>
      <c r="E422" s="182" t="s">
        <v>24033</v>
      </c>
      <c r="F422" s="179">
        <v>0.64700000000000002</v>
      </c>
      <c r="G422" s="154">
        <f>'MAO-DE-OBRA'!$E$23</f>
        <v>3.68</v>
      </c>
      <c r="H422" s="155">
        <f t="shared" si="12"/>
        <v>2.38096</v>
      </c>
    </row>
    <row r="423" spans="1:8">
      <c r="A423" s="165">
        <v>4783</v>
      </c>
      <c r="B423" s="165" t="s">
        <v>24049</v>
      </c>
      <c r="C423" s="152" t="s">
        <v>24079</v>
      </c>
      <c r="D423" s="178" t="s">
        <v>22075</v>
      </c>
      <c r="E423" s="178" t="s">
        <v>24033</v>
      </c>
      <c r="F423" s="179">
        <v>0.246</v>
      </c>
      <c r="G423" s="154">
        <f>'MAO-DE-OBRA'!$E$31</f>
        <v>3.68</v>
      </c>
      <c r="H423" s="155">
        <f t="shared" si="12"/>
        <v>0.90527999999999997</v>
      </c>
    </row>
    <row r="424" spans="1:8">
      <c r="A424" s="180">
        <v>6115</v>
      </c>
      <c r="B424" s="165" t="s">
        <v>24049</v>
      </c>
      <c r="C424" s="152" t="s">
        <v>3771</v>
      </c>
      <c r="D424" s="178" t="s">
        <v>22075</v>
      </c>
      <c r="E424" s="178" t="s">
        <v>698</v>
      </c>
      <c r="F424" s="179">
        <v>0.78500000000000003</v>
      </c>
      <c r="G424" s="154">
        <f>'MAO-DE-OBRA'!$E$18</f>
        <v>2.9400000000000004</v>
      </c>
      <c r="H424" s="155">
        <f t="shared" si="12"/>
        <v>2.3079000000000005</v>
      </c>
    </row>
    <row r="425" spans="1:8">
      <c r="A425" s="165">
        <v>5067</v>
      </c>
      <c r="B425" s="165" t="s">
        <v>24049</v>
      </c>
      <c r="C425" s="152" t="s">
        <v>2033</v>
      </c>
      <c r="D425" s="178" t="s">
        <v>24134</v>
      </c>
      <c r="E425" s="178" t="s">
        <v>698</v>
      </c>
      <c r="F425" s="179">
        <v>0.05</v>
      </c>
      <c r="G425" s="154">
        <f>INSUMOS_SINAPI!D5526</f>
        <v>7.2</v>
      </c>
      <c r="H425" s="155">
        <f t="shared" si="12"/>
        <v>0.36000000000000004</v>
      </c>
    </row>
    <row r="426" spans="1:8">
      <c r="A426" s="165">
        <v>10480</v>
      </c>
      <c r="B426" s="165" t="s">
        <v>24049</v>
      </c>
      <c r="C426" s="181" t="s">
        <v>23948</v>
      </c>
      <c r="D426" s="178" t="s">
        <v>24138</v>
      </c>
      <c r="E426" s="178" t="s">
        <v>698</v>
      </c>
      <c r="F426" s="179">
        <v>0.108</v>
      </c>
      <c r="G426" s="154">
        <f>INSUMOS_SINAPI!D8652</f>
        <v>16.38</v>
      </c>
      <c r="H426" s="155">
        <f t="shared" si="12"/>
        <v>1.7690399999999999</v>
      </c>
    </row>
    <row r="427" spans="1:8">
      <c r="A427" s="165">
        <v>3767</v>
      </c>
      <c r="B427" s="165" t="s">
        <v>24049</v>
      </c>
      <c r="C427" s="181" t="s">
        <v>1354</v>
      </c>
      <c r="D427" s="178" t="s">
        <v>24085</v>
      </c>
      <c r="E427" s="178" t="s">
        <v>698</v>
      </c>
      <c r="F427" s="179">
        <v>2.0499999999999998</v>
      </c>
      <c r="G427" s="154" t="str">
        <f>INSUMOS_SINAPI!$D$4093</f>
        <v>0,26</v>
      </c>
      <c r="H427" s="155">
        <f>SUM(H423:H426)</f>
        <v>5.3422200000000002</v>
      </c>
    </row>
    <row r="428" spans="1:8">
      <c r="A428" s="131">
        <v>2707</v>
      </c>
      <c r="B428" s="131" t="s">
        <v>24049</v>
      </c>
      <c r="C428" s="152" t="s">
        <v>24080</v>
      </c>
      <c r="D428" s="153" t="s">
        <v>24032</v>
      </c>
      <c r="E428" s="153" t="s">
        <v>1467</v>
      </c>
      <c r="F428" s="199">
        <f>K$18</f>
        <v>2.5000000000000001E-2</v>
      </c>
      <c r="G428" s="193">
        <f>'MAO-DE-OBRA'!E$32</f>
        <v>30.426666666666666</v>
      </c>
      <c r="H428" s="200">
        <f>F428*G428</f>
        <v>0.76066666666666671</v>
      </c>
    </row>
    <row r="429" spans="1:8">
      <c r="A429" s="131" t="s">
        <v>530</v>
      </c>
      <c r="B429" s="131" t="s">
        <v>530</v>
      </c>
      <c r="C429" s="152" t="s">
        <v>23506</v>
      </c>
      <c r="D429" s="153" t="s">
        <v>24032</v>
      </c>
      <c r="E429" s="153" t="s">
        <v>1467</v>
      </c>
      <c r="F429" s="199">
        <f>K$18</f>
        <v>2.5000000000000001E-2</v>
      </c>
      <c r="G429" s="193">
        <f>$K$19</f>
        <v>6.9770747983333319</v>
      </c>
      <c r="H429" s="200">
        <f>F429*G429</f>
        <v>0.17442686995833331</v>
      </c>
    </row>
    <row r="430" spans="1:8">
      <c r="A430" s="144"/>
      <c r="B430" s="160"/>
      <c r="E430" s="115"/>
      <c r="F430" s="116"/>
      <c r="G430" s="132" t="s">
        <v>710</v>
      </c>
      <c r="H430" s="117">
        <f>SUM(H425:H427)</f>
        <v>7.47126</v>
      </c>
    </row>
    <row r="431" spans="1:8">
      <c r="A431" s="144"/>
      <c r="B431" s="160"/>
      <c r="E431" s="115"/>
      <c r="F431" s="116"/>
      <c r="G431" s="132" t="s">
        <v>24036</v>
      </c>
      <c r="H431" s="117">
        <f>SUM(H421:H424)+SUM(H428:H429)</f>
        <v>8.8371335366250019</v>
      </c>
    </row>
    <row r="432" spans="1:8">
      <c r="A432" s="144"/>
      <c r="E432" s="133" t="s">
        <v>24037</v>
      </c>
      <c r="F432" s="134">
        <f>$H$12</f>
        <v>1.25</v>
      </c>
      <c r="G432" s="135" t="s">
        <v>24038</v>
      </c>
      <c r="H432" s="136">
        <f>H431*F432</f>
        <v>11.046416920781253</v>
      </c>
    </row>
    <row r="433" spans="1:17">
      <c r="A433" s="144"/>
      <c r="E433" s="133"/>
      <c r="F433" s="134"/>
      <c r="G433" s="135" t="s">
        <v>21520</v>
      </c>
      <c r="H433" s="136">
        <f>SUM(H430:H432)</f>
        <v>27.354810457406252</v>
      </c>
    </row>
    <row r="434" spans="1:17">
      <c r="A434" s="144"/>
      <c r="B434" s="114"/>
      <c r="C434" s="112"/>
      <c r="D434" s="115"/>
      <c r="E434" s="133" t="s">
        <v>24039</v>
      </c>
      <c r="F434" s="134">
        <f>$H$13</f>
        <v>0</v>
      </c>
      <c r="G434" s="135" t="s">
        <v>24040</v>
      </c>
      <c r="H434" s="136">
        <f>H433*F434</f>
        <v>0</v>
      </c>
    </row>
    <row r="435" spans="1:17">
      <c r="A435" s="144"/>
      <c r="B435" s="114"/>
      <c r="C435" s="112"/>
      <c r="D435" s="115"/>
      <c r="E435" s="137"/>
      <c r="F435" s="135"/>
      <c r="G435" s="135" t="s">
        <v>24041</v>
      </c>
      <c r="H435" s="136">
        <f>SUM(H433:H434)</f>
        <v>27.354810457406252</v>
      </c>
    </row>
    <row r="436" spans="1:17" ht="15.75" thickBot="1">
      <c r="A436" s="144"/>
      <c r="B436" s="114"/>
      <c r="C436" s="112"/>
      <c r="D436" s="115"/>
      <c r="E436" s="137"/>
      <c r="F436" s="135"/>
      <c r="G436" s="135"/>
      <c r="H436" s="136"/>
    </row>
    <row r="437" spans="1:17" ht="15.75" thickBot="1">
      <c r="A437" s="124">
        <v>5</v>
      </c>
      <c r="B437" s="125"/>
      <c r="C437" s="293" t="s">
        <v>24009</v>
      </c>
      <c r="D437" s="294"/>
      <c r="E437" s="294"/>
      <c r="F437" s="294"/>
      <c r="G437" s="294"/>
      <c r="H437" s="294"/>
    </row>
    <row r="438" spans="1:17">
      <c r="A438" s="144"/>
      <c r="B438" s="144"/>
      <c r="C438" s="119"/>
      <c r="D438" s="120"/>
    </row>
    <row r="439" spans="1:17">
      <c r="A439" s="144"/>
      <c r="B439" s="144"/>
      <c r="C439" s="119"/>
      <c r="D439" s="120"/>
    </row>
    <row r="440" spans="1:17">
      <c r="A440" s="128" t="s">
        <v>24023</v>
      </c>
      <c r="B440" s="128" t="s">
        <v>1458</v>
      </c>
      <c r="C440" s="145" t="s">
        <v>24024</v>
      </c>
      <c r="D440" s="146" t="s">
        <v>21519</v>
      </c>
      <c r="E440" s="146" t="s">
        <v>24025</v>
      </c>
      <c r="F440" s="147" t="s">
        <v>24026</v>
      </c>
      <c r="G440" s="177" t="s">
        <v>24027</v>
      </c>
      <c r="H440" s="148" t="s">
        <v>24028</v>
      </c>
      <c r="J440" s="301" t="s">
        <v>23518</v>
      </c>
      <c r="K440" s="301"/>
      <c r="L440" s="301" t="s">
        <v>23521</v>
      </c>
      <c r="M440" s="301"/>
      <c r="N440" s="302" t="s">
        <v>23542</v>
      </c>
      <c r="O440" s="303"/>
      <c r="P440" s="298" t="s">
        <v>23523</v>
      </c>
      <c r="Q440" s="299"/>
    </row>
    <row r="441" spans="1:17">
      <c r="A441" s="129" t="s">
        <v>521</v>
      </c>
      <c r="B441" s="129" t="s">
        <v>1460</v>
      </c>
      <c r="C441" s="130" t="s">
        <v>24010</v>
      </c>
      <c r="D441" s="149" t="s">
        <v>20557</v>
      </c>
      <c r="E441" s="149" t="s">
        <v>23946</v>
      </c>
      <c r="F441" s="150" t="s">
        <v>24030</v>
      </c>
      <c r="G441" s="150"/>
      <c r="H441" s="151">
        <f>H451</f>
        <v>82.007293790739567</v>
      </c>
      <c r="J441" s="153" t="s">
        <v>23519</v>
      </c>
      <c r="K441" s="153" t="s">
        <v>23520</v>
      </c>
      <c r="L441" s="153" t="s">
        <v>23519</v>
      </c>
      <c r="M441" s="153" t="s">
        <v>23522</v>
      </c>
      <c r="N441" s="153" t="s">
        <v>23519</v>
      </c>
      <c r="O441" s="153" t="s">
        <v>23520</v>
      </c>
      <c r="P441" s="217" t="s">
        <v>23519</v>
      </c>
      <c r="Q441" s="217" t="s">
        <v>23520</v>
      </c>
    </row>
    <row r="442" spans="1:17">
      <c r="A442" s="165">
        <v>1</v>
      </c>
      <c r="B442" s="165" t="s">
        <v>23960</v>
      </c>
      <c r="C442" s="183" t="s">
        <v>23959</v>
      </c>
      <c r="D442" s="182" t="s">
        <v>22075</v>
      </c>
      <c r="E442" s="178" t="s">
        <v>1467</v>
      </c>
      <c r="F442" s="179">
        <v>1</v>
      </c>
      <c r="G442" s="154">
        <f>'MAO-DE-OBRA'!E37</f>
        <v>5.6968888888888891</v>
      </c>
      <c r="H442" s="155">
        <f>F442*G442</f>
        <v>5.6968888888888891</v>
      </c>
      <c r="J442" s="153">
        <v>48.8</v>
      </c>
      <c r="K442" s="153">
        <v>10</v>
      </c>
      <c r="L442" s="153">
        <v>46.16</v>
      </c>
      <c r="M442" s="153">
        <v>10.045</v>
      </c>
      <c r="N442" s="153">
        <v>88</v>
      </c>
      <c r="O442" s="153">
        <v>12</v>
      </c>
      <c r="P442" s="217">
        <f>AVERAGE(J442,L442,N442)</f>
        <v>60.986666666666657</v>
      </c>
      <c r="Q442" s="217">
        <f>AVERAGE(K442,M442,O442)</f>
        <v>10.681666666666667</v>
      </c>
    </row>
    <row r="443" spans="1:17">
      <c r="A443" s="165" t="s">
        <v>530</v>
      </c>
      <c r="B443" s="165" t="s">
        <v>1460</v>
      </c>
      <c r="C443" s="181" t="s">
        <v>23956</v>
      </c>
      <c r="D443" s="178" t="s">
        <v>20557</v>
      </c>
      <c r="E443" s="178" t="s">
        <v>698</v>
      </c>
      <c r="F443" s="179">
        <v>1.1000000000000001</v>
      </c>
      <c r="G443" s="154">
        <f>P442</f>
        <v>60.986666666666657</v>
      </c>
      <c r="H443" s="155">
        <f>F443*G443</f>
        <v>67.085333333333324</v>
      </c>
    </row>
    <row r="444" spans="1:17">
      <c r="A444" s="131">
        <v>2707</v>
      </c>
      <c r="B444" s="131" t="s">
        <v>24049</v>
      </c>
      <c r="C444" s="152" t="s">
        <v>24080</v>
      </c>
      <c r="D444" s="153" t="s">
        <v>24032</v>
      </c>
      <c r="E444" s="153" t="s">
        <v>1467</v>
      </c>
      <c r="F444" s="199">
        <f>K$18</f>
        <v>2.5000000000000001E-2</v>
      </c>
      <c r="G444" s="193">
        <f>'MAO-DE-OBRA'!E$32</f>
        <v>30.426666666666666</v>
      </c>
      <c r="H444" s="200">
        <f>F444*G444</f>
        <v>0.76066666666666671</v>
      </c>
    </row>
    <row r="445" spans="1:17">
      <c r="A445" s="131" t="s">
        <v>530</v>
      </c>
      <c r="B445" s="131" t="s">
        <v>530</v>
      </c>
      <c r="C445" s="152" t="s">
        <v>23506</v>
      </c>
      <c r="D445" s="153" t="s">
        <v>24032</v>
      </c>
      <c r="E445" s="153" t="s">
        <v>1467</v>
      </c>
      <c r="F445" s="199">
        <f>K$18</f>
        <v>2.5000000000000001E-2</v>
      </c>
      <c r="G445" s="193">
        <f>$K$19</f>
        <v>6.9770747983333319</v>
      </c>
      <c r="H445" s="200">
        <f>F445*G445</f>
        <v>0.17442686995833331</v>
      </c>
    </row>
    <row r="446" spans="1:17">
      <c r="A446" s="144"/>
      <c r="B446" s="144"/>
      <c r="C446" s="119"/>
      <c r="D446" s="120"/>
      <c r="E446" s="115"/>
      <c r="F446" s="116"/>
      <c r="G446" s="132" t="s">
        <v>710</v>
      </c>
      <c r="H446" s="117">
        <f>SUM(H443)</f>
        <v>67.085333333333324</v>
      </c>
    </row>
    <row r="447" spans="1:17">
      <c r="A447" s="144"/>
      <c r="B447" s="144"/>
      <c r="C447" s="119"/>
      <c r="D447" s="120"/>
      <c r="E447" s="115"/>
      <c r="F447" s="116"/>
      <c r="G447" s="132" t="s">
        <v>24036</v>
      </c>
      <c r="H447" s="117">
        <f>SUM(H442)+SUM(H444:H445)</f>
        <v>6.6319824255138888</v>
      </c>
    </row>
    <row r="448" spans="1:17">
      <c r="A448" s="144"/>
      <c r="B448" s="144"/>
      <c r="C448" s="119"/>
      <c r="D448" s="120"/>
      <c r="E448" s="133" t="s">
        <v>24037</v>
      </c>
      <c r="F448" s="134">
        <f>$H$12</f>
        <v>1.25</v>
      </c>
      <c r="G448" s="135" t="s">
        <v>24038</v>
      </c>
      <c r="H448" s="136">
        <f>H447*F448</f>
        <v>8.2899780318923604</v>
      </c>
    </row>
    <row r="449" spans="1:8">
      <c r="A449" s="144"/>
      <c r="B449" s="144"/>
      <c r="C449" s="119"/>
      <c r="D449" s="120"/>
      <c r="E449" s="133"/>
      <c r="F449" s="134"/>
      <c r="G449" s="135" t="s">
        <v>21520</v>
      </c>
      <c r="H449" s="136">
        <f>SUM(H446:H448)</f>
        <v>82.007293790739567</v>
      </c>
    </row>
    <row r="450" spans="1:8">
      <c r="A450" s="144"/>
      <c r="B450" s="144"/>
      <c r="C450" s="119"/>
      <c r="D450" s="120"/>
      <c r="E450" s="133" t="s">
        <v>24039</v>
      </c>
      <c r="F450" s="134">
        <f>$H$13</f>
        <v>0</v>
      </c>
      <c r="G450" s="135" t="s">
        <v>24040</v>
      </c>
      <c r="H450" s="136">
        <f>H449*F450</f>
        <v>0</v>
      </c>
    </row>
    <row r="451" spans="1:8">
      <c r="A451" s="144"/>
      <c r="B451" s="144"/>
      <c r="C451" s="119"/>
      <c r="D451" s="120"/>
      <c r="E451" s="137"/>
      <c r="F451" s="135"/>
      <c r="G451" s="135" t="s">
        <v>24041</v>
      </c>
      <c r="H451" s="136">
        <f>SUM(H449:H450)</f>
        <v>82.007293790739567</v>
      </c>
    </row>
    <row r="452" spans="1:8">
      <c r="A452" s="144"/>
      <c r="B452" s="144"/>
      <c r="C452" s="119"/>
      <c r="D452" s="120"/>
    </row>
    <row r="453" spans="1:8">
      <c r="A453" s="128" t="s">
        <v>24023</v>
      </c>
      <c r="B453" s="128" t="s">
        <v>1458</v>
      </c>
      <c r="C453" s="145" t="s">
        <v>24024</v>
      </c>
      <c r="D453" s="146" t="s">
        <v>21519</v>
      </c>
      <c r="E453" s="146" t="s">
        <v>24025</v>
      </c>
      <c r="F453" s="147" t="s">
        <v>24026</v>
      </c>
      <c r="G453" s="177" t="s">
        <v>24027</v>
      </c>
      <c r="H453" s="148" t="s">
        <v>24028</v>
      </c>
    </row>
    <row r="454" spans="1:8">
      <c r="A454" s="129" t="s">
        <v>23510</v>
      </c>
      <c r="B454" s="129" t="s">
        <v>1460</v>
      </c>
      <c r="C454" s="130" t="s">
        <v>23954</v>
      </c>
      <c r="D454" s="149" t="s">
        <v>20557</v>
      </c>
      <c r="E454" s="149" t="s">
        <v>23946</v>
      </c>
      <c r="F454" s="150" t="s">
        <v>24030</v>
      </c>
      <c r="G454" s="150"/>
      <c r="H454" s="151">
        <f>H476</f>
        <v>61.167320457406248</v>
      </c>
    </row>
    <row r="455" spans="1:8">
      <c r="A455" s="165">
        <v>12872</v>
      </c>
      <c r="B455" s="165" t="s">
        <v>24049</v>
      </c>
      <c r="C455" s="152" t="s">
        <v>14440</v>
      </c>
      <c r="D455" s="178" t="s">
        <v>22075</v>
      </c>
      <c r="E455" s="178" t="s">
        <v>24033</v>
      </c>
      <c r="F455" s="179">
        <v>0.3</v>
      </c>
      <c r="G455" s="216">
        <f>'MAO-DE-OBRA'!$E$36</f>
        <v>3.68</v>
      </c>
      <c r="H455" s="155">
        <f>F455*G455</f>
        <v>1.1040000000000001</v>
      </c>
    </row>
    <row r="456" spans="1:8">
      <c r="A456" s="165">
        <v>6110</v>
      </c>
      <c r="B456" s="165" t="s">
        <v>24049</v>
      </c>
      <c r="C456" s="152" t="s">
        <v>24077</v>
      </c>
      <c r="D456" s="178" t="s">
        <v>22075</v>
      </c>
      <c r="E456" s="182" t="s">
        <v>24033</v>
      </c>
      <c r="F456" s="179">
        <v>0.15</v>
      </c>
      <c r="G456" s="216">
        <f>'MAO-DE-OBRA'!$E$29</f>
        <v>3.68</v>
      </c>
      <c r="H456" s="155">
        <f>F456*G456</f>
        <v>0.55200000000000005</v>
      </c>
    </row>
    <row r="457" spans="1:8">
      <c r="A457" s="165">
        <v>335</v>
      </c>
      <c r="B457" s="165" t="s">
        <v>24049</v>
      </c>
      <c r="C457" s="152" t="s">
        <v>23951</v>
      </c>
      <c r="D457" s="178" t="s">
        <v>24134</v>
      </c>
      <c r="E457" s="178" t="s">
        <v>698</v>
      </c>
      <c r="F457" s="179">
        <v>8.0000000000000002E-3</v>
      </c>
      <c r="G457" s="216">
        <f>INSUMOS_SINAPI!D277</f>
        <v>8.7200000000000006</v>
      </c>
      <c r="H457" s="155">
        <f t="shared" ref="H457:H468" si="13">F457*G457</f>
        <v>6.9760000000000003E-2</v>
      </c>
    </row>
    <row r="458" spans="1:8">
      <c r="A458" s="180">
        <v>3157</v>
      </c>
      <c r="B458" s="165" t="s">
        <v>1462</v>
      </c>
      <c r="C458" s="152" t="s">
        <v>717</v>
      </c>
      <c r="D458" s="178" t="s">
        <v>24085</v>
      </c>
      <c r="E458" s="178" t="s">
        <v>698</v>
      </c>
      <c r="F458" s="179">
        <v>2</v>
      </c>
      <c r="G458" s="216">
        <v>0.08</v>
      </c>
      <c r="H458" s="155">
        <f t="shared" si="13"/>
        <v>0.16</v>
      </c>
    </row>
    <row r="459" spans="1:8">
      <c r="A459" s="165">
        <v>5809</v>
      </c>
      <c r="B459" s="165" t="s">
        <v>1462</v>
      </c>
      <c r="C459" s="181" t="s">
        <v>718</v>
      </c>
      <c r="D459" s="178" t="s">
        <v>24085</v>
      </c>
      <c r="E459" s="178" t="s">
        <v>698</v>
      </c>
      <c r="F459" s="179">
        <v>2</v>
      </c>
      <c r="G459" s="216">
        <v>0.56000000000000005</v>
      </c>
      <c r="H459" s="155">
        <f t="shared" si="13"/>
        <v>1.1200000000000001</v>
      </c>
    </row>
    <row r="460" spans="1:8">
      <c r="A460" s="165">
        <v>28634</v>
      </c>
      <c r="B460" s="165" t="s">
        <v>1462</v>
      </c>
      <c r="C460" s="181" t="s">
        <v>354</v>
      </c>
      <c r="D460" s="178" t="s">
        <v>24085</v>
      </c>
      <c r="E460" s="178" t="s">
        <v>698</v>
      </c>
      <c r="F460" s="179">
        <v>2</v>
      </c>
      <c r="G460" s="216">
        <v>1.51</v>
      </c>
      <c r="H460" s="155">
        <f t="shared" si="13"/>
        <v>3.02</v>
      </c>
    </row>
    <row r="461" spans="1:8">
      <c r="A461" s="165">
        <v>28635</v>
      </c>
      <c r="B461" s="165" t="s">
        <v>1462</v>
      </c>
      <c r="C461" s="152" t="s">
        <v>719</v>
      </c>
      <c r="D461" s="178" t="s">
        <v>20557</v>
      </c>
      <c r="E461" s="178" t="s">
        <v>698</v>
      </c>
      <c r="F461" s="179">
        <v>1.02</v>
      </c>
      <c r="G461" s="216">
        <v>21.12</v>
      </c>
      <c r="H461" s="155">
        <f t="shared" si="13"/>
        <v>21.542400000000001</v>
      </c>
    </row>
    <row r="462" spans="1:8">
      <c r="A462" s="165">
        <v>28638</v>
      </c>
      <c r="B462" s="165" t="s">
        <v>1462</v>
      </c>
      <c r="C462" s="152" t="s">
        <v>254</v>
      </c>
      <c r="D462" s="178" t="s">
        <v>24085</v>
      </c>
      <c r="E462" s="178" t="s">
        <v>698</v>
      </c>
      <c r="F462" s="179">
        <v>15</v>
      </c>
      <c r="G462" s="216">
        <v>0.03</v>
      </c>
      <c r="H462" s="155">
        <f t="shared" si="13"/>
        <v>0.44999999999999996</v>
      </c>
    </row>
    <row r="463" spans="1:8">
      <c r="A463" s="165">
        <v>28639</v>
      </c>
      <c r="B463" s="165" t="s">
        <v>1462</v>
      </c>
      <c r="C463" s="152" t="s">
        <v>722</v>
      </c>
      <c r="D463" s="178" t="s">
        <v>22126</v>
      </c>
      <c r="E463" s="178" t="s">
        <v>698</v>
      </c>
      <c r="F463" s="179">
        <v>1.5</v>
      </c>
      <c r="G463" s="216">
        <v>0.18</v>
      </c>
      <c r="H463" s="155">
        <f t="shared" si="13"/>
        <v>0.27</v>
      </c>
    </row>
    <row r="464" spans="1:8">
      <c r="A464" s="165">
        <v>28640</v>
      </c>
      <c r="B464" s="165" t="s">
        <v>1462</v>
      </c>
      <c r="C464" s="152" t="s">
        <v>723</v>
      </c>
      <c r="D464" s="178" t="s">
        <v>24134</v>
      </c>
      <c r="E464" s="178" t="s">
        <v>698</v>
      </c>
      <c r="F464" s="179">
        <v>0.4</v>
      </c>
      <c r="G464" s="216">
        <v>4.5999999999999996</v>
      </c>
      <c r="H464" s="155">
        <f t="shared" si="13"/>
        <v>1.8399999999999999</v>
      </c>
    </row>
    <row r="465" spans="1:8">
      <c r="A465" s="180">
        <v>28641</v>
      </c>
      <c r="B465" s="165" t="s">
        <v>1462</v>
      </c>
      <c r="C465" s="152" t="s">
        <v>23952</v>
      </c>
      <c r="D465" s="178" t="s">
        <v>22126</v>
      </c>
      <c r="E465" s="178" t="s">
        <v>698</v>
      </c>
      <c r="F465" s="179">
        <v>2.19</v>
      </c>
      <c r="G465" s="216">
        <v>4.2300000000000004</v>
      </c>
      <c r="H465" s="155">
        <f t="shared" si="13"/>
        <v>9.2637</v>
      </c>
    </row>
    <row r="466" spans="1:8">
      <c r="A466" s="165">
        <v>28642</v>
      </c>
      <c r="B466" s="165" t="s">
        <v>1462</v>
      </c>
      <c r="C466" s="181" t="s">
        <v>1773</v>
      </c>
      <c r="D466" s="178" t="s">
        <v>24085</v>
      </c>
      <c r="E466" s="178" t="s">
        <v>698</v>
      </c>
      <c r="F466" s="179">
        <v>0.3</v>
      </c>
      <c r="G466" s="216">
        <v>0.36</v>
      </c>
      <c r="H466" s="155">
        <f t="shared" si="13"/>
        <v>0.108</v>
      </c>
    </row>
    <row r="467" spans="1:8">
      <c r="A467" s="165">
        <v>28644</v>
      </c>
      <c r="B467" s="165" t="s">
        <v>1462</v>
      </c>
      <c r="C467" s="181" t="s">
        <v>23953</v>
      </c>
      <c r="D467" s="178" t="s">
        <v>24085</v>
      </c>
      <c r="E467" s="178" t="s">
        <v>698</v>
      </c>
      <c r="F467" s="179">
        <v>2</v>
      </c>
      <c r="G467" s="216">
        <v>7.45</v>
      </c>
      <c r="H467" s="155">
        <f t="shared" si="13"/>
        <v>14.9</v>
      </c>
    </row>
    <row r="468" spans="1:8">
      <c r="A468" s="165">
        <v>28655</v>
      </c>
      <c r="B468" s="165" t="s">
        <v>1462</v>
      </c>
      <c r="C468" s="152" t="s">
        <v>2866</v>
      </c>
      <c r="D468" s="178" t="s">
        <v>22126</v>
      </c>
      <c r="E468" s="178" t="s">
        <v>698</v>
      </c>
      <c r="F468" s="179">
        <v>0.39</v>
      </c>
      <c r="G468" s="216">
        <v>6.65</v>
      </c>
      <c r="H468" s="155">
        <f t="shared" si="13"/>
        <v>2.5935000000000001</v>
      </c>
    </row>
    <row r="469" spans="1:8">
      <c r="A469" s="131">
        <v>2707</v>
      </c>
      <c r="B469" s="131" t="s">
        <v>24049</v>
      </c>
      <c r="C469" s="152" t="s">
        <v>24080</v>
      </c>
      <c r="D469" s="153" t="s">
        <v>24032</v>
      </c>
      <c r="E469" s="153" t="s">
        <v>1467</v>
      </c>
      <c r="F469" s="199">
        <f>K$18</f>
        <v>2.5000000000000001E-2</v>
      </c>
      <c r="G469" s="193">
        <f>'MAO-DE-OBRA'!E$32</f>
        <v>30.426666666666666</v>
      </c>
      <c r="H469" s="200">
        <f>F469*G469</f>
        <v>0.76066666666666671</v>
      </c>
    </row>
    <row r="470" spans="1:8">
      <c r="A470" s="131" t="s">
        <v>530</v>
      </c>
      <c r="B470" s="131" t="s">
        <v>530</v>
      </c>
      <c r="C470" s="152" t="s">
        <v>23506</v>
      </c>
      <c r="D470" s="153" t="s">
        <v>24032</v>
      </c>
      <c r="E470" s="153" t="s">
        <v>1467</v>
      </c>
      <c r="F470" s="199">
        <f>K$18</f>
        <v>2.5000000000000001E-2</v>
      </c>
      <c r="G470" s="193">
        <f>$K$19</f>
        <v>6.9770747983333319</v>
      </c>
      <c r="H470" s="200">
        <f>F470*G470</f>
        <v>0.17442686995833331</v>
      </c>
    </row>
    <row r="471" spans="1:8">
      <c r="A471" s="144"/>
      <c r="E471" s="115"/>
      <c r="F471" s="116"/>
      <c r="G471" s="132" t="s">
        <v>710</v>
      </c>
      <c r="H471" s="117">
        <f>SUM(H457:H468)</f>
        <v>55.337359999999997</v>
      </c>
    </row>
    <row r="472" spans="1:8">
      <c r="A472" s="144"/>
      <c r="E472" s="115"/>
      <c r="F472" s="116"/>
      <c r="G472" s="132" t="s">
        <v>24036</v>
      </c>
      <c r="H472" s="117">
        <f>SUM(H455:H456)+SUM(H469:H470)</f>
        <v>2.5910935366250003</v>
      </c>
    </row>
    <row r="473" spans="1:8">
      <c r="A473" s="144"/>
      <c r="E473" s="133" t="s">
        <v>24037</v>
      </c>
      <c r="F473" s="134">
        <f>$H$12</f>
        <v>1.25</v>
      </c>
      <c r="G473" s="135" t="s">
        <v>24038</v>
      </c>
      <c r="H473" s="136">
        <f>H472*F473</f>
        <v>3.2388669207812502</v>
      </c>
    </row>
    <row r="474" spans="1:8">
      <c r="A474" s="144"/>
      <c r="E474" s="133"/>
      <c r="F474" s="134"/>
      <c r="G474" s="135" t="s">
        <v>21520</v>
      </c>
      <c r="H474" s="136">
        <f>SUM(H471:H473)</f>
        <v>61.167320457406248</v>
      </c>
    </row>
    <row r="475" spans="1:8">
      <c r="A475" s="144"/>
      <c r="E475" s="133" t="s">
        <v>24039</v>
      </c>
      <c r="F475" s="134">
        <f>$H$13</f>
        <v>0</v>
      </c>
      <c r="G475" s="135" t="s">
        <v>24040</v>
      </c>
      <c r="H475" s="136">
        <f>H474*F475</f>
        <v>0</v>
      </c>
    </row>
    <row r="476" spans="1:8">
      <c r="A476" s="144"/>
      <c r="E476" s="137"/>
      <c r="F476" s="135"/>
      <c r="G476" s="135" t="s">
        <v>24041</v>
      </c>
      <c r="H476" s="136">
        <f>SUM(H474:H475)</f>
        <v>61.167320457406248</v>
      </c>
    </row>
    <row r="477" spans="1:8">
      <c r="A477" s="144"/>
    </row>
    <row r="478" spans="1:8">
      <c r="A478" s="128" t="s">
        <v>24023</v>
      </c>
      <c r="B478" s="128" t="s">
        <v>1458</v>
      </c>
      <c r="C478" s="145" t="s">
        <v>24024</v>
      </c>
      <c r="D478" s="146" t="s">
        <v>21519</v>
      </c>
      <c r="E478" s="146" t="s">
        <v>24025</v>
      </c>
      <c r="F478" s="147" t="s">
        <v>24026</v>
      </c>
      <c r="G478" s="147" t="s">
        <v>24027</v>
      </c>
      <c r="H478" s="148" t="s">
        <v>24028</v>
      </c>
    </row>
    <row r="479" spans="1:8" ht="30">
      <c r="A479" s="129" t="s">
        <v>23515</v>
      </c>
      <c r="B479" s="129" t="s">
        <v>1460</v>
      </c>
      <c r="C479" s="138" t="s">
        <v>512</v>
      </c>
      <c r="D479" s="149" t="s">
        <v>21514</v>
      </c>
      <c r="E479" s="149" t="s">
        <v>23946</v>
      </c>
      <c r="F479" s="150" t="s">
        <v>24030</v>
      </c>
      <c r="G479" s="150"/>
      <c r="H479" s="151">
        <f>H491</f>
        <v>7.9749604574062509</v>
      </c>
    </row>
    <row r="480" spans="1:8">
      <c r="A480" s="131">
        <v>6115</v>
      </c>
      <c r="B480" s="165" t="s">
        <v>24049</v>
      </c>
      <c r="C480" s="152" t="s">
        <v>23928</v>
      </c>
      <c r="D480" s="153" t="s">
        <v>24032</v>
      </c>
      <c r="E480" s="153" t="s">
        <v>24033</v>
      </c>
      <c r="F480" s="154" t="s">
        <v>23922</v>
      </c>
      <c r="G480" s="154">
        <f>'MAO-DE-OBRA'!$E$18</f>
        <v>2.9400000000000004</v>
      </c>
      <c r="H480" s="155">
        <f t="shared" ref="H480:H485" si="14">F480*G480</f>
        <v>0.58800000000000008</v>
      </c>
    </row>
    <row r="481" spans="1:8">
      <c r="A481" s="131">
        <v>4783</v>
      </c>
      <c r="B481" s="165" t="s">
        <v>24049</v>
      </c>
      <c r="C481" s="152" t="s">
        <v>23929</v>
      </c>
      <c r="D481" s="153" t="s">
        <v>24032</v>
      </c>
      <c r="E481" s="153" t="s">
        <v>24033</v>
      </c>
      <c r="F481" s="154" t="s">
        <v>24034</v>
      </c>
      <c r="G481" s="154">
        <f>'MAO-DE-OBRA'!$E$31</f>
        <v>3.68</v>
      </c>
      <c r="H481" s="155">
        <f t="shared" si="14"/>
        <v>1.1040000000000001</v>
      </c>
    </row>
    <row r="482" spans="1:8">
      <c r="A482" s="131">
        <v>4048</v>
      </c>
      <c r="B482" s="165" t="s">
        <v>24049</v>
      </c>
      <c r="C482" s="152" t="s">
        <v>23930</v>
      </c>
      <c r="D482" s="153" t="s">
        <v>5411</v>
      </c>
      <c r="E482" s="153" t="s">
        <v>698</v>
      </c>
      <c r="F482" s="154" t="s">
        <v>23931</v>
      </c>
      <c r="G482" s="154">
        <f>INSUMOS_SINAPI!$D$4531</f>
        <v>2.8</v>
      </c>
      <c r="H482" s="155">
        <f t="shared" si="14"/>
        <v>1.9599999999999997</v>
      </c>
    </row>
    <row r="483" spans="1:8">
      <c r="A483" s="131">
        <v>3767</v>
      </c>
      <c r="B483" s="165" t="s">
        <v>24049</v>
      </c>
      <c r="C483" s="152" t="s">
        <v>23932</v>
      </c>
      <c r="D483" s="153" t="s">
        <v>707</v>
      </c>
      <c r="E483" s="153" t="s">
        <v>698</v>
      </c>
      <c r="F483" s="154" t="s">
        <v>1455</v>
      </c>
      <c r="G483" s="154" t="str">
        <f>INSUMOS_SINAPI!$D$4093</f>
        <v>0,26</v>
      </c>
      <c r="H483" s="155">
        <f t="shared" si="14"/>
        <v>0.10400000000000001</v>
      </c>
    </row>
    <row r="484" spans="1:8">
      <c r="A484" s="131">
        <v>2707</v>
      </c>
      <c r="B484" s="131" t="s">
        <v>24049</v>
      </c>
      <c r="C484" s="152" t="s">
        <v>24080</v>
      </c>
      <c r="D484" s="153" t="s">
        <v>24032</v>
      </c>
      <c r="E484" s="153" t="s">
        <v>1467</v>
      </c>
      <c r="F484" s="199">
        <f>K$18</f>
        <v>2.5000000000000001E-2</v>
      </c>
      <c r="G484" s="193">
        <f>'MAO-DE-OBRA'!E$32</f>
        <v>30.426666666666666</v>
      </c>
      <c r="H484" s="200">
        <f t="shared" si="14"/>
        <v>0.76066666666666671</v>
      </c>
    </row>
    <row r="485" spans="1:8">
      <c r="A485" s="131" t="s">
        <v>530</v>
      </c>
      <c r="B485" s="131" t="s">
        <v>530</v>
      </c>
      <c r="C485" s="152" t="s">
        <v>23506</v>
      </c>
      <c r="D485" s="153" t="s">
        <v>24032</v>
      </c>
      <c r="E485" s="153" t="s">
        <v>1467</v>
      </c>
      <c r="F485" s="199">
        <f>K$18</f>
        <v>2.5000000000000001E-2</v>
      </c>
      <c r="G485" s="193">
        <f>$K$19</f>
        <v>6.9770747983333319</v>
      </c>
      <c r="H485" s="200">
        <f t="shared" si="14"/>
        <v>0.17442686995833331</v>
      </c>
    </row>
    <row r="486" spans="1:8">
      <c r="A486" s="144"/>
      <c r="B486" s="176"/>
      <c r="C486" s="157"/>
      <c r="D486" s="137"/>
      <c r="E486" s="115"/>
      <c r="F486" s="116"/>
      <c r="G486" s="132" t="s">
        <v>710</v>
      </c>
      <c r="H486" s="117">
        <f>SUM(H482:H483)</f>
        <v>2.0639999999999996</v>
      </c>
    </row>
    <row r="487" spans="1:8">
      <c r="A487" s="144"/>
      <c r="B487" s="156"/>
      <c r="C487" s="157"/>
      <c r="D487" s="137"/>
      <c r="E487" s="115"/>
      <c r="F487" s="116"/>
      <c r="G487" s="132" t="s">
        <v>24036</v>
      </c>
      <c r="H487" s="117">
        <f>SUM(H480:H481)+SUM(H484:H485)</f>
        <v>2.6270935366250003</v>
      </c>
    </row>
    <row r="488" spans="1:8">
      <c r="A488" s="144"/>
      <c r="B488" s="156"/>
      <c r="C488" s="157"/>
      <c r="D488" s="137"/>
      <c r="E488" s="133" t="s">
        <v>24037</v>
      </c>
      <c r="F488" s="134">
        <f>$H$12</f>
        <v>1.25</v>
      </c>
      <c r="G488" s="135" t="s">
        <v>24038</v>
      </c>
      <c r="H488" s="136">
        <f>H487*F488</f>
        <v>3.2838669207812505</v>
      </c>
    </row>
    <row r="489" spans="1:8">
      <c r="A489" s="144"/>
      <c r="B489" s="156"/>
      <c r="C489" s="157"/>
      <c r="D489" s="137"/>
      <c r="E489" s="133"/>
      <c r="F489" s="134"/>
      <c r="G489" s="135" t="s">
        <v>21520</v>
      </c>
      <c r="H489" s="136">
        <f>SUM(H486:H488)</f>
        <v>7.9749604574062509</v>
      </c>
    </row>
    <row r="490" spans="1:8">
      <c r="A490" s="144"/>
      <c r="B490" s="137"/>
      <c r="D490" s="159"/>
      <c r="E490" s="133" t="s">
        <v>24039</v>
      </c>
      <c r="F490" s="134">
        <f>$H$13</f>
        <v>0</v>
      </c>
      <c r="G490" s="135" t="s">
        <v>24040</v>
      </c>
      <c r="H490" s="136">
        <f>H489*F490</f>
        <v>0</v>
      </c>
    </row>
    <row r="491" spans="1:8">
      <c r="A491" s="144"/>
      <c r="B491" s="156"/>
      <c r="C491" s="157"/>
      <c r="D491" s="137"/>
      <c r="E491" s="137"/>
      <c r="F491" s="135"/>
      <c r="G491" s="135" t="s">
        <v>24041</v>
      </c>
      <c r="H491" s="136">
        <f>SUM(H489:H490)</f>
        <v>7.9749604574062509</v>
      </c>
    </row>
    <row r="492" spans="1:8">
      <c r="A492" s="144"/>
      <c r="B492" s="156"/>
      <c r="C492" s="157"/>
      <c r="D492" s="137"/>
      <c r="E492" s="137"/>
      <c r="F492" s="135"/>
      <c r="G492" s="135"/>
      <c r="H492" s="136"/>
    </row>
    <row r="493" spans="1:8">
      <c r="A493" s="128" t="s">
        <v>24023</v>
      </c>
      <c r="B493" s="128" t="s">
        <v>1458</v>
      </c>
      <c r="C493" s="145" t="s">
        <v>24024</v>
      </c>
      <c r="D493" s="146" t="s">
        <v>21519</v>
      </c>
      <c r="E493" s="146" t="s">
        <v>24025</v>
      </c>
      <c r="F493" s="147" t="s">
        <v>24026</v>
      </c>
      <c r="G493" s="147" t="s">
        <v>24027</v>
      </c>
      <c r="H493" s="148" t="s">
        <v>24028</v>
      </c>
    </row>
    <row r="494" spans="1:8" ht="30">
      <c r="A494" s="129" t="s">
        <v>23597</v>
      </c>
      <c r="B494" s="129" t="s">
        <v>1460</v>
      </c>
      <c r="C494" s="138" t="s">
        <v>513</v>
      </c>
      <c r="D494" s="149" t="s">
        <v>21514</v>
      </c>
      <c r="E494" s="149" t="s">
        <v>23946</v>
      </c>
      <c r="F494" s="150" t="s">
        <v>24030</v>
      </c>
      <c r="G494" s="150"/>
      <c r="H494" s="151">
        <f>H507</f>
        <v>10.018410457406251</v>
      </c>
    </row>
    <row r="495" spans="1:8">
      <c r="A495" s="131">
        <v>6115</v>
      </c>
      <c r="B495" s="165" t="s">
        <v>24049</v>
      </c>
      <c r="C495" s="152" t="s">
        <v>23928</v>
      </c>
      <c r="D495" s="153" t="s">
        <v>24032</v>
      </c>
      <c r="E495" s="153" t="s">
        <v>24033</v>
      </c>
      <c r="F495" s="154" t="s">
        <v>22055</v>
      </c>
      <c r="G495" s="154">
        <f>'MAO-DE-OBRA'!$E$18</f>
        <v>2.9400000000000004</v>
      </c>
      <c r="H495" s="155">
        <f t="shared" ref="H495:H501" si="15">F495*G495</f>
        <v>1.0290000000000001</v>
      </c>
    </row>
    <row r="496" spans="1:8">
      <c r="A496" s="131">
        <v>4783</v>
      </c>
      <c r="B496" s="165" t="s">
        <v>24049</v>
      </c>
      <c r="C496" s="152" t="s">
        <v>23929</v>
      </c>
      <c r="D496" s="153" t="s">
        <v>24032</v>
      </c>
      <c r="E496" s="153" t="s">
        <v>24033</v>
      </c>
      <c r="F496" s="154" t="s">
        <v>1455</v>
      </c>
      <c r="G496" s="154">
        <f>'MAO-DE-OBRA'!$E$31</f>
        <v>3.68</v>
      </c>
      <c r="H496" s="155">
        <f t="shared" si="15"/>
        <v>1.4720000000000002</v>
      </c>
    </row>
    <row r="497" spans="1:8">
      <c r="A497" s="131">
        <v>6090</v>
      </c>
      <c r="B497" s="165" t="s">
        <v>24049</v>
      </c>
      <c r="C497" s="152" t="s">
        <v>23934</v>
      </c>
      <c r="D497" s="153" t="s">
        <v>23925</v>
      </c>
      <c r="E497" s="153" t="s">
        <v>698</v>
      </c>
      <c r="F497" s="154" t="s">
        <v>22662</v>
      </c>
      <c r="G497" s="154">
        <f>INSUMOS_SINAPI!$D$6265</f>
        <v>5.57</v>
      </c>
      <c r="H497" s="155">
        <f t="shared" si="15"/>
        <v>0.66839999999999999</v>
      </c>
    </row>
    <row r="498" spans="1:8">
      <c r="A498" s="131">
        <v>3767</v>
      </c>
      <c r="B498" s="165" t="s">
        <v>24049</v>
      </c>
      <c r="C498" s="152" t="s">
        <v>23932</v>
      </c>
      <c r="D498" s="153" t="s">
        <v>707</v>
      </c>
      <c r="E498" s="153" t="s">
        <v>698</v>
      </c>
      <c r="F498" s="154" t="s">
        <v>11233</v>
      </c>
      <c r="G498" s="154" t="str">
        <f>INSUMOS_SINAPI!$D$4093</f>
        <v>0,26</v>
      </c>
      <c r="H498" s="155">
        <f t="shared" si="15"/>
        <v>6.5000000000000002E-2</v>
      </c>
    </row>
    <row r="499" spans="1:8">
      <c r="A499" s="131">
        <v>7345</v>
      </c>
      <c r="B499" s="165" t="s">
        <v>24049</v>
      </c>
      <c r="C499" s="152" t="s">
        <v>23935</v>
      </c>
      <c r="D499" s="153" t="s">
        <v>23925</v>
      </c>
      <c r="E499" s="153" t="s">
        <v>698</v>
      </c>
      <c r="F499" s="154" t="s">
        <v>21943</v>
      </c>
      <c r="G499" s="154">
        <f>INSUMOS_SINAPI!$D$7266</f>
        <v>9.14</v>
      </c>
      <c r="H499" s="155">
        <f t="shared" si="15"/>
        <v>1.5538000000000003</v>
      </c>
    </row>
    <row r="500" spans="1:8">
      <c r="A500" s="131">
        <v>2707</v>
      </c>
      <c r="B500" s="131" t="s">
        <v>24049</v>
      </c>
      <c r="C500" s="152" t="s">
        <v>24080</v>
      </c>
      <c r="D500" s="153" t="s">
        <v>24032</v>
      </c>
      <c r="E500" s="153" t="s">
        <v>1467</v>
      </c>
      <c r="F500" s="199">
        <f>K$18</f>
        <v>2.5000000000000001E-2</v>
      </c>
      <c r="G500" s="193">
        <f>'MAO-DE-OBRA'!E$32</f>
        <v>30.426666666666666</v>
      </c>
      <c r="H500" s="200">
        <f t="shared" si="15"/>
        <v>0.76066666666666671</v>
      </c>
    </row>
    <row r="501" spans="1:8">
      <c r="A501" s="131" t="s">
        <v>530</v>
      </c>
      <c r="B501" s="131" t="s">
        <v>530</v>
      </c>
      <c r="C501" s="152" t="s">
        <v>23506</v>
      </c>
      <c r="D501" s="153" t="s">
        <v>24032</v>
      </c>
      <c r="E501" s="153" t="s">
        <v>1467</v>
      </c>
      <c r="F501" s="199">
        <f>K$18</f>
        <v>2.5000000000000001E-2</v>
      </c>
      <c r="G501" s="193">
        <f>$K$19</f>
        <v>6.9770747983333319</v>
      </c>
      <c r="H501" s="200">
        <f t="shared" si="15"/>
        <v>0.17442686995833331</v>
      </c>
    </row>
    <row r="502" spans="1:8">
      <c r="A502" s="144"/>
      <c r="B502" s="114"/>
      <c r="C502" s="112"/>
      <c r="D502" s="115"/>
      <c r="E502" s="115"/>
      <c r="F502" s="116"/>
      <c r="G502" s="132" t="s">
        <v>710</v>
      </c>
      <c r="H502" s="117">
        <f>SUM(H497:H499)</f>
        <v>2.2872000000000003</v>
      </c>
    </row>
    <row r="503" spans="1:8">
      <c r="A503" s="144"/>
      <c r="B503" s="114"/>
      <c r="C503" s="112"/>
      <c r="D503" s="115"/>
      <c r="E503" s="115"/>
      <c r="F503" s="116"/>
      <c r="G503" s="132" t="s">
        <v>24036</v>
      </c>
      <c r="H503" s="117">
        <f>SUM(H495:H496)+SUM(H500:H501)</f>
        <v>3.4360935366250005</v>
      </c>
    </row>
    <row r="504" spans="1:8">
      <c r="A504" s="144"/>
      <c r="B504" s="114"/>
      <c r="C504" s="112"/>
      <c r="D504" s="115"/>
      <c r="E504" s="133" t="s">
        <v>24037</v>
      </c>
      <c r="F504" s="134">
        <f>$H$12</f>
        <v>1.25</v>
      </c>
      <c r="G504" s="135" t="s">
        <v>24038</v>
      </c>
      <c r="H504" s="136">
        <f>H503*F504</f>
        <v>4.2951169207812505</v>
      </c>
    </row>
    <row r="505" spans="1:8">
      <c r="A505" s="144"/>
      <c r="B505" s="114"/>
      <c r="C505" s="112"/>
      <c r="D505" s="115"/>
      <c r="E505" s="133"/>
      <c r="F505" s="134"/>
      <c r="G505" s="135" t="s">
        <v>21520</v>
      </c>
      <c r="H505" s="136">
        <f>SUM(H502:H504)</f>
        <v>10.018410457406251</v>
      </c>
    </row>
    <row r="506" spans="1:8">
      <c r="A506" s="144"/>
      <c r="B506" s="114"/>
      <c r="C506" s="112"/>
      <c r="D506" s="115"/>
      <c r="E506" s="133" t="s">
        <v>24039</v>
      </c>
      <c r="F506" s="134">
        <f>$H$13</f>
        <v>0</v>
      </c>
      <c r="G506" s="135" t="s">
        <v>24040</v>
      </c>
      <c r="H506" s="136">
        <f>H505*F506</f>
        <v>0</v>
      </c>
    </row>
    <row r="507" spans="1:8">
      <c r="A507" s="144"/>
      <c r="B507" s="114"/>
      <c r="C507" s="112"/>
      <c r="D507" s="115"/>
      <c r="E507" s="137"/>
      <c r="F507" s="135"/>
      <c r="G507" s="135" t="s">
        <v>24041</v>
      </c>
      <c r="H507" s="136">
        <f>SUM(H505:H506)</f>
        <v>10.018410457406251</v>
      </c>
    </row>
    <row r="508" spans="1:8" ht="15.75" thickBot="1"/>
    <row r="509" spans="1:8" ht="15.75" thickBot="1">
      <c r="A509" s="124">
        <v>6</v>
      </c>
      <c r="B509" s="125"/>
      <c r="C509" s="293" t="s">
        <v>23508</v>
      </c>
      <c r="D509" s="294"/>
      <c r="E509" s="294"/>
      <c r="F509" s="294"/>
      <c r="G509" s="294"/>
      <c r="H509" s="294"/>
    </row>
    <row r="510" spans="1:8">
      <c r="A510" s="144"/>
      <c r="B510" s="144"/>
      <c r="C510" s="119"/>
      <c r="D510" s="120"/>
    </row>
    <row r="511" spans="1:8">
      <c r="A511" s="128" t="s">
        <v>24023</v>
      </c>
      <c r="B511" s="128" t="s">
        <v>1458</v>
      </c>
      <c r="C511" s="145" t="s">
        <v>24024</v>
      </c>
      <c r="D511" s="146" t="s">
        <v>21519</v>
      </c>
      <c r="E511" s="146" t="s">
        <v>24025</v>
      </c>
      <c r="F511" s="147" t="s">
        <v>24026</v>
      </c>
      <c r="G511" s="147" t="s">
        <v>24027</v>
      </c>
      <c r="H511" s="148" t="s">
        <v>24028</v>
      </c>
    </row>
    <row r="512" spans="1:8" ht="30">
      <c r="A512" s="129" t="s">
        <v>526</v>
      </c>
      <c r="B512" s="129" t="s">
        <v>1460</v>
      </c>
      <c r="C512" s="138" t="s">
        <v>515</v>
      </c>
      <c r="D512" s="149" t="s">
        <v>21514</v>
      </c>
      <c r="E512" s="149" t="s">
        <v>23946</v>
      </c>
      <c r="F512" s="150" t="s">
        <v>24030</v>
      </c>
      <c r="G512" s="150"/>
      <c r="H512" s="151">
        <f>H525</f>
        <v>241.20520645740626</v>
      </c>
    </row>
    <row r="513" spans="1:8">
      <c r="A513" s="131">
        <v>4750</v>
      </c>
      <c r="B513" s="165" t="s">
        <v>24049</v>
      </c>
      <c r="C513" s="152" t="s">
        <v>24031</v>
      </c>
      <c r="D513" s="153" t="s">
        <v>24032</v>
      </c>
      <c r="E513" s="153" t="s">
        <v>24033</v>
      </c>
      <c r="F513" s="154" t="s">
        <v>516</v>
      </c>
      <c r="G513" s="154">
        <f>'MAO-DE-OBRA'!$E$36</f>
        <v>3.68</v>
      </c>
      <c r="H513" s="155">
        <f t="shared" ref="H513:H519" si="16">F513*G513</f>
        <v>5.5200000000000005</v>
      </c>
    </row>
    <row r="514" spans="1:8">
      <c r="A514" s="131">
        <v>6115</v>
      </c>
      <c r="B514" s="165" t="s">
        <v>24049</v>
      </c>
      <c r="C514" s="152" t="s">
        <v>24035</v>
      </c>
      <c r="D514" s="153" t="s">
        <v>24032</v>
      </c>
      <c r="E514" s="153" t="s">
        <v>24033</v>
      </c>
      <c r="F514" s="154">
        <v>1</v>
      </c>
      <c r="G514" s="154">
        <f>'MAO-DE-OBRA'!$E$18</f>
        <v>2.9400000000000004</v>
      </c>
      <c r="H514" s="155">
        <f t="shared" si="16"/>
        <v>2.9400000000000004</v>
      </c>
    </row>
    <row r="515" spans="1:8">
      <c r="A515" s="131">
        <v>370</v>
      </c>
      <c r="B515" s="165" t="s">
        <v>24049</v>
      </c>
      <c r="C515" s="152" t="s">
        <v>697</v>
      </c>
      <c r="D515" s="153" t="s">
        <v>21542</v>
      </c>
      <c r="E515" s="153" t="s">
        <v>698</v>
      </c>
      <c r="F515" s="154" t="s">
        <v>517</v>
      </c>
      <c r="G515" s="154">
        <f>INSUMOS_SINAPI!$D$294</f>
        <v>30.54</v>
      </c>
      <c r="H515" s="155">
        <f t="shared" si="16"/>
        <v>0.149646</v>
      </c>
    </row>
    <row r="516" spans="1:8">
      <c r="A516" s="131">
        <v>1379</v>
      </c>
      <c r="B516" s="165" t="s">
        <v>24049</v>
      </c>
      <c r="C516" s="152" t="s">
        <v>700</v>
      </c>
      <c r="D516" s="153" t="s">
        <v>5411</v>
      </c>
      <c r="E516" s="153" t="s">
        <v>698</v>
      </c>
      <c r="F516" s="154" t="s">
        <v>13083</v>
      </c>
      <c r="G516" s="173" t="str">
        <f>INSUMOS_SINAPI!$D$1364</f>
        <v>0,39</v>
      </c>
      <c r="H516" s="155">
        <f t="shared" si="16"/>
        <v>0.75660000000000005</v>
      </c>
    </row>
    <row r="517" spans="1:8" ht="30">
      <c r="A517" s="131">
        <v>601</v>
      </c>
      <c r="B517" s="165" t="s">
        <v>24049</v>
      </c>
      <c r="C517" s="152" t="s">
        <v>518</v>
      </c>
      <c r="D517" s="153" t="s">
        <v>21514</v>
      </c>
      <c r="E517" s="153" t="s">
        <v>698</v>
      </c>
      <c r="F517" s="154">
        <v>1</v>
      </c>
      <c r="G517" s="154">
        <f>INSUMOS_SINAPI!D$3599</f>
        <v>219.16</v>
      </c>
      <c r="H517" s="155">
        <f t="shared" si="16"/>
        <v>219.16</v>
      </c>
    </row>
    <row r="518" spans="1:8">
      <c r="A518" s="131">
        <v>2707</v>
      </c>
      <c r="B518" s="131" t="s">
        <v>24049</v>
      </c>
      <c r="C518" s="152" t="s">
        <v>24080</v>
      </c>
      <c r="D518" s="153" t="s">
        <v>24032</v>
      </c>
      <c r="E518" s="153" t="s">
        <v>1467</v>
      </c>
      <c r="F518" s="199">
        <f>K$18</f>
        <v>2.5000000000000001E-2</v>
      </c>
      <c r="G518" s="193">
        <f>'MAO-DE-OBRA'!E$32</f>
        <v>30.426666666666666</v>
      </c>
      <c r="H518" s="200">
        <f t="shared" si="16"/>
        <v>0.76066666666666671</v>
      </c>
    </row>
    <row r="519" spans="1:8">
      <c r="A519" s="131" t="s">
        <v>530</v>
      </c>
      <c r="B519" s="131" t="s">
        <v>530</v>
      </c>
      <c r="C519" s="152" t="s">
        <v>23506</v>
      </c>
      <c r="D519" s="153" t="s">
        <v>24032</v>
      </c>
      <c r="E519" s="153" t="s">
        <v>1467</v>
      </c>
      <c r="F519" s="199">
        <f>K$18</f>
        <v>2.5000000000000001E-2</v>
      </c>
      <c r="G519" s="193">
        <f>$K$19</f>
        <v>6.9770747983333319</v>
      </c>
      <c r="H519" s="200">
        <f t="shared" si="16"/>
        <v>0.17442686995833331</v>
      </c>
    </row>
    <row r="520" spans="1:8">
      <c r="A520" s="144"/>
      <c r="B520" s="156"/>
      <c r="C520" s="157"/>
      <c r="D520" s="137"/>
      <c r="E520" s="115"/>
      <c r="F520" s="116"/>
      <c r="G520" s="132" t="s">
        <v>710</v>
      </c>
      <c r="H520" s="117">
        <f>SUM(H515:H517)</f>
        <v>220.06624600000001</v>
      </c>
    </row>
    <row r="521" spans="1:8">
      <c r="A521" s="144"/>
      <c r="B521" s="156"/>
      <c r="C521" s="157"/>
      <c r="D521" s="137"/>
      <c r="E521" s="115"/>
      <c r="F521" s="116"/>
      <c r="G521" s="132" t="s">
        <v>24036</v>
      </c>
      <c r="H521" s="117">
        <f>SUM(H513:H514)+SUM(H518:H519)</f>
        <v>9.3950935366250015</v>
      </c>
    </row>
    <row r="522" spans="1:8">
      <c r="A522" s="144"/>
      <c r="B522" s="156"/>
      <c r="C522" s="157"/>
      <c r="D522" s="137"/>
      <c r="E522" s="133" t="s">
        <v>24037</v>
      </c>
      <c r="F522" s="134">
        <f>$H$12</f>
        <v>1.25</v>
      </c>
      <c r="G522" s="135" t="s">
        <v>24038</v>
      </c>
      <c r="H522" s="136">
        <f>H521*F522</f>
        <v>11.743866920781251</v>
      </c>
    </row>
    <row r="523" spans="1:8">
      <c r="A523" s="144"/>
      <c r="B523" s="156"/>
      <c r="C523" s="157"/>
      <c r="D523" s="137"/>
      <c r="E523" s="133"/>
      <c r="F523" s="134"/>
      <c r="G523" s="135" t="s">
        <v>21520</v>
      </c>
      <c r="H523" s="136">
        <f>SUM(H520:H522)</f>
        <v>241.20520645740626</v>
      </c>
    </row>
    <row r="524" spans="1:8">
      <c r="A524" s="144"/>
      <c r="B524" s="137"/>
      <c r="D524" s="157"/>
      <c r="E524" s="133" t="s">
        <v>24039</v>
      </c>
      <c r="F524" s="134">
        <f>$H$13</f>
        <v>0</v>
      </c>
      <c r="G524" s="135" t="s">
        <v>24040</v>
      </c>
      <c r="H524" s="136">
        <f>H523*F524</f>
        <v>0</v>
      </c>
    </row>
    <row r="525" spans="1:8">
      <c r="A525" s="144"/>
      <c r="B525" s="156"/>
      <c r="C525" s="157"/>
      <c r="D525" s="137"/>
      <c r="E525" s="137"/>
      <c r="F525" s="135"/>
      <c r="G525" s="135" t="s">
        <v>24041</v>
      </c>
      <c r="H525" s="136">
        <f>SUM(H523:H524)</f>
        <v>241.20520645740626</v>
      </c>
    </row>
    <row r="526" spans="1:8">
      <c r="A526" s="144"/>
      <c r="B526" s="156"/>
      <c r="C526" s="157"/>
      <c r="D526" s="137"/>
      <c r="E526" s="137"/>
      <c r="F526" s="135"/>
      <c r="G526" s="135"/>
      <c r="H526" s="136"/>
    </row>
    <row r="527" spans="1:8">
      <c r="A527" s="128" t="s">
        <v>24023</v>
      </c>
      <c r="B527" s="128" t="s">
        <v>1458</v>
      </c>
      <c r="C527" s="145" t="s">
        <v>24024</v>
      </c>
      <c r="D527" s="146" t="s">
        <v>21519</v>
      </c>
      <c r="E527" s="146" t="s">
        <v>24025</v>
      </c>
      <c r="F527" s="147" t="s">
        <v>24026</v>
      </c>
      <c r="G527" s="147" t="s">
        <v>24027</v>
      </c>
      <c r="H527" s="148" t="s">
        <v>24028</v>
      </c>
    </row>
    <row r="528" spans="1:8">
      <c r="A528" s="129" t="s">
        <v>534</v>
      </c>
      <c r="B528" s="129" t="s">
        <v>1460</v>
      </c>
      <c r="C528" s="130" t="s">
        <v>524</v>
      </c>
      <c r="D528" s="149" t="s">
        <v>21514</v>
      </c>
      <c r="E528" s="149" t="s">
        <v>23946</v>
      </c>
      <c r="F528" s="150">
        <v>1</v>
      </c>
      <c r="G528" s="150"/>
      <c r="H528" s="151">
        <f>H540</f>
        <v>26.17946045740625</v>
      </c>
    </row>
    <row r="529" spans="1:8">
      <c r="A529" s="131">
        <v>10489</v>
      </c>
      <c r="B529" s="165" t="s">
        <v>24049</v>
      </c>
      <c r="C529" s="152" t="s">
        <v>523</v>
      </c>
      <c r="D529" s="153" t="s">
        <v>24032</v>
      </c>
      <c r="E529" s="153" t="s">
        <v>24033</v>
      </c>
      <c r="F529" s="154">
        <v>1</v>
      </c>
      <c r="G529" s="154">
        <f>'MAO-DE-OBRA'!$E$35</f>
        <v>3.68</v>
      </c>
      <c r="H529" s="155">
        <f t="shared" ref="H529:H534" si="17">F529*G529</f>
        <v>3.68</v>
      </c>
    </row>
    <row r="530" spans="1:8">
      <c r="A530" s="131">
        <v>6115</v>
      </c>
      <c r="B530" s="165" t="s">
        <v>24049</v>
      </c>
      <c r="C530" s="152" t="s">
        <v>24035</v>
      </c>
      <c r="D530" s="153" t="s">
        <v>24032</v>
      </c>
      <c r="E530" s="153" t="s">
        <v>24033</v>
      </c>
      <c r="F530" s="154">
        <v>2</v>
      </c>
      <c r="G530" s="154">
        <f>'MAO-DE-OBRA'!$E$18</f>
        <v>2.9400000000000004</v>
      </c>
      <c r="H530" s="155">
        <f t="shared" si="17"/>
        <v>5.8800000000000008</v>
      </c>
    </row>
    <row r="531" spans="1:8">
      <c r="A531" s="131">
        <v>11622</v>
      </c>
      <c r="B531" s="165" t="s">
        <v>24049</v>
      </c>
      <c r="C531" s="152" t="s">
        <v>522</v>
      </c>
      <c r="D531" s="153" t="s">
        <v>5411</v>
      </c>
      <c r="E531" s="153" t="s">
        <v>698</v>
      </c>
      <c r="F531" s="154">
        <v>0.05</v>
      </c>
      <c r="G531" s="154">
        <f>INSUMOS_SINAPI!D4539</f>
        <v>41.64</v>
      </c>
      <c r="H531" s="155">
        <f t="shared" si="17"/>
        <v>2.0820000000000003</v>
      </c>
    </row>
    <row r="532" spans="1:8">
      <c r="A532" s="131">
        <v>5333</v>
      </c>
      <c r="B532" s="165" t="s">
        <v>24049</v>
      </c>
      <c r="C532" s="152" t="s">
        <v>525</v>
      </c>
      <c r="D532" s="153" t="s">
        <v>23925</v>
      </c>
      <c r="E532" s="153" t="s">
        <v>698</v>
      </c>
      <c r="F532" s="154">
        <v>0.05</v>
      </c>
      <c r="G532" s="173">
        <f>INSUMOS_SINAPI!D4716</f>
        <v>9.67</v>
      </c>
      <c r="H532" s="155">
        <f t="shared" si="17"/>
        <v>0.48350000000000004</v>
      </c>
    </row>
    <row r="533" spans="1:8">
      <c r="A533" s="131">
        <v>2707</v>
      </c>
      <c r="B533" s="131" t="s">
        <v>24049</v>
      </c>
      <c r="C533" s="152" t="s">
        <v>24080</v>
      </c>
      <c r="D533" s="153" t="s">
        <v>24032</v>
      </c>
      <c r="E533" s="153" t="s">
        <v>1467</v>
      </c>
      <c r="F533" s="199">
        <f>K$18</f>
        <v>2.5000000000000001E-2</v>
      </c>
      <c r="G533" s="193">
        <f>'MAO-DE-OBRA'!E$32</f>
        <v>30.426666666666666</v>
      </c>
      <c r="H533" s="200">
        <f t="shared" si="17"/>
        <v>0.76066666666666671</v>
      </c>
    </row>
    <row r="534" spans="1:8">
      <c r="A534" s="131" t="s">
        <v>530</v>
      </c>
      <c r="B534" s="131" t="s">
        <v>530</v>
      </c>
      <c r="C534" s="152" t="s">
        <v>23506</v>
      </c>
      <c r="D534" s="153" t="s">
        <v>24032</v>
      </c>
      <c r="E534" s="153" t="s">
        <v>1467</v>
      </c>
      <c r="F534" s="199">
        <f>K$18</f>
        <v>2.5000000000000001E-2</v>
      </c>
      <c r="G534" s="193">
        <f>$K$19</f>
        <v>6.9770747983333319</v>
      </c>
      <c r="H534" s="200">
        <f t="shared" si="17"/>
        <v>0.17442686995833331</v>
      </c>
    </row>
    <row r="535" spans="1:8">
      <c r="A535" s="144"/>
      <c r="B535" s="156"/>
      <c r="C535" s="157"/>
      <c r="D535" s="137"/>
      <c r="E535" s="115"/>
      <c r="F535" s="116"/>
      <c r="G535" s="132" t="s">
        <v>710</v>
      </c>
      <c r="H535" s="117">
        <f>SUM(H531:H532)</f>
        <v>2.5655000000000001</v>
      </c>
    </row>
    <row r="536" spans="1:8">
      <c r="A536" s="144"/>
      <c r="B536" s="156"/>
      <c r="C536" s="157"/>
      <c r="D536" s="137"/>
      <c r="E536" s="115"/>
      <c r="F536" s="116"/>
      <c r="G536" s="132" t="s">
        <v>24036</v>
      </c>
      <c r="H536" s="117">
        <f>SUM(H529:H530)+SUM(H533:H534)</f>
        <v>10.495093536625001</v>
      </c>
    </row>
    <row r="537" spans="1:8">
      <c r="A537" s="144"/>
      <c r="B537" s="156"/>
      <c r="C537" s="157"/>
      <c r="D537" s="137"/>
      <c r="E537" s="133" t="s">
        <v>24037</v>
      </c>
      <c r="F537" s="134">
        <f>$H$12</f>
        <v>1.25</v>
      </c>
      <c r="G537" s="135" t="s">
        <v>24038</v>
      </c>
      <c r="H537" s="136">
        <f>H536*F537</f>
        <v>13.118866920781251</v>
      </c>
    </row>
    <row r="538" spans="1:8">
      <c r="A538" s="144"/>
      <c r="B538" s="156"/>
      <c r="C538" s="157"/>
      <c r="D538" s="137"/>
      <c r="E538" s="133"/>
      <c r="F538" s="134"/>
      <c r="G538" s="135" t="s">
        <v>21520</v>
      </c>
      <c r="H538" s="136">
        <f>SUM(H535:H537)</f>
        <v>26.17946045740625</v>
      </c>
    </row>
    <row r="539" spans="1:8">
      <c r="A539" s="144"/>
      <c r="B539" s="137"/>
      <c r="D539" s="157"/>
      <c r="E539" s="133" t="s">
        <v>24039</v>
      </c>
      <c r="F539" s="134">
        <f>$H$13</f>
        <v>0</v>
      </c>
      <c r="G539" s="135" t="s">
        <v>24040</v>
      </c>
      <c r="H539" s="136">
        <f>H538*F539</f>
        <v>0</v>
      </c>
    </row>
    <row r="540" spans="1:8">
      <c r="A540" s="144"/>
      <c r="B540" s="156"/>
      <c r="C540" s="157"/>
      <c r="D540" s="137"/>
      <c r="E540" s="137"/>
      <c r="F540" s="135"/>
      <c r="G540" s="135" t="s">
        <v>24041</v>
      </c>
      <c r="H540" s="136">
        <f>SUM(H538:H539)</f>
        <v>26.17946045740625</v>
      </c>
    </row>
    <row r="541" spans="1:8">
      <c r="A541" s="144"/>
      <c r="B541" s="156"/>
      <c r="C541" s="157"/>
      <c r="D541" s="137"/>
      <c r="E541" s="137"/>
      <c r="F541" s="135"/>
      <c r="G541" s="135"/>
      <c r="H541" s="136"/>
    </row>
    <row r="542" spans="1:8">
      <c r="A542" s="128" t="s">
        <v>24023</v>
      </c>
      <c r="B542" s="128" t="s">
        <v>1458</v>
      </c>
      <c r="C542" s="145" t="s">
        <v>24024</v>
      </c>
      <c r="D542" s="146" t="s">
        <v>21519</v>
      </c>
      <c r="E542" s="146" t="s">
        <v>24025</v>
      </c>
      <c r="F542" s="147" t="s">
        <v>24026</v>
      </c>
      <c r="G542" s="147" t="s">
        <v>24027</v>
      </c>
      <c r="H542" s="148" t="s">
        <v>24028</v>
      </c>
    </row>
    <row r="543" spans="1:8">
      <c r="A543" s="129" t="s">
        <v>554</v>
      </c>
      <c r="B543" s="129" t="s">
        <v>1460</v>
      </c>
      <c r="C543" s="130" t="s">
        <v>23517</v>
      </c>
      <c r="D543" s="149" t="s">
        <v>691</v>
      </c>
      <c r="E543" s="149" t="s">
        <v>23946</v>
      </c>
      <c r="F543" s="150">
        <v>1</v>
      </c>
      <c r="G543" s="150"/>
      <c r="H543" s="151">
        <f>H554</f>
        <v>169.78896045740623</v>
      </c>
    </row>
    <row r="544" spans="1:8">
      <c r="A544" s="165">
        <v>6115</v>
      </c>
      <c r="B544" s="165" t="s">
        <v>24049</v>
      </c>
      <c r="C544" s="152" t="s">
        <v>24057</v>
      </c>
      <c r="D544" s="178" t="s">
        <v>22075</v>
      </c>
      <c r="E544" s="178" t="s">
        <v>24033</v>
      </c>
      <c r="F544" s="179">
        <v>3</v>
      </c>
      <c r="G544" s="154">
        <f>'MAO-DE-OBRA'!$E$18</f>
        <v>2.9400000000000004</v>
      </c>
      <c r="H544" s="155">
        <f>F544*G544</f>
        <v>8.82</v>
      </c>
    </row>
    <row r="545" spans="1:8">
      <c r="A545" s="165">
        <v>1214</v>
      </c>
      <c r="B545" s="165" t="s">
        <v>24049</v>
      </c>
      <c r="C545" s="152" t="s">
        <v>24071</v>
      </c>
      <c r="D545" s="178" t="s">
        <v>22075</v>
      </c>
      <c r="E545" s="182" t="s">
        <v>24033</v>
      </c>
      <c r="F545" s="179">
        <v>3</v>
      </c>
      <c r="G545" s="154">
        <f>'MAO-DE-OBRA'!$E$23</f>
        <v>3.68</v>
      </c>
      <c r="H545" s="155">
        <f>F545*G545</f>
        <v>11.040000000000001</v>
      </c>
    </row>
    <row r="546" spans="1:8">
      <c r="A546" s="131">
        <v>12519</v>
      </c>
      <c r="B546" s="131" t="s">
        <v>1462</v>
      </c>
      <c r="C546" s="152" t="s">
        <v>23509</v>
      </c>
      <c r="D546" s="153" t="s">
        <v>691</v>
      </c>
      <c r="E546" s="153" t="s">
        <v>698</v>
      </c>
      <c r="F546" s="179">
        <v>1</v>
      </c>
      <c r="G546" s="193">
        <v>123</v>
      </c>
      <c r="H546" s="200">
        <f>F546*G546</f>
        <v>123</v>
      </c>
    </row>
    <row r="547" spans="1:8">
      <c r="A547" s="131">
        <v>2707</v>
      </c>
      <c r="B547" s="131" t="s">
        <v>24049</v>
      </c>
      <c r="C547" s="152" t="s">
        <v>24080</v>
      </c>
      <c r="D547" s="153" t="s">
        <v>24032</v>
      </c>
      <c r="E547" s="153" t="s">
        <v>1467</v>
      </c>
      <c r="F547" s="199">
        <f>K$18</f>
        <v>2.5000000000000001E-2</v>
      </c>
      <c r="G547" s="193">
        <f>'MAO-DE-OBRA'!E$32</f>
        <v>30.426666666666666</v>
      </c>
      <c r="H547" s="200">
        <f>F547*G547</f>
        <v>0.76066666666666671</v>
      </c>
    </row>
    <row r="548" spans="1:8">
      <c r="A548" s="131" t="s">
        <v>530</v>
      </c>
      <c r="B548" s="131" t="s">
        <v>530</v>
      </c>
      <c r="C548" s="152" t="s">
        <v>23506</v>
      </c>
      <c r="D548" s="153" t="s">
        <v>24032</v>
      </c>
      <c r="E548" s="153" t="s">
        <v>1467</v>
      </c>
      <c r="F548" s="199">
        <f>K$18</f>
        <v>2.5000000000000001E-2</v>
      </c>
      <c r="G548" s="193">
        <f>$K$19</f>
        <v>6.9770747983333319</v>
      </c>
      <c r="H548" s="200">
        <f>F548*G548</f>
        <v>0.17442686995833331</v>
      </c>
    </row>
    <row r="549" spans="1:8">
      <c r="A549" s="144"/>
      <c r="B549" s="156"/>
      <c r="C549" s="157"/>
      <c r="D549" s="137"/>
      <c r="E549" s="115"/>
      <c r="F549" s="116"/>
      <c r="G549" s="132" t="s">
        <v>710</v>
      </c>
      <c r="H549" s="117">
        <f>SUM(H546)</f>
        <v>123</v>
      </c>
    </row>
    <row r="550" spans="1:8">
      <c r="A550" s="144"/>
      <c r="B550" s="156"/>
      <c r="C550" s="157"/>
      <c r="D550" s="137"/>
      <c r="E550" s="115"/>
      <c r="F550" s="116"/>
      <c r="G550" s="132" t="s">
        <v>24036</v>
      </c>
      <c r="H550" s="117">
        <f>SUM(H544:H545)+SUM(H547:H548)</f>
        <v>20.795093536625</v>
      </c>
    </row>
    <row r="551" spans="1:8">
      <c r="A551" s="144"/>
      <c r="B551" s="156"/>
      <c r="C551" s="157"/>
      <c r="D551" s="137"/>
      <c r="E551" s="133" t="s">
        <v>24037</v>
      </c>
      <c r="F551" s="134">
        <f>$H$12</f>
        <v>1.25</v>
      </c>
      <c r="G551" s="135" t="s">
        <v>24038</v>
      </c>
      <c r="H551" s="136">
        <f>H550*F551</f>
        <v>25.993866920781251</v>
      </c>
    </row>
    <row r="552" spans="1:8">
      <c r="A552" s="144"/>
      <c r="B552" s="156"/>
      <c r="C552" s="157"/>
      <c r="D552" s="137"/>
      <c r="E552" s="133"/>
      <c r="F552" s="134"/>
      <c r="G552" s="135" t="s">
        <v>21520</v>
      </c>
      <c r="H552" s="136">
        <f>SUM(H549:H551)</f>
        <v>169.78896045740623</v>
      </c>
    </row>
    <row r="553" spans="1:8">
      <c r="A553" s="144"/>
      <c r="B553" s="156"/>
      <c r="C553" s="157"/>
      <c r="D553" s="137"/>
      <c r="E553" s="133" t="s">
        <v>24039</v>
      </c>
      <c r="F553" s="134">
        <f>$H$13</f>
        <v>0</v>
      </c>
      <c r="G553" s="135" t="s">
        <v>24040</v>
      </c>
      <c r="H553" s="136">
        <f>H552*F553</f>
        <v>0</v>
      </c>
    </row>
    <row r="554" spans="1:8">
      <c r="A554" s="144"/>
      <c r="B554" s="156"/>
      <c r="C554" s="157"/>
      <c r="D554" s="137"/>
      <c r="E554" s="137"/>
      <c r="F554" s="135"/>
      <c r="G554" s="135" t="s">
        <v>24041</v>
      </c>
      <c r="H554" s="136">
        <f>SUM(H552:H553)</f>
        <v>169.78896045740623</v>
      </c>
    </row>
    <row r="555" spans="1:8">
      <c r="A555" s="144"/>
      <c r="B555" s="156"/>
      <c r="C555" s="157"/>
      <c r="D555" s="137"/>
      <c r="E555" s="137"/>
      <c r="F555" s="135"/>
      <c r="G555" s="135"/>
      <c r="H555" s="136"/>
    </row>
    <row r="556" spans="1:8">
      <c r="A556" s="128" t="s">
        <v>24023</v>
      </c>
      <c r="B556" s="128" t="s">
        <v>1458</v>
      </c>
      <c r="C556" s="145" t="s">
        <v>24024</v>
      </c>
      <c r="D556" s="146" t="s">
        <v>21519</v>
      </c>
      <c r="E556" s="146" t="s">
        <v>24025</v>
      </c>
      <c r="F556" s="147" t="s">
        <v>24026</v>
      </c>
      <c r="G556" s="147" t="s">
        <v>24027</v>
      </c>
      <c r="H556" s="148" t="s">
        <v>24028</v>
      </c>
    </row>
    <row r="557" spans="1:8">
      <c r="A557" s="129" t="s">
        <v>561</v>
      </c>
      <c r="B557" s="129" t="s">
        <v>1460</v>
      </c>
      <c r="C557" s="130" t="s">
        <v>23513</v>
      </c>
      <c r="D557" s="149" t="s">
        <v>691</v>
      </c>
      <c r="E557" s="149" t="s">
        <v>23946</v>
      </c>
      <c r="F557" s="150">
        <v>1</v>
      </c>
      <c r="G557" s="150"/>
      <c r="H557" s="151">
        <f>H568</f>
        <v>139.99896045740627</v>
      </c>
    </row>
    <row r="558" spans="1:8">
      <c r="A558" s="165">
        <v>6115</v>
      </c>
      <c r="B558" s="165" t="s">
        <v>24049</v>
      </c>
      <c r="C558" s="152" t="s">
        <v>24057</v>
      </c>
      <c r="D558" s="178" t="s">
        <v>22075</v>
      </c>
      <c r="E558" s="178" t="s">
        <v>24033</v>
      </c>
      <c r="F558" s="179">
        <v>1</v>
      </c>
      <c r="G558" s="154">
        <f>'MAO-DE-OBRA'!$E$18</f>
        <v>2.9400000000000004</v>
      </c>
      <c r="H558" s="155">
        <f>F558*G558</f>
        <v>2.9400000000000004</v>
      </c>
    </row>
    <row r="559" spans="1:8">
      <c r="A559" s="165">
        <v>1214</v>
      </c>
      <c r="B559" s="165" t="s">
        <v>24049</v>
      </c>
      <c r="C559" s="152" t="s">
        <v>24071</v>
      </c>
      <c r="D559" s="178" t="s">
        <v>22075</v>
      </c>
      <c r="E559" s="182" t="s">
        <v>24033</v>
      </c>
      <c r="F559" s="179">
        <v>1</v>
      </c>
      <c r="G559" s="154">
        <f>'MAO-DE-OBRA'!$E$23</f>
        <v>3.68</v>
      </c>
      <c r="H559" s="155">
        <f>F559*G559</f>
        <v>3.68</v>
      </c>
    </row>
    <row r="560" spans="1:8">
      <c r="A560" s="131">
        <v>12519</v>
      </c>
      <c r="B560" s="131" t="s">
        <v>1462</v>
      </c>
      <c r="C560" s="152" t="s">
        <v>23509</v>
      </c>
      <c r="D560" s="153" t="s">
        <v>691</v>
      </c>
      <c r="E560" s="153" t="s">
        <v>698</v>
      </c>
      <c r="F560" s="179">
        <v>1</v>
      </c>
      <c r="G560" s="193">
        <v>123</v>
      </c>
      <c r="H560" s="200">
        <f>F560*G560</f>
        <v>123</v>
      </c>
    </row>
    <row r="561" spans="1:8">
      <c r="A561" s="131">
        <v>2707</v>
      </c>
      <c r="B561" s="131" t="s">
        <v>24049</v>
      </c>
      <c r="C561" s="152" t="s">
        <v>24080</v>
      </c>
      <c r="D561" s="153" t="s">
        <v>24032</v>
      </c>
      <c r="E561" s="153" t="s">
        <v>1467</v>
      </c>
      <c r="F561" s="199">
        <f>K$18</f>
        <v>2.5000000000000001E-2</v>
      </c>
      <c r="G561" s="193">
        <f>'MAO-DE-OBRA'!E$32</f>
        <v>30.426666666666666</v>
      </c>
      <c r="H561" s="200">
        <f>F561*G561</f>
        <v>0.76066666666666671</v>
      </c>
    </row>
    <row r="562" spans="1:8">
      <c r="A562" s="131" t="s">
        <v>530</v>
      </c>
      <c r="B562" s="131" t="s">
        <v>530</v>
      </c>
      <c r="C562" s="152" t="s">
        <v>23506</v>
      </c>
      <c r="D562" s="153" t="s">
        <v>24032</v>
      </c>
      <c r="E562" s="153" t="s">
        <v>1467</v>
      </c>
      <c r="F562" s="199">
        <f>K$18</f>
        <v>2.5000000000000001E-2</v>
      </c>
      <c r="G562" s="193">
        <f>$K$19</f>
        <v>6.9770747983333319</v>
      </c>
      <c r="H562" s="200">
        <f>F562*G562</f>
        <v>0.17442686995833331</v>
      </c>
    </row>
    <row r="563" spans="1:8">
      <c r="A563" s="144"/>
      <c r="B563" s="156"/>
      <c r="C563" s="157"/>
      <c r="D563" s="137"/>
      <c r="E563" s="115"/>
      <c r="F563" s="116"/>
      <c r="G563" s="132" t="s">
        <v>710</v>
      </c>
      <c r="H563" s="117">
        <f>SUM(H560)</f>
        <v>123</v>
      </c>
    </row>
    <row r="564" spans="1:8">
      <c r="A564" s="144"/>
      <c r="B564" s="156"/>
      <c r="C564" s="157"/>
      <c r="D564" s="137"/>
      <c r="E564" s="115"/>
      <c r="F564" s="116"/>
      <c r="G564" s="132" t="s">
        <v>24036</v>
      </c>
      <c r="H564" s="117">
        <f>SUM(H558:H559)+SUM(H561:H562)</f>
        <v>7.5550935366250007</v>
      </c>
    </row>
    <row r="565" spans="1:8">
      <c r="A565" s="144"/>
      <c r="B565" s="156"/>
      <c r="C565" s="157"/>
      <c r="D565" s="137"/>
      <c r="E565" s="133" t="s">
        <v>24037</v>
      </c>
      <c r="F565" s="134">
        <f>$H$12</f>
        <v>1.25</v>
      </c>
      <c r="G565" s="135" t="s">
        <v>24038</v>
      </c>
      <c r="H565" s="136">
        <f>H564*F565</f>
        <v>9.4438669207812502</v>
      </c>
    </row>
    <row r="566" spans="1:8">
      <c r="A566" s="144"/>
      <c r="B566" s="156"/>
      <c r="C566" s="157"/>
      <c r="D566" s="137"/>
      <c r="E566" s="133"/>
      <c r="F566" s="134"/>
      <c r="G566" s="135" t="s">
        <v>21520</v>
      </c>
      <c r="H566" s="136">
        <f>SUM(H563:H565)</f>
        <v>139.99896045740627</v>
      </c>
    </row>
    <row r="567" spans="1:8">
      <c r="A567" s="144"/>
      <c r="B567" s="156"/>
      <c r="C567" s="157"/>
      <c r="D567" s="137"/>
      <c r="E567" s="133" t="s">
        <v>24039</v>
      </c>
      <c r="F567" s="134">
        <f>$H$13</f>
        <v>0</v>
      </c>
      <c r="G567" s="135" t="s">
        <v>24040</v>
      </c>
      <c r="H567" s="136">
        <f>H566*F567</f>
        <v>0</v>
      </c>
    </row>
    <row r="568" spans="1:8">
      <c r="A568" s="144"/>
      <c r="B568" s="156"/>
      <c r="C568" s="157"/>
      <c r="D568" s="137"/>
      <c r="E568" s="137"/>
      <c r="F568" s="135"/>
      <c r="G568" s="135" t="s">
        <v>24041</v>
      </c>
      <c r="H568" s="136">
        <f>SUM(H566:H567)</f>
        <v>139.99896045740627</v>
      </c>
    </row>
    <row r="569" spans="1:8" ht="15.75" thickBot="1"/>
    <row r="570" spans="1:8" ht="15.75" thickBot="1">
      <c r="A570" s="124">
        <v>7</v>
      </c>
      <c r="B570" s="125"/>
      <c r="C570" s="293" t="s">
        <v>23987</v>
      </c>
      <c r="D570" s="294"/>
      <c r="E570" s="294"/>
      <c r="F570" s="294"/>
      <c r="G570" s="294"/>
      <c r="H570" s="294"/>
    </row>
    <row r="571" spans="1:8">
      <c r="A571" s="144"/>
      <c r="B571" s="144"/>
      <c r="C571" s="119"/>
      <c r="D571" s="120"/>
    </row>
    <row r="572" spans="1:8">
      <c r="A572" s="184"/>
      <c r="B572" s="184"/>
      <c r="C572" s="185"/>
      <c r="D572" s="186"/>
      <c r="E572" s="187"/>
      <c r="F572" s="187"/>
    </row>
    <row r="573" spans="1:8">
      <c r="A573" s="128" t="s">
        <v>24023</v>
      </c>
      <c r="B573" s="128" t="s">
        <v>1458</v>
      </c>
      <c r="C573" s="145" t="s">
        <v>24024</v>
      </c>
      <c r="D573" s="146" t="s">
        <v>21519</v>
      </c>
      <c r="E573" s="146" t="s">
        <v>24025</v>
      </c>
      <c r="F573" s="147" t="s">
        <v>24026</v>
      </c>
      <c r="G573" s="147" t="s">
        <v>24027</v>
      </c>
      <c r="H573" s="148" t="s">
        <v>24028</v>
      </c>
    </row>
    <row r="574" spans="1:8">
      <c r="A574" s="129" t="s">
        <v>586</v>
      </c>
      <c r="B574" s="129" t="s">
        <v>1460</v>
      </c>
      <c r="C574" s="130" t="s">
        <v>24021</v>
      </c>
      <c r="D574" s="149" t="s">
        <v>691</v>
      </c>
      <c r="E574" s="149" t="s">
        <v>23946</v>
      </c>
      <c r="F574" s="150">
        <v>1</v>
      </c>
      <c r="G574" s="150"/>
      <c r="H574" s="151">
        <f>H592</f>
        <v>218.04896045740622</v>
      </c>
    </row>
    <row r="575" spans="1:8">
      <c r="A575" s="131">
        <v>10489</v>
      </c>
      <c r="B575" s="165" t="s">
        <v>24049</v>
      </c>
      <c r="C575" s="152" t="s">
        <v>527</v>
      </c>
      <c r="D575" s="153" t="s">
        <v>24032</v>
      </c>
      <c r="E575" s="153" t="s">
        <v>24033</v>
      </c>
      <c r="F575" s="154">
        <v>2</v>
      </c>
      <c r="G575" s="154">
        <f>'MAO-DE-OBRA'!$E$35</f>
        <v>3.68</v>
      </c>
      <c r="H575" s="155">
        <f t="shared" ref="H575:H584" si="18">F575*G575</f>
        <v>7.36</v>
      </c>
    </row>
    <row r="576" spans="1:8">
      <c r="A576" s="131">
        <v>6115</v>
      </c>
      <c r="B576" s="165" t="s">
        <v>24049</v>
      </c>
      <c r="C576" s="152" t="s">
        <v>528</v>
      </c>
      <c r="D576" s="153" t="s">
        <v>24032</v>
      </c>
      <c r="E576" s="153" t="s">
        <v>24033</v>
      </c>
      <c r="F576" s="154">
        <v>3</v>
      </c>
      <c r="G576" s="154">
        <f>'MAO-DE-OBRA'!$E$18</f>
        <v>2.9400000000000004</v>
      </c>
      <c r="H576" s="155">
        <f t="shared" si="18"/>
        <v>8.82</v>
      </c>
    </row>
    <row r="577" spans="1:8">
      <c r="A577" s="131" t="s">
        <v>530</v>
      </c>
      <c r="B577" s="165" t="s">
        <v>1460</v>
      </c>
      <c r="C577" s="152" t="s">
        <v>531</v>
      </c>
      <c r="D577" s="153" t="s">
        <v>691</v>
      </c>
      <c r="E577" s="153" t="s">
        <v>698</v>
      </c>
      <c r="F577" s="154">
        <v>1</v>
      </c>
      <c r="G577" s="154">
        <v>20.5</v>
      </c>
      <c r="H577" s="155">
        <f t="shared" si="18"/>
        <v>20.5</v>
      </c>
    </row>
    <row r="578" spans="1:8">
      <c r="A578" s="131" t="s">
        <v>530</v>
      </c>
      <c r="B578" s="165" t="s">
        <v>1460</v>
      </c>
      <c r="C578" s="152" t="s">
        <v>529</v>
      </c>
      <c r="D578" s="153" t="s">
        <v>691</v>
      </c>
      <c r="E578" s="153" t="s">
        <v>698</v>
      </c>
      <c r="F578" s="154">
        <v>1</v>
      </c>
      <c r="G578" s="154">
        <v>95</v>
      </c>
      <c r="H578" s="155">
        <f t="shared" si="18"/>
        <v>95</v>
      </c>
    </row>
    <row r="579" spans="1:8">
      <c r="A579" s="131" t="s">
        <v>530</v>
      </c>
      <c r="B579" s="165" t="s">
        <v>1460</v>
      </c>
      <c r="C579" s="152" t="s">
        <v>584</v>
      </c>
      <c r="D579" s="153" t="s">
        <v>691</v>
      </c>
      <c r="E579" s="153" t="s">
        <v>698</v>
      </c>
      <c r="F579" s="154">
        <v>1</v>
      </c>
      <c r="G579" s="154">
        <v>22.5</v>
      </c>
      <c r="H579" s="155">
        <f t="shared" si="18"/>
        <v>22.5</v>
      </c>
    </row>
    <row r="580" spans="1:8">
      <c r="A580" s="131" t="s">
        <v>530</v>
      </c>
      <c r="B580" s="165" t="s">
        <v>1460</v>
      </c>
      <c r="C580" s="152" t="s">
        <v>532</v>
      </c>
      <c r="D580" s="153" t="s">
        <v>691</v>
      </c>
      <c r="E580" s="153" t="s">
        <v>698</v>
      </c>
      <c r="F580" s="154">
        <v>1</v>
      </c>
      <c r="G580" s="154">
        <v>4.5</v>
      </c>
      <c r="H580" s="155">
        <f t="shared" si="18"/>
        <v>4.5</v>
      </c>
    </row>
    <row r="581" spans="1:8" ht="30">
      <c r="A581" s="131">
        <v>1879</v>
      </c>
      <c r="B581" s="165" t="s">
        <v>24049</v>
      </c>
      <c r="C581" s="152" t="s">
        <v>550</v>
      </c>
      <c r="D581" s="153" t="s">
        <v>707</v>
      </c>
      <c r="E581" s="153" t="s">
        <v>698</v>
      </c>
      <c r="F581" s="154">
        <v>3</v>
      </c>
      <c r="G581" s="195">
        <f>INSUMOS_SINAPI!D$2287</f>
        <v>1.2</v>
      </c>
      <c r="H581" s="155">
        <f t="shared" si="18"/>
        <v>3.5999999999999996</v>
      </c>
    </row>
    <row r="582" spans="1:8">
      <c r="A582" s="131">
        <v>2674</v>
      </c>
      <c r="B582" s="165" t="s">
        <v>24049</v>
      </c>
      <c r="C582" s="152" t="s">
        <v>551</v>
      </c>
      <c r="D582" s="153" t="s">
        <v>23964</v>
      </c>
      <c r="E582" s="153" t="s">
        <v>698</v>
      </c>
      <c r="F582" s="154">
        <v>5</v>
      </c>
      <c r="G582" s="195">
        <f>INSUMOS_SINAPI!D$2555</f>
        <v>1.69</v>
      </c>
      <c r="H582" s="155">
        <f t="shared" si="18"/>
        <v>8.4499999999999993</v>
      </c>
    </row>
    <row r="583" spans="1:8">
      <c r="A583" s="131">
        <v>1891</v>
      </c>
      <c r="B583" s="165" t="s">
        <v>24049</v>
      </c>
      <c r="C583" s="152" t="s">
        <v>552</v>
      </c>
      <c r="D583" s="153" t="s">
        <v>707</v>
      </c>
      <c r="E583" s="153" t="s">
        <v>698</v>
      </c>
      <c r="F583" s="154">
        <v>6</v>
      </c>
      <c r="G583" s="195" t="str">
        <f>INSUMOS_SINAPI!D$4311</f>
        <v>0,69</v>
      </c>
      <c r="H583" s="155">
        <f t="shared" si="18"/>
        <v>4.1399999999999997</v>
      </c>
    </row>
    <row r="584" spans="1:8">
      <c r="A584" s="131">
        <v>20244</v>
      </c>
      <c r="B584" s="165" t="s">
        <v>24049</v>
      </c>
      <c r="C584" s="152" t="s">
        <v>533</v>
      </c>
      <c r="D584" s="153" t="s">
        <v>23964</v>
      </c>
      <c r="E584" s="153" t="s">
        <v>698</v>
      </c>
      <c r="F584" s="154">
        <v>15</v>
      </c>
      <c r="G584" s="154">
        <f>INSUMOS_SINAPI!$D$3051</f>
        <v>1.39</v>
      </c>
      <c r="H584" s="155">
        <f t="shared" si="18"/>
        <v>20.849999999999998</v>
      </c>
    </row>
    <row r="585" spans="1:8">
      <c r="A585" s="131">
        <v>2707</v>
      </c>
      <c r="B585" s="131" t="s">
        <v>24049</v>
      </c>
      <c r="C585" s="152" t="s">
        <v>24080</v>
      </c>
      <c r="D585" s="153" t="s">
        <v>24032</v>
      </c>
      <c r="E585" s="153" t="s">
        <v>1467</v>
      </c>
      <c r="F585" s="199">
        <f>K$18</f>
        <v>2.5000000000000001E-2</v>
      </c>
      <c r="G585" s="193">
        <f>'MAO-DE-OBRA'!E$32</f>
        <v>30.426666666666666</v>
      </c>
      <c r="H585" s="200">
        <f>F585*G585</f>
        <v>0.76066666666666671</v>
      </c>
    </row>
    <row r="586" spans="1:8">
      <c r="A586" s="131" t="s">
        <v>530</v>
      </c>
      <c r="B586" s="131" t="s">
        <v>530</v>
      </c>
      <c r="C586" s="152" t="s">
        <v>23506</v>
      </c>
      <c r="D586" s="153" t="s">
        <v>24032</v>
      </c>
      <c r="E586" s="153" t="s">
        <v>1467</v>
      </c>
      <c r="F586" s="199">
        <f>K$18</f>
        <v>2.5000000000000001E-2</v>
      </c>
      <c r="G586" s="193">
        <f>$K$19</f>
        <v>6.9770747983333319</v>
      </c>
      <c r="H586" s="200">
        <f>F586*G586</f>
        <v>0.17442686995833331</v>
      </c>
    </row>
    <row r="587" spans="1:8">
      <c r="A587" s="144"/>
      <c r="B587" s="156"/>
      <c r="C587" s="157"/>
      <c r="D587" s="137"/>
      <c r="E587" s="115"/>
      <c r="F587" s="116"/>
      <c r="G587" s="132" t="s">
        <v>710</v>
      </c>
      <c r="H587" s="117">
        <f>SUM(H577:H584)</f>
        <v>179.53999999999996</v>
      </c>
    </row>
    <row r="588" spans="1:8">
      <c r="A588" s="144"/>
      <c r="B588" s="156"/>
      <c r="C588" s="157"/>
      <c r="D588" s="137"/>
      <c r="E588" s="115"/>
      <c r="F588" s="116"/>
      <c r="G588" s="132" t="s">
        <v>24036</v>
      </c>
      <c r="H588" s="117">
        <f>SUM(H575:H576)+SUM(H585:H586)</f>
        <v>17.115093536625</v>
      </c>
    </row>
    <row r="589" spans="1:8">
      <c r="A589" s="144"/>
      <c r="B589" s="156"/>
      <c r="C589" s="157"/>
      <c r="D589" s="137"/>
      <c r="E589" s="133" t="s">
        <v>24037</v>
      </c>
      <c r="F589" s="134">
        <f>$H$12</f>
        <v>1.25</v>
      </c>
      <c r="G589" s="135" t="s">
        <v>24038</v>
      </c>
      <c r="H589" s="136">
        <f>H588*F589</f>
        <v>21.39386692078125</v>
      </c>
    </row>
    <row r="590" spans="1:8">
      <c r="A590" s="144"/>
      <c r="B590" s="156"/>
      <c r="C590" s="157"/>
      <c r="D590" s="137"/>
      <c r="E590" s="133"/>
      <c r="F590" s="134"/>
      <c r="G590" s="135" t="s">
        <v>21520</v>
      </c>
      <c r="H590" s="136">
        <f>SUM(H587:H589)</f>
        <v>218.04896045740622</v>
      </c>
    </row>
    <row r="591" spans="1:8">
      <c r="A591" s="144"/>
      <c r="B591" s="137"/>
      <c r="D591" s="157"/>
      <c r="E591" s="133" t="s">
        <v>24039</v>
      </c>
      <c r="F591" s="134">
        <f>$H$13</f>
        <v>0</v>
      </c>
      <c r="G591" s="135" t="s">
        <v>24040</v>
      </c>
      <c r="H591" s="136">
        <f>H590*F591</f>
        <v>0</v>
      </c>
    </row>
    <row r="592" spans="1:8">
      <c r="A592" s="144"/>
      <c r="B592" s="156"/>
      <c r="C592" s="157"/>
      <c r="D592" s="137"/>
      <c r="E592" s="137"/>
      <c r="F592" s="135"/>
      <c r="G592" s="135" t="s">
        <v>24041</v>
      </c>
      <c r="H592" s="136">
        <f>SUM(H590:H591)</f>
        <v>218.04896045740622</v>
      </c>
    </row>
    <row r="593" spans="1:8">
      <c r="A593" s="144"/>
      <c r="B593" s="156"/>
      <c r="C593" s="157"/>
      <c r="D593" s="137"/>
      <c r="E593" s="137"/>
      <c r="F593" s="135"/>
      <c r="G593" s="135"/>
      <c r="H593" s="136"/>
    </row>
    <row r="594" spans="1:8">
      <c r="A594" s="128" t="s">
        <v>24023</v>
      </c>
      <c r="B594" s="128" t="s">
        <v>1458</v>
      </c>
      <c r="C594" s="145" t="s">
        <v>24024</v>
      </c>
      <c r="D594" s="146" t="s">
        <v>21519</v>
      </c>
      <c r="E594" s="146" t="s">
        <v>24025</v>
      </c>
      <c r="F594" s="147" t="s">
        <v>24026</v>
      </c>
      <c r="G594" s="147" t="s">
        <v>24027</v>
      </c>
      <c r="H594" s="148" t="s">
        <v>24028</v>
      </c>
    </row>
    <row r="595" spans="1:8">
      <c r="A595" s="129" t="s">
        <v>587</v>
      </c>
      <c r="B595" s="129" t="s">
        <v>1460</v>
      </c>
      <c r="C595" s="130" t="s">
        <v>23949</v>
      </c>
      <c r="D595" s="149" t="s">
        <v>691</v>
      </c>
      <c r="E595" s="149" t="s">
        <v>23946</v>
      </c>
      <c r="F595" s="150">
        <v>1</v>
      </c>
      <c r="G595" s="150"/>
      <c r="H595" s="151">
        <f>H610</f>
        <v>2353.5089604574064</v>
      </c>
    </row>
    <row r="596" spans="1:8">
      <c r="A596" s="131">
        <v>10489</v>
      </c>
      <c r="B596" s="165" t="s">
        <v>24049</v>
      </c>
      <c r="C596" s="152" t="s">
        <v>527</v>
      </c>
      <c r="D596" s="153" t="s">
        <v>24032</v>
      </c>
      <c r="E596" s="153" t="s">
        <v>24033</v>
      </c>
      <c r="F596" s="154">
        <v>2</v>
      </c>
      <c r="G596" s="154">
        <f>'MAO-DE-OBRA'!$E$35</f>
        <v>3.68</v>
      </c>
      <c r="H596" s="155">
        <f t="shared" ref="H596:H602" si="19">F596*G596</f>
        <v>7.36</v>
      </c>
    </row>
    <row r="597" spans="1:8">
      <c r="A597" s="131">
        <v>6115</v>
      </c>
      <c r="B597" s="165" t="s">
        <v>24049</v>
      </c>
      <c r="C597" s="152" t="s">
        <v>528</v>
      </c>
      <c r="D597" s="153" t="s">
        <v>24032</v>
      </c>
      <c r="E597" s="153" t="s">
        <v>24033</v>
      </c>
      <c r="F597" s="154">
        <v>3</v>
      </c>
      <c r="G597" s="154">
        <f>'MAO-DE-OBRA'!$E$18</f>
        <v>2.9400000000000004</v>
      </c>
      <c r="H597" s="155">
        <f t="shared" si="19"/>
        <v>8.82</v>
      </c>
    </row>
    <row r="598" spans="1:8">
      <c r="A598" s="131" t="s">
        <v>530</v>
      </c>
      <c r="B598" s="165" t="s">
        <v>1460</v>
      </c>
      <c r="C598" s="152" t="s">
        <v>535</v>
      </c>
      <c r="D598" s="153" t="s">
        <v>691</v>
      </c>
      <c r="E598" s="153" t="s">
        <v>698</v>
      </c>
      <c r="F598" s="154">
        <v>12</v>
      </c>
      <c r="G598" s="154">
        <v>5.25</v>
      </c>
      <c r="H598" s="155">
        <f t="shared" si="19"/>
        <v>63</v>
      </c>
    </row>
    <row r="599" spans="1:8">
      <c r="A599" s="131" t="s">
        <v>530</v>
      </c>
      <c r="B599" s="165" t="s">
        <v>1460</v>
      </c>
      <c r="C599" s="152" t="s">
        <v>536</v>
      </c>
      <c r="D599" s="153" t="s">
        <v>23964</v>
      </c>
      <c r="E599" s="153" t="s">
        <v>698</v>
      </c>
      <c r="F599" s="154">
        <v>10</v>
      </c>
      <c r="G599" s="154">
        <v>2.75</v>
      </c>
      <c r="H599" s="155">
        <f t="shared" si="19"/>
        <v>27.5</v>
      </c>
    </row>
    <row r="600" spans="1:8">
      <c r="A600" s="131" t="s">
        <v>530</v>
      </c>
      <c r="B600" s="165" t="s">
        <v>1460</v>
      </c>
      <c r="C600" s="152" t="s">
        <v>537</v>
      </c>
      <c r="D600" s="153" t="s">
        <v>691</v>
      </c>
      <c r="E600" s="153" t="s">
        <v>698</v>
      </c>
      <c r="F600" s="154">
        <v>1</v>
      </c>
      <c r="G600" s="154">
        <v>322.5</v>
      </c>
      <c r="H600" s="155">
        <f t="shared" si="19"/>
        <v>322.5</v>
      </c>
    </row>
    <row r="601" spans="1:8">
      <c r="A601" s="131" t="s">
        <v>530</v>
      </c>
      <c r="B601" s="165" t="s">
        <v>1460</v>
      </c>
      <c r="C601" s="152" t="s">
        <v>539</v>
      </c>
      <c r="D601" s="153" t="s">
        <v>691</v>
      </c>
      <c r="E601" s="153" t="s">
        <v>698</v>
      </c>
      <c r="F601" s="154">
        <v>1</v>
      </c>
      <c r="G601" s="154">
        <v>377.5</v>
      </c>
      <c r="H601" s="155">
        <f t="shared" si="19"/>
        <v>377.5</v>
      </c>
    </row>
    <row r="602" spans="1:8">
      <c r="A602" s="131" t="s">
        <v>530</v>
      </c>
      <c r="B602" s="165" t="s">
        <v>1460</v>
      </c>
      <c r="C602" s="152" t="s">
        <v>538</v>
      </c>
      <c r="D602" s="153" t="s">
        <v>691</v>
      </c>
      <c r="E602" s="153" t="s">
        <v>698</v>
      </c>
      <c r="F602" s="154">
        <v>1</v>
      </c>
      <c r="G602" s="154">
        <v>1587.5</v>
      </c>
      <c r="H602" s="155">
        <f t="shared" si="19"/>
        <v>1587.5</v>
      </c>
    </row>
    <row r="603" spans="1:8">
      <c r="A603" s="131">
        <v>2707</v>
      </c>
      <c r="B603" s="131" t="s">
        <v>24049</v>
      </c>
      <c r="C603" s="152" t="s">
        <v>24080</v>
      </c>
      <c r="D603" s="153" t="s">
        <v>24032</v>
      </c>
      <c r="E603" s="153" t="s">
        <v>1467</v>
      </c>
      <c r="F603" s="199">
        <f>K$18</f>
        <v>2.5000000000000001E-2</v>
      </c>
      <c r="G603" s="193">
        <f>'MAO-DE-OBRA'!E$32</f>
        <v>30.426666666666666</v>
      </c>
      <c r="H603" s="200">
        <f>F603*G603</f>
        <v>0.76066666666666671</v>
      </c>
    </row>
    <row r="604" spans="1:8">
      <c r="A604" s="131" t="s">
        <v>530</v>
      </c>
      <c r="B604" s="131" t="s">
        <v>530</v>
      </c>
      <c r="C604" s="152" t="s">
        <v>23506</v>
      </c>
      <c r="D604" s="153" t="s">
        <v>24032</v>
      </c>
      <c r="E604" s="153" t="s">
        <v>1467</v>
      </c>
      <c r="F604" s="199">
        <f>K$18</f>
        <v>2.5000000000000001E-2</v>
      </c>
      <c r="G604" s="193">
        <f>$K$19</f>
        <v>6.9770747983333319</v>
      </c>
      <c r="H604" s="200">
        <f>F604*G604</f>
        <v>0.17442686995833331</v>
      </c>
    </row>
    <row r="605" spans="1:8">
      <c r="A605" s="144"/>
      <c r="B605" s="156"/>
      <c r="C605" s="157"/>
      <c r="D605" s="137"/>
      <c r="E605" s="115"/>
      <c r="F605" s="116"/>
      <c r="G605" s="132" t="s">
        <v>710</v>
      </c>
      <c r="H605" s="117">
        <f>SUM(H599:H602)</f>
        <v>2315</v>
      </c>
    </row>
    <row r="606" spans="1:8">
      <c r="A606" s="144"/>
      <c r="B606" s="156"/>
      <c r="C606" s="157"/>
      <c r="D606" s="137"/>
      <c r="E606" s="115"/>
      <c r="F606" s="116"/>
      <c r="G606" s="132" t="s">
        <v>24036</v>
      </c>
      <c r="H606" s="117">
        <f>SUM(H596:H597)+SUM(H603:H604)</f>
        <v>17.115093536625</v>
      </c>
    </row>
    <row r="607" spans="1:8">
      <c r="A607" s="144"/>
      <c r="B607" s="156"/>
      <c r="C607" s="157"/>
      <c r="D607" s="137"/>
      <c r="E607" s="133" t="s">
        <v>24037</v>
      </c>
      <c r="F607" s="134">
        <f>$H$12</f>
        <v>1.25</v>
      </c>
      <c r="G607" s="135" t="s">
        <v>24038</v>
      </c>
      <c r="H607" s="136">
        <f>H606*F607</f>
        <v>21.39386692078125</v>
      </c>
    </row>
    <row r="608" spans="1:8">
      <c r="A608" s="144"/>
      <c r="B608" s="156"/>
      <c r="C608" s="157"/>
      <c r="D608" s="137"/>
      <c r="E608" s="133"/>
      <c r="F608" s="134"/>
      <c r="G608" s="135" t="s">
        <v>21520</v>
      </c>
      <c r="H608" s="136">
        <f>SUM(H605:H607)</f>
        <v>2353.5089604574064</v>
      </c>
    </row>
    <row r="609" spans="1:8">
      <c r="A609" s="144"/>
      <c r="B609" s="137"/>
      <c r="D609" s="157"/>
      <c r="E609" s="133" t="s">
        <v>24039</v>
      </c>
      <c r="F609" s="134">
        <f>$H$13</f>
        <v>0</v>
      </c>
      <c r="G609" s="135" t="s">
        <v>24040</v>
      </c>
      <c r="H609" s="136">
        <f>H608*F609</f>
        <v>0</v>
      </c>
    </row>
    <row r="610" spans="1:8">
      <c r="A610" s="144"/>
      <c r="B610" s="156"/>
      <c r="C610" s="157"/>
      <c r="D610" s="137"/>
      <c r="E610" s="137"/>
      <c r="F610" s="135"/>
      <c r="G610" s="135" t="s">
        <v>24041</v>
      </c>
      <c r="H610" s="136">
        <f>SUM(H608:H609)</f>
        <v>2353.5089604574064</v>
      </c>
    </row>
    <row r="611" spans="1:8">
      <c r="A611" s="184"/>
      <c r="B611" s="184"/>
      <c r="C611" s="185"/>
      <c r="D611" s="186"/>
      <c r="E611" s="187"/>
      <c r="F611" s="187"/>
    </row>
    <row r="612" spans="1:8">
      <c r="A612" s="128" t="s">
        <v>24023</v>
      </c>
      <c r="B612" s="128" t="s">
        <v>1458</v>
      </c>
      <c r="C612" s="145" t="s">
        <v>24024</v>
      </c>
      <c r="D612" s="146" t="s">
        <v>21519</v>
      </c>
      <c r="E612" s="146" t="s">
        <v>24025</v>
      </c>
      <c r="F612" s="147" t="s">
        <v>24026</v>
      </c>
      <c r="G612" s="147" t="s">
        <v>24027</v>
      </c>
      <c r="H612" s="148" t="s">
        <v>24028</v>
      </c>
    </row>
    <row r="613" spans="1:8">
      <c r="A613" s="129" t="s">
        <v>588</v>
      </c>
      <c r="B613" s="129" t="s">
        <v>1460</v>
      </c>
      <c r="C613" s="138" t="s">
        <v>541</v>
      </c>
      <c r="D613" s="149" t="s">
        <v>707</v>
      </c>
      <c r="E613" s="149"/>
      <c r="F613" s="150" t="s">
        <v>24030</v>
      </c>
      <c r="G613" s="150"/>
      <c r="H613" s="151">
        <f>H627</f>
        <v>22.333660457406253</v>
      </c>
    </row>
    <row r="614" spans="1:8">
      <c r="A614" s="165">
        <v>6113</v>
      </c>
      <c r="B614" s="165" t="s">
        <v>24049</v>
      </c>
      <c r="C614" s="188" t="s">
        <v>542</v>
      </c>
      <c r="D614" s="165" t="s">
        <v>24032</v>
      </c>
      <c r="E614" s="165" t="s">
        <v>24033</v>
      </c>
      <c r="F614" s="189" t="s">
        <v>15343</v>
      </c>
      <c r="G614" s="189">
        <f>'MAO-DE-OBRA'!$E$9</f>
        <v>2.9400000000000004</v>
      </c>
      <c r="H614" s="190">
        <f t="shared" ref="H614:H621" si="20">F614*G614</f>
        <v>0.61740000000000006</v>
      </c>
    </row>
    <row r="615" spans="1:8">
      <c r="A615" s="165">
        <v>2436</v>
      </c>
      <c r="B615" s="165" t="s">
        <v>24049</v>
      </c>
      <c r="C615" s="188" t="s">
        <v>543</v>
      </c>
      <c r="D615" s="165" t="s">
        <v>24032</v>
      </c>
      <c r="E615" s="165" t="s">
        <v>24033</v>
      </c>
      <c r="F615" s="189" t="s">
        <v>15343</v>
      </c>
      <c r="G615" s="189">
        <f>'MAO-DE-OBRA'!$E$25</f>
        <v>3.68</v>
      </c>
      <c r="H615" s="190">
        <f t="shared" si="20"/>
        <v>0.77280000000000004</v>
      </c>
    </row>
    <row r="616" spans="1:8">
      <c r="A616" s="165">
        <v>1872</v>
      </c>
      <c r="B616" s="165" t="s">
        <v>24049</v>
      </c>
      <c r="C616" s="188" t="s">
        <v>544</v>
      </c>
      <c r="D616" s="165" t="s">
        <v>707</v>
      </c>
      <c r="E616" s="165" t="s">
        <v>698</v>
      </c>
      <c r="F616" s="189">
        <v>1</v>
      </c>
      <c r="G616" s="189" t="str">
        <f>INSUMOS_SINAPI!D$944</f>
        <v>0,90</v>
      </c>
      <c r="H616" s="190">
        <f t="shared" si="20"/>
        <v>0.9</v>
      </c>
    </row>
    <row r="617" spans="1:8" ht="30">
      <c r="A617" s="165" t="s">
        <v>530</v>
      </c>
      <c r="B617" s="165" t="s">
        <v>1460</v>
      </c>
      <c r="C617" s="188" t="s">
        <v>545</v>
      </c>
      <c r="D617" s="165" t="s">
        <v>707</v>
      </c>
      <c r="E617" s="165" t="s">
        <v>698</v>
      </c>
      <c r="F617" s="189">
        <v>1</v>
      </c>
      <c r="G617" s="191">
        <v>13.72</v>
      </c>
      <c r="H617" s="190">
        <f t="shared" si="20"/>
        <v>13.72</v>
      </c>
    </row>
    <row r="618" spans="1:8">
      <c r="A618" s="165">
        <v>4750</v>
      </c>
      <c r="B618" s="165" t="s">
        <v>24049</v>
      </c>
      <c r="C618" s="188" t="s">
        <v>24031</v>
      </c>
      <c r="D618" s="165" t="s">
        <v>24032</v>
      </c>
      <c r="E618" s="165" t="s">
        <v>24033</v>
      </c>
      <c r="F618" s="189">
        <v>0.1</v>
      </c>
      <c r="G618" s="189">
        <f>'MAO-DE-OBRA'!$E$36</f>
        <v>3.68</v>
      </c>
      <c r="H618" s="190">
        <f t="shared" si="20"/>
        <v>0.36800000000000005</v>
      </c>
    </row>
    <row r="619" spans="1:8">
      <c r="A619" s="165">
        <v>6115</v>
      </c>
      <c r="B619" s="165" t="s">
        <v>24049</v>
      </c>
      <c r="C619" s="188" t="s">
        <v>24035</v>
      </c>
      <c r="D619" s="165" t="s">
        <v>24032</v>
      </c>
      <c r="E619" s="165" t="s">
        <v>24033</v>
      </c>
      <c r="F619" s="189">
        <v>0.25</v>
      </c>
      <c r="G619" s="189">
        <f>'MAO-DE-OBRA'!$E$18</f>
        <v>2.9400000000000004</v>
      </c>
      <c r="H619" s="190">
        <f t="shared" si="20"/>
        <v>0.7350000000000001</v>
      </c>
    </row>
    <row r="620" spans="1:8">
      <c r="A620" s="131">
        <v>2707</v>
      </c>
      <c r="B620" s="131" t="s">
        <v>24049</v>
      </c>
      <c r="C620" s="152" t="s">
        <v>24080</v>
      </c>
      <c r="D620" s="153" t="s">
        <v>24032</v>
      </c>
      <c r="E620" s="153" t="s">
        <v>1467</v>
      </c>
      <c r="F620" s="199">
        <f>K$18</f>
        <v>2.5000000000000001E-2</v>
      </c>
      <c r="G620" s="193">
        <f>'MAO-DE-OBRA'!E$32</f>
        <v>30.426666666666666</v>
      </c>
      <c r="H620" s="200">
        <f t="shared" si="20"/>
        <v>0.76066666666666671</v>
      </c>
    </row>
    <row r="621" spans="1:8">
      <c r="A621" s="131" t="s">
        <v>530</v>
      </c>
      <c r="B621" s="131" t="s">
        <v>530</v>
      </c>
      <c r="C621" s="152" t="s">
        <v>23506</v>
      </c>
      <c r="D621" s="153" t="s">
        <v>24032</v>
      </c>
      <c r="E621" s="153" t="s">
        <v>1467</v>
      </c>
      <c r="F621" s="199">
        <f>K$18</f>
        <v>2.5000000000000001E-2</v>
      </c>
      <c r="G621" s="193">
        <f>$K$19</f>
        <v>6.9770747983333319</v>
      </c>
      <c r="H621" s="200">
        <f t="shared" si="20"/>
        <v>0.17442686995833331</v>
      </c>
    </row>
    <row r="622" spans="1:8">
      <c r="A622" s="114"/>
      <c r="C622" s="112"/>
      <c r="D622" s="115"/>
      <c r="E622" s="115"/>
      <c r="F622" s="116"/>
      <c r="G622" s="132" t="s">
        <v>710</v>
      </c>
      <c r="H622" s="117">
        <f>SUM(H616:H617)</f>
        <v>14.620000000000001</v>
      </c>
    </row>
    <row r="623" spans="1:8">
      <c r="A623" s="114"/>
      <c r="C623" s="112"/>
      <c r="D623" s="115"/>
      <c r="E623" s="115"/>
      <c r="F623" s="116"/>
      <c r="G623" s="132" t="s">
        <v>24036</v>
      </c>
      <c r="H623" s="117">
        <f>SUM(H614:H615)+SUM(H618:H621)</f>
        <v>3.4282935366250005</v>
      </c>
    </row>
    <row r="624" spans="1:8">
      <c r="A624" s="114"/>
      <c r="C624" s="112"/>
      <c r="D624" s="115"/>
      <c r="E624" s="133" t="s">
        <v>24037</v>
      </c>
      <c r="F624" s="134">
        <f>$H$12</f>
        <v>1.25</v>
      </c>
      <c r="G624" s="135" t="s">
        <v>24038</v>
      </c>
      <c r="H624" s="136">
        <f>H623*F624</f>
        <v>4.2853669207812501</v>
      </c>
    </row>
    <row r="625" spans="1:8">
      <c r="A625" s="114"/>
      <c r="C625" s="112"/>
      <c r="D625" s="115"/>
      <c r="E625" s="133"/>
      <c r="F625" s="134"/>
      <c r="G625" s="135" t="s">
        <v>21520</v>
      </c>
      <c r="H625" s="136">
        <f>SUM(H622:H624)</f>
        <v>22.333660457406253</v>
      </c>
    </row>
    <row r="626" spans="1:8">
      <c r="A626" s="114"/>
      <c r="C626" s="112"/>
      <c r="D626" s="115"/>
      <c r="E626" s="133" t="s">
        <v>24039</v>
      </c>
      <c r="F626" s="134">
        <f>$H$13</f>
        <v>0</v>
      </c>
      <c r="G626" s="135" t="s">
        <v>24040</v>
      </c>
      <c r="H626" s="136">
        <f>H625*F626</f>
        <v>0</v>
      </c>
    </row>
    <row r="627" spans="1:8">
      <c r="A627" s="114"/>
      <c r="C627" s="112"/>
      <c r="D627" s="115"/>
      <c r="E627" s="137"/>
      <c r="F627" s="135"/>
      <c r="G627" s="135" t="s">
        <v>24041</v>
      </c>
      <c r="H627" s="136">
        <f>SUM(H625:H626)</f>
        <v>22.333660457406253</v>
      </c>
    </row>
    <row r="628" spans="1:8">
      <c r="A628" s="114"/>
      <c r="C628" s="112"/>
      <c r="D628" s="115"/>
      <c r="E628" s="115"/>
      <c r="F628" s="116"/>
      <c r="G628" s="116"/>
      <c r="H628" s="187"/>
    </row>
    <row r="629" spans="1:8">
      <c r="A629" s="128" t="s">
        <v>24023</v>
      </c>
      <c r="B629" s="128" t="s">
        <v>1458</v>
      </c>
      <c r="C629" s="145" t="s">
        <v>24024</v>
      </c>
      <c r="D629" s="146" t="s">
        <v>21519</v>
      </c>
      <c r="E629" s="146" t="s">
        <v>24025</v>
      </c>
      <c r="F629" s="147" t="s">
        <v>24026</v>
      </c>
      <c r="G629" s="147" t="s">
        <v>24027</v>
      </c>
      <c r="H629" s="148" t="s">
        <v>24028</v>
      </c>
    </row>
    <row r="630" spans="1:8">
      <c r="A630" s="129" t="s">
        <v>589</v>
      </c>
      <c r="B630" s="129" t="s">
        <v>1460</v>
      </c>
      <c r="C630" s="138" t="s">
        <v>546</v>
      </c>
      <c r="D630" s="149" t="s">
        <v>707</v>
      </c>
      <c r="E630" s="149"/>
      <c r="F630" s="150" t="s">
        <v>24030</v>
      </c>
      <c r="G630" s="150"/>
      <c r="H630" s="151">
        <f>H644</f>
        <v>22.333660457406253</v>
      </c>
    </row>
    <row r="631" spans="1:8">
      <c r="A631" s="131">
        <v>6113</v>
      </c>
      <c r="B631" s="165" t="s">
        <v>24049</v>
      </c>
      <c r="C631" s="152" t="s">
        <v>542</v>
      </c>
      <c r="D631" s="153" t="s">
        <v>24032</v>
      </c>
      <c r="E631" s="153" t="s">
        <v>24033</v>
      </c>
      <c r="F631" s="154" t="s">
        <v>15343</v>
      </c>
      <c r="G631" s="189">
        <f>'MAO-DE-OBRA'!$E$9</f>
        <v>2.9400000000000004</v>
      </c>
      <c r="H631" s="155">
        <f t="shared" ref="H631:H638" si="21">F631*G631</f>
        <v>0.61740000000000006</v>
      </c>
    </row>
    <row r="632" spans="1:8">
      <c r="A632" s="131">
        <v>2436</v>
      </c>
      <c r="B632" s="165" t="s">
        <v>24049</v>
      </c>
      <c r="C632" s="152" t="s">
        <v>543</v>
      </c>
      <c r="D632" s="153" t="s">
        <v>24032</v>
      </c>
      <c r="E632" s="153" t="s">
        <v>24033</v>
      </c>
      <c r="F632" s="154" t="s">
        <v>15343</v>
      </c>
      <c r="G632" s="189">
        <f>'MAO-DE-OBRA'!$E$25</f>
        <v>3.68</v>
      </c>
      <c r="H632" s="155">
        <f t="shared" si="21"/>
        <v>0.77280000000000004</v>
      </c>
    </row>
    <row r="633" spans="1:8">
      <c r="A633" s="131">
        <v>1872</v>
      </c>
      <c r="B633" s="165" t="s">
        <v>24049</v>
      </c>
      <c r="C633" s="152" t="s">
        <v>544</v>
      </c>
      <c r="D633" s="153" t="s">
        <v>707</v>
      </c>
      <c r="E633" s="153" t="s">
        <v>698</v>
      </c>
      <c r="F633" s="154">
        <v>1</v>
      </c>
      <c r="G633" s="189" t="str">
        <f>INSUMOS_SINAPI!D$944</f>
        <v>0,90</v>
      </c>
      <c r="H633" s="155">
        <f t="shared" si="21"/>
        <v>0.9</v>
      </c>
    </row>
    <row r="634" spans="1:8">
      <c r="A634" s="131" t="s">
        <v>530</v>
      </c>
      <c r="B634" s="165" t="s">
        <v>1460</v>
      </c>
      <c r="C634" s="192" t="s">
        <v>547</v>
      </c>
      <c r="D634" s="153" t="s">
        <v>707</v>
      </c>
      <c r="E634" s="153" t="s">
        <v>698</v>
      </c>
      <c r="F634" s="154">
        <v>1</v>
      </c>
      <c r="G634" s="193">
        <v>13.72</v>
      </c>
      <c r="H634" s="155">
        <f t="shared" si="21"/>
        <v>13.72</v>
      </c>
    </row>
    <row r="635" spans="1:8">
      <c r="A635" s="131">
        <v>4750</v>
      </c>
      <c r="B635" s="165" t="s">
        <v>24049</v>
      </c>
      <c r="C635" s="152" t="s">
        <v>24031</v>
      </c>
      <c r="D635" s="153" t="s">
        <v>24032</v>
      </c>
      <c r="E635" s="153" t="s">
        <v>24033</v>
      </c>
      <c r="F635" s="154">
        <v>0.1</v>
      </c>
      <c r="G635" s="189">
        <f>'MAO-DE-OBRA'!$E$36</f>
        <v>3.68</v>
      </c>
      <c r="H635" s="155">
        <f t="shared" si="21"/>
        <v>0.36800000000000005</v>
      </c>
    </row>
    <row r="636" spans="1:8">
      <c r="A636" s="131">
        <v>6115</v>
      </c>
      <c r="B636" s="165" t="s">
        <v>24049</v>
      </c>
      <c r="C636" s="152" t="s">
        <v>24035</v>
      </c>
      <c r="D636" s="153" t="s">
        <v>24032</v>
      </c>
      <c r="E636" s="153" t="s">
        <v>24033</v>
      </c>
      <c r="F636" s="154">
        <v>0.25</v>
      </c>
      <c r="G636" s="189">
        <f>'MAO-DE-OBRA'!$E$18</f>
        <v>2.9400000000000004</v>
      </c>
      <c r="H636" s="155">
        <f t="shared" si="21"/>
        <v>0.7350000000000001</v>
      </c>
    </row>
    <row r="637" spans="1:8">
      <c r="A637" s="131">
        <v>2707</v>
      </c>
      <c r="B637" s="131" t="s">
        <v>24049</v>
      </c>
      <c r="C637" s="152" t="s">
        <v>24080</v>
      </c>
      <c r="D637" s="153" t="s">
        <v>24032</v>
      </c>
      <c r="E637" s="153" t="s">
        <v>1467</v>
      </c>
      <c r="F637" s="199">
        <f>K$18</f>
        <v>2.5000000000000001E-2</v>
      </c>
      <c r="G637" s="193">
        <f>'MAO-DE-OBRA'!E$32</f>
        <v>30.426666666666666</v>
      </c>
      <c r="H637" s="200">
        <f t="shared" si="21"/>
        <v>0.76066666666666671</v>
      </c>
    </row>
    <row r="638" spans="1:8">
      <c r="A638" s="131" t="s">
        <v>530</v>
      </c>
      <c r="B638" s="131" t="s">
        <v>530</v>
      </c>
      <c r="C638" s="152" t="s">
        <v>23506</v>
      </c>
      <c r="D638" s="153" t="s">
        <v>24032</v>
      </c>
      <c r="E638" s="153" t="s">
        <v>1467</v>
      </c>
      <c r="F638" s="199">
        <f>K$18</f>
        <v>2.5000000000000001E-2</v>
      </c>
      <c r="G638" s="193">
        <f>$K$19</f>
        <v>6.9770747983333319</v>
      </c>
      <c r="H638" s="200">
        <f t="shared" si="21"/>
        <v>0.17442686995833331</v>
      </c>
    </row>
    <row r="639" spans="1:8">
      <c r="A639" s="184"/>
      <c r="B639" s="114"/>
      <c r="C639" s="112"/>
      <c r="D639" s="115"/>
      <c r="E639" s="115"/>
      <c r="F639" s="116"/>
      <c r="G639" s="132" t="s">
        <v>710</v>
      </c>
      <c r="H639" s="117">
        <f>SUM(H633:H634)</f>
        <v>14.620000000000001</v>
      </c>
    </row>
    <row r="640" spans="1:8">
      <c r="A640" s="184"/>
      <c r="B640" s="114"/>
      <c r="C640" s="112"/>
      <c r="D640" s="115"/>
      <c r="E640" s="115"/>
      <c r="F640" s="116"/>
      <c r="G640" s="132" t="s">
        <v>24036</v>
      </c>
      <c r="H640" s="117">
        <f>SUM(H631:H632)+SUM(H635:H638)</f>
        <v>3.4282935366250005</v>
      </c>
    </row>
    <row r="641" spans="1:8">
      <c r="A641" s="184"/>
      <c r="B641" s="114"/>
      <c r="C641" s="112"/>
      <c r="D641" s="115"/>
      <c r="E641" s="133" t="s">
        <v>24037</v>
      </c>
      <c r="F641" s="134">
        <f>$H$12</f>
        <v>1.25</v>
      </c>
      <c r="G641" s="135" t="s">
        <v>24038</v>
      </c>
      <c r="H641" s="136">
        <f>H640*F641</f>
        <v>4.2853669207812501</v>
      </c>
    </row>
    <row r="642" spans="1:8">
      <c r="A642" s="184"/>
      <c r="B642" s="114"/>
      <c r="C642" s="112"/>
      <c r="D642" s="115"/>
      <c r="E642" s="133"/>
      <c r="F642" s="134"/>
      <c r="G642" s="135" t="s">
        <v>21520</v>
      </c>
      <c r="H642" s="136">
        <f>SUM(H639:H641)</f>
        <v>22.333660457406253</v>
      </c>
    </row>
    <row r="643" spans="1:8">
      <c r="A643" s="184"/>
      <c r="B643" s="114"/>
      <c r="C643" s="112"/>
      <c r="D643" s="115"/>
      <c r="E643" s="133" t="s">
        <v>24039</v>
      </c>
      <c r="F643" s="134">
        <f>$H$13</f>
        <v>0</v>
      </c>
      <c r="G643" s="135" t="s">
        <v>24040</v>
      </c>
      <c r="H643" s="136">
        <f>H642*F643</f>
        <v>0</v>
      </c>
    </row>
    <row r="644" spans="1:8">
      <c r="A644" s="184"/>
      <c r="B644" s="114"/>
      <c r="C644" s="112"/>
      <c r="D644" s="115"/>
      <c r="E644" s="137"/>
      <c r="F644" s="135"/>
      <c r="G644" s="135" t="s">
        <v>24041</v>
      </c>
      <c r="H644" s="136">
        <f>SUM(H642:H643)</f>
        <v>22.333660457406253</v>
      </c>
    </row>
    <row r="645" spans="1:8">
      <c r="A645" s="184"/>
      <c r="B645" s="184"/>
      <c r="C645" s="185"/>
      <c r="D645" s="186"/>
      <c r="E645" s="187"/>
      <c r="F645" s="187"/>
    </row>
    <row r="646" spans="1:8">
      <c r="A646" s="128" t="s">
        <v>24023</v>
      </c>
      <c r="B646" s="128" t="s">
        <v>1458</v>
      </c>
      <c r="C646" s="145" t="s">
        <v>24024</v>
      </c>
      <c r="D646" s="146" t="s">
        <v>21519</v>
      </c>
      <c r="E646" s="146" t="s">
        <v>24025</v>
      </c>
      <c r="F646" s="147" t="s">
        <v>24026</v>
      </c>
      <c r="G646" s="147" t="s">
        <v>24027</v>
      </c>
      <c r="H646" s="148" t="s">
        <v>24028</v>
      </c>
    </row>
    <row r="647" spans="1:8">
      <c r="A647" s="129" t="s">
        <v>590</v>
      </c>
      <c r="B647" s="129" t="s">
        <v>1460</v>
      </c>
      <c r="C647" s="130" t="s">
        <v>548</v>
      </c>
      <c r="D647" s="149" t="s">
        <v>707</v>
      </c>
      <c r="E647" s="149"/>
      <c r="F647" s="150" t="s">
        <v>24030</v>
      </c>
      <c r="G647" s="150"/>
      <c r="H647" s="151">
        <f>H661</f>
        <v>14.763660457406251</v>
      </c>
    </row>
    <row r="648" spans="1:8">
      <c r="A648" s="131">
        <v>6113</v>
      </c>
      <c r="B648" s="165" t="s">
        <v>24049</v>
      </c>
      <c r="C648" s="152" t="s">
        <v>542</v>
      </c>
      <c r="D648" s="153" t="s">
        <v>24032</v>
      </c>
      <c r="E648" s="153" t="s">
        <v>24033</v>
      </c>
      <c r="F648" s="154" t="s">
        <v>15343</v>
      </c>
      <c r="G648" s="189">
        <f>'MAO-DE-OBRA'!$E$9</f>
        <v>2.9400000000000004</v>
      </c>
      <c r="H648" s="155">
        <f t="shared" ref="H648:H655" si="22">F648*G648</f>
        <v>0.61740000000000006</v>
      </c>
    </row>
    <row r="649" spans="1:8">
      <c r="A649" s="131">
        <v>2436</v>
      </c>
      <c r="B649" s="165" t="s">
        <v>24049</v>
      </c>
      <c r="C649" s="152" t="s">
        <v>543</v>
      </c>
      <c r="D649" s="153" t="s">
        <v>24032</v>
      </c>
      <c r="E649" s="153" t="s">
        <v>24033</v>
      </c>
      <c r="F649" s="154" t="s">
        <v>15343</v>
      </c>
      <c r="G649" s="189">
        <f>'MAO-DE-OBRA'!$E$25</f>
        <v>3.68</v>
      </c>
      <c r="H649" s="155">
        <f t="shared" si="22"/>
        <v>0.77280000000000004</v>
      </c>
    </row>
    <row r="650" spans="1:8">
      <c r="A650" s="131">
        <v>1872</v>
      </c>
      <c r="B650" s="165" t="s">
        <v>24049</v>
      </c>
      <c r="C650" s="152" t="s">
        <v>544</v>
      </c>
      <c r="D650" s="153" t="s">
        <v>707</v>
      </c>
      <c r="E650" s="153" t="s">
        <v>698</v>
      </c>
      <c r="F650" s="154">
        <v>1</v>
      </c>
      <c r="G650" s="189" t="str">
        <f>INSUMOS_SINAPI!D$944</f>
        <v>0,90</v>
      </c>
      <c r="H650" s="155">
        <f t="shared" si="22"/>
        <v>0.9</v>
      </c>
    </row>
    <row r="651" spans="1:8">
      <c r="A651" s="131" t="s">
        <v>530</v>
      </c>
      <c r="B651" s="165" t="s">
        <v>1460</v>
      </c>
      <c r="C651" s="194" t="s">
        <v>548</v>
      </c>
      <c r="D651" s="153" t="s">
        <v>707</v>
      </c>
      <c r="E651" s="153" t="s">
        <v>698</v>
      </c>
      <c r="F651" s="154">
        <v>1</v>
      </c>
      <c r="G651" s="193">
        <v>6.15</v>
      </c>
      <c r="H651" s="155">
        <f t="shared" si="22"/>
        <v>6.15</v>
      </c>
    </row>
    <row r="652" spans="1:8">
      <c r="A652" s="131">
        <v>4750</v>
      </c>
      <c r="B652" s="165" t="s">
        <v>24049</v>
      </c>
      <c r="C652" s="152" t="s">
        <v>24031</v>
      </c>
      <c r="D652" s="153" t="s">
        <v>24032</v>
      </c>
      <c r="E652" s="153" t="s">
        <v>24033</v>
      </c>
      <c r="F652" s="154">
        <v>0.1</v>
      </c>
      <c r="G652" s="189">
        <f>'MAO-DE-OBRA'!$E$36</f>
        <v>3.68</v>
      </c>
      <c r="H652" s="155">
        <f t="shared" si="22"/>
        <v>0.36800000000000005</v>
      </c>
    </row>
    <row r="653" spans="1:8">
      <c r="A653" s="131">
        <v>6115</v>
      </c>
      <c r="B653" s="165" t="s">
        <v>24049</v>
      </c>
      <c r="C653" s="152" t="s">
        <v>24035</v>
      </c>
      <c r="D653" s="153" t="s">
        <v>24032</v>
      </c>
      <c r="E653" s="153" t="s">
        <v>24033</v>
      </c>
      <c r="F653" s="154">
        <v>0.25</v>
      </c>
      <c r="G653" s="189">
        <f>'MAO-DE-OBRA'!$E$18</f>
        <v>2.9400000000000004</v>
      </c>
      <c r="H653" s="155">
        <f t="shared" si="22"/>
        <v>0.7350000000000001</v>
      </c>
    </row>
    <row r="654" spans="1:8">
      <c r="A654" s="131">
        <v>2707</v>
      </c>
      <c r="B654" s="131" t="s">
        <v>24049</v>
      </c>
      <c r="C654" s="152" t="s">
        <v>24080</v>
      </c>
      <c r="D654" s="153" t="s">
        <v>24032</v>
      </c>
      <c r="E654" s="153" t="s">
        <v>1467</v>
      </c>
      <c r="F654" s="199">
        <f>K$18</f>
        <v>2.5000000000000001E-2</v>
      </c>
      <c r="G654" s="193">
        <f>'MAO-DE-OBRA'!E$32</f>
        <v>30.426666666666666</v>
      </c>
      <c r="H654" s="200">
        <f t="shared" si="22"/>
        <v>0.76066666666666671</v>
      </c>
    </row>
    <row r="655" spans="1:8">
      <c r="A655" s="131" t="s">
        <v>530</v>
      </c>
      <c r="B655" s="131" t="s">
        <v>530</v>
      </c>
      <c r="C655" s="152" t="s">
        <v>23506</v>
      </c>
      <c r="D655" s="153" t="s">
        <v>24032</v>
      </c>
      <c r="E655" s="153" t="s">
        <v>1467</v>
      </c>
      <c r="F655" s="199">
        <f>K$18</f>
        <v>2.5000000000000001E-2</v>
      </c>
      <c r="G655" s="193">
        <f>$K$19</f>
        <v>6.9770747983333319</v>
      </c>
      <c r="H655" s="200">
        <f t="shared" si="22"/>
        <v>0.17442686995833331</v>
      </c>
    </row>
    <row r="656" spans="1:8">
      <c r="A656" s="184"/>
      <c r="B656" s="114"/>
      <c r="C656" s="112"/>
      <c r="D656" s="115"/>
      <c r="E656" s="115"/>
      <c r="F656" s="116"/>
      <c r="G656" s="132" t="s">
        <v>710</v>
      </c>
      <c r="H656" s="117">
        <f>SUM(H650:H651)</f>
        <v>7.0500000000000007</v>
      </c>
    </row>
    <row r="657" spans="1:8">
      <c r="A657" s="184"/>
      <c r="B657" s="114"/>
      <c r="C657" s="112"/>
      <c r="D657" s="115"/>
      <c r="E657" s="115"/>
      <c r="F657" s="116"/>
      <c r="G657" s="132" t="s">
        <v>24036</v>
      </c>
      <c r="H657" s="117">
        <f>SUM(H648:H649)+SUM(H652:H655)</f>
        <v>3.4282935366250005</v>
      </c>
    </row>
    <row r="658" spans="1:8">
      <c r="A658" s="184"/>
      <c r="B658" s="114"/>
      <c r="C658" s="112"/>
      <c r="D658" s="115"/>
      <c r="E658" s="133" t="s">
        <v>24037</v>
      </c>
      <c r="F658" s="134">
        <f>$H$12</f>
        <v>1.25</v>
      </c>
      <c r="G658" s="135" t="s">
        <v>24038</v>
      </c>
      <c r="H658" s="136">
        <f>H657*F658</f>
        <v>4.2853669207812501</v>
      </c>
    </row>
    <row r="659" spans="1:8">
      <c r="A659" s="184"/>
      <c r="B659" s="114"/>
      <c r="C659" s="112"/>
      <c r="D659" s="115"/>
      <c r="E659" s="133"/>
      <c r="F659" s="134"/>
      <c r="G659" s="135" t="s">
        <v>21520</v>
      </c>
      <c r="H659" s="136">
        <f>SUM(H656:H658)</f>
        <v>14.763660457406251</v>
      </c>
    </row>
    <row r="660" spans="1:8">
      <c r="A660" s="184"/>
      <c r="B660" s="114"/>
      <c r="C660" s="112"/>
      <c r="D660" s="115"/>
      <c r="E660" s="133" t="s">
        <v>24039</v>
      </c>
      <c r="F660" s="134">
        <f>$H$13</f>
        <v>0</v>
      </c>
      <c r="G660" s="135" t="s">
        <v>24040</v>
      </c>
      <c r="H660" s="136">
        <f>H659*F660</f>
        <v>0</v>
      </c>
    </row>
    <row r="661" spans="1:8">
      <c r="A661" s="184"/>
      <c r="B661" s="114"/>
      <c r="C661" s="112"/>
      <c r="D661" s="115"/>
      <c r="E661" s="137"/>
      <c r="F661" s="135"/>
      <c r="G661" s="135" t="s">
        <v>24041</v>
      </c>
      <c r="H661" s="136">
        <f>SUM(H659:H660)</f>
        <v>14.763660457406251</v>
      </c>
    </row>
    <row r="662" spans="1:8">
      <c r="A662" s="184"/>
      <c r="B662" s="114"/>
      <c r="C662" s="112"/>
      <c r="D662" s="115"/>
      <c r="E662" s="137"/>
      <c r="F662" s="135"/>
      <c r="G662" s="135"/>
      <c r="H662" s="136"/>
    </row>
    <row r="663" spans="1:8">
      <c r="A663" s="128" t="s">
        <v>24023</v>
      </c>
      <c r="B663" s="128" t="s">
        <v>1458</v>
      </c>
      <c r="C663" s="145" t="s">
        <v>24024</v>
      </c>
      <c r="D663" s="146" t="s">
        <v>21519</v>
      </c>
      <c r="E663" s="146" t="s">
        <v>24025</v>
      </c>
      <c r="F663" s="147" t="s">
        <v>24026</v>
      </c>
      <c r="G663" s="147" t="s">
        <v>24027</v>
      </c>
      <c r="H663" s="148" t="s">
        <v>24028</v>
      </c>
    </row>
    <row r="664" spans="1:8">
      <c r="A664" s="129" t="s">
        <v>591</v>
      </c>
      <c r="B664" s="129" t="s">
        <v>1460</v>
      </c>
      <c r="C664" s="138" t="s">
        <v>553</v>
      </c>
      <c r="D664" s="149" t="s">
        <v>707</v>
      </c>
      <c r="E664" s="149"/>
      <c r="F664" s="150" t="s">
        <v>24030</v>
      </c>
      <c r="G664" s="150"/>
      <c r="H664" s="151">
        <f>H687</f>
        <v>34.65282045740625</v>
      </c>
    </row>
    <row r="665" spans="1:8">
      <c r="A665" s="131">
        <v>6113</v>
      </c>
      <c r="B665" s="165" t="s">
        <v>24049</v>
      </c>
      <c r="C665" s="152" t="s">
        <v>542</v>
      </c>
      <c r="D665" s="153" t="s">
        <v>24032</v>
      </c>
      <c r="E665" s="153" t="s">
        <v>24033</v>
      </c>
      <c r="F665" s="154">
        <v>0.21</v>
      </c>
      <c r="G665" s="189">
        <f>'MAO-DE-OBRA'!$E$9</f>
        <v>2.9400000000000004</v>
      </c>
      <c r="H665" s="155">
        <f>F665*G665</f>
        <v>0.61740000000000006</v>
      </c>
    </row>
    <row r="666" spans="1:8">
      <c r="A666" s="131">
        <v>2436</v>
      </c>
      <c r="B666" s="165" t="s">
        <v>24049</v>
      </c>
      <c r="C666" s="152" t="s">
        <v>543</v>
      </c>
      <c r="D666" s="153" t="s">
        <v>24032</v>
      </c>
      <c r="E666" s="153" t="s">
        <v>24033</v>
      </c>
      <c r="F666" s="154">
        <v>0.21</v>
      </c>
      <c r="G666" s="189">
        <f>'MAO-DE-OBRA'!$E$25</f>
        <v>3.68</v>
      </c>
      <c r="H666" s="155">
        <f t="shared" ref="H666:H672" si="23">F666*G666</f>
        <v>0.77280000000000004</v>
      </c>
    </row>
    <row r="667" spans="1:8" ht="30">
      <c r="A667" s="131">
        <v>938</v>
      </c>
      <c r="B667" s="165" t="s">
        <v>24049</v>
      </c>
      <c r="C667" s="152" t="s">
        <v>549</v>
      </c>
      <c r="D667" s="153" t="s">
        <v>23964</v>
      </c>
      <c r="E667" s="153" t="s">
        <v>698</v>
      </c>
      <c r="F667" s="154">
        <v>5</v>
      </c>
      <c r="G667" s="154" t="str">
        <f>INSUMOS_SINAPI!D$3057</f>
        <v>0,55</v>
      </c>
      <c r="H667" s="155">
        <f t="shared" si="23"/>
        <v>2.75</v>
      </c>
    </row>
    <row r="668" spans="1:8" ht="30">
      <c r="A668" s="131">
        <v>1879</v>
      </c>
      <c r="B668" s="165" t="s">
        <v>24049</v>
      </c>
      <c r="C668" s="152" t="s">
        <v>550</v>
      </c>
      <c r="D668" s="153" t="s">
        <v>707</v>
      </c>
      <c r="E668" s="153" t="s">
        <v>698</v>
      </c>
      <c r="F668" s="154">
        <v>1</v>
      </c>
      <c r="G668" s="195">
        <f>INSUMOS_SINAPI!D$2287</f>
        <v>1.2</v>
      </c>
      <c r="H668" s="155">
        <f t="shared" si="23"/>
        <v>1.2</v>
      </c>
    </row>
    <row r="669" spans="1:8">
      <c r="A669" s="131">
        <v>2674</v>
      </c>
      <c r="B669" s="165" t="s">
        <v>24049</v>
      </c>
      <c r="C669" s="152" t="s">
        <v>551</v>
      </c>
      <c r="D669" s="153" t="s">
        <v>23964</v>
      </c>
      <c r="E669" s="153" t="s">
        <v>698</v>
      </c>
      <c r="F669" s="154">
        <v>2</v>
      </c>
      <c r="G669" s="195">
        <f>INSUMOS_SINAPI!D$2555</f>
        <v>1.69</v>
      </c>
      <c r="H669" s="155">
        <f t="shared" si="23"/>
        <v>3.38</v>
      </c>
    </row>
    <row r="670" spans="1:8">
      <c r="A670" s="131">
        <v>1891</v>
      </c>
      <c r="B670" s="165" t="s">
        <v>24049</v>
      </c>
      <c r="C670" s="152" t="s">
        <v>552</v>
      </c>
      <c r="D670" s="153" t="s">
        <v>707</v>
      </c>
      <c r="E670" s="153" t="s">
        <v>698</v>
      </c>
      <c r="F670" s="154">
        <v>1</v>
      </c>
      <c r="G670" s="195" t="str">
        <f>INSUMOS_SINAPI!D$4311</f>
        <v>0,69</v>
      </c>
      <c r="H670" s="155">
        <f t="shared" si="23"/>
        <v>0.69</v>
      </c>
    </row>
    <row r="671" spans="1:8">
      <c r="A671" s="131">
        <v>1872</v>
      </c>
      <c r="B671" s="165" t="s">
        <v>24049</v>
      </c>
      <c r="C671" s="152" t="s">
        <v>544</v>
      </c>
      <c r="D671" s="153" t="s">
        <v>707</v>
      </c>
      <c r="E671" s="153" t="s">
        <v>698</v>
      </c>
      <c r="F671" s="154">
        <v>1</v>
      </c>
      <c r="G671" s="189" t="str">
        <f>INSUMOS_SINAPI!D$944</f>
        <v>0,90</v>
      </c>
      <c r="H671" s="155">
        <f t="shared" si="23"/>
        <v>0.9</v>
      </c>
    </row>
    <row r="672" spans="1:8">
      <c r="A672" s="131" t="s">
        <v>530</v>
      </c>
      <c r="B672" s="165" t="s">
        <v>1460</v>
      </c>
      <c r="C672" s="192" t="s">
        <v>547</v>
      </c>
      <c r="D672" s="153" t="s">
        <v>707</v>
      </c>
      <c r="E672" s="153" t="s">
        <v>698</v>
      </c>
      <c r="F672" s="154">
        <v>1</v>
      </c>
      <c r="G672" s="193">
        <v>13.72</v>
      </c>
      <c r="H672" s="155">
        <f t="shared" si="23"/>
        <v>13.72</v>
      </c>
    </row>
    <row r="673" spans="1:8">
      <c r="A673" s="131">
        <v>4750</v>
      </c>
      <c r="B673" s="165" t="s">
        <v>24049</v>
      </c>
      <c r="C673" s="152" t="s">
        <v>24031</v>
      </c>
      <c r="D673" s="153" t="s">
        <v>24032</v>
      </c>
      <c r="E673" s="153" t="s">
        <v>24033</v>
      </c>
      <c r="F673" s="154">
        <v>0.1</v>
      </c>
      <c r="G673" s="189">
        <f>'MAO-DE-OBRA'!$E$36</f>
        <v>3.68</v>
      </c>
      <c r="H673" s="155">
        <f>F673*G673</f>
        <v>0.36800000000000005</v>
      </c>
    </row>
    <row r="674" spans="1:8">
      <c r="A674" s="131">
        <v>6115</v>
      </c>
      <c r="B674" s="165" t="s">
        <v>24049</v>
      </c>
      <c r="C674" s="152" t="s">
        <v>24035</v>
      </c>
      <c r="D674" s="153" t="s">
        <v>24032</v>
      </c>
      <c r="E674" s="153" t="s">
        <v>24033</v>
      </c>
      <c r="F674" s="154">
        <v>0.25</v>
      </c>
      <c r="G674" s="189">
        <f>'MAO-DE-OBRA'!$E$18</f>
        <v>2.9400000000000004</v>
      </c>
      <c r="H674" s="155">
        <f>F674*G674</f>
        <v>0.7350000000000001</v>
      </c>
    </row>
    <row r="675" spans="1:8">
      <c r="A675" s="131">
        <v>4750</v>
      </c>
      <c r="B675" s="165" t="s">
        <v>24049</v>
      </c>
      <c r="C675" s="152" t="s">
        <v>24031</v>
      </c>
      <c r="D675" s="153" t="s">
        <v>24032</v>
      </c>
      <c r="E675" s="153" t="s">
        <v>24033</v>
      </c>
      <c r="F675" s="171">
        <f>0.33</f>
        <v>0.33</v>
      </c>
      <c r="G675" s="189">
        <f>'MAO-DE-OBRA'!$E$36</f>
        <v>3.68</v>
      </c>
      <c r="H675" s="155">
        <f t="shared" ref="H675:H681" si="24">F675*G675</f>
        <v>1.2144000000000001</v>
      </c>
    </row>
    <row r="676" spans="1:8">
      <c r="A676" s="131">
        <v>6115</v>
      </c>
      <c r="B676" s="165" t="s">
        <v>24049</v>
      </c>
      <c r="C676" s="152" t="s">
        <v>24035</v>
      </c>
      <c r="D676" s="153" t="s">
        <v>24032</v>
      </c>
      <c r="E676" s="153" t="s">
        <v>24033</v>
      </c>
      <c r="F676" s="171">
        <f>0.21</f>
        <v>0.21</v>
      </c>
      <c r="G676" s="189">
        <f>'MAO-DE-OBRA'!$E$18</f>
        <v>2.9400000000000004</v>
      </c>
      <c r="H676" s="155">
        <f t="shared" si="24"/>
        <v>0.61740000000000006</v>
      </c>
    </row>
    <row r="677" spans="1:8">
      <c r="A677" s="131">
        <v>370</v>
      </c>
      <c r="B677" s="165" t="s">
        <v>24049</v>
      </c>
      <c r="C677" s="152" t="s">
        <v>697</v>
      </c>
      <c r="D677" s="153" t="s">
        <v>21542</v>
      </c>
      <c r="E677" s="153" t="s">
        <v>698</v>
      </c>
      <c r="F677" s="171">
        <f>0.0015</f>
        <v>1.5E-3</v>
      </c>
      <c r="G677" s="154">
        <f>INSUMOS_SINAPI!D$294</f>
        <v>30.54</v>
      </c>
      <c r="H677" s="155">
        <f t="shared" si="24"/>
        <v>4.5809999999999997E-2</v>
      </c>
    </row>
    <row r="678" spans="1:8">
      <c r="A678" s="131">
        <v>1106</v>
      </c>
      <c r="B678" s="165" t="s">
        <v>24049</v>
      </c>
      <c r="C678" s="152" t="s">
        <v>23918</v>
      </c>
      <c r="D678" s="153" t="s">
        <v>5411</v>
      </c>
      <c r="E678" s="153" t="s">
        <v>698</v>
      </c>
      <c r="F678" s="171">
        <f>0.22</f>
        <v>0.22</v>
      </c>
      <c r="G678" s="154" t="str">
        <f>INSUMOS_SINAPI!$D$967</f>
        <v>0,28</v>
      </c>
      <c r="H678" s="155">
        <f t="shared" si="24"/>
        <v>6.1600000000000009E-2</v>
      </c>
    </row>
    <row r="679" spans="1:8">
      <c r="A679" s="131">
        <v>1379</v>
      </c>
      <c r="B679" s="165" t="s">
        <v>24049</v>
      </c>
      <c r="C679" s="152" t="s">
        <v>700</v>
      </c>
      <c r="D679" s="153" t="s">
        <v>5411</v>
      </c>
      <c r="E679" s="153" t="s">
        <v>698</v>
      </c>
      <c r="F679" s="171">
        <f>0.18</f>
        <v>0.18</v>
      </c>
      <c r="G679" s="173" t="str">
        <f>INSUMOS_SINAPI!$D$1364</f>
        <v>0,39</v>
      </c>
      <c r="H679" s="155">
        <f t="shared" si="24"/>
        <v>7.0199999999999999E-2</v>
      </c>
    </row>
    <row r="680" spans="1:8">
      <c r="A680" s="131">
        <v>2707</v>
      </c>
      <c r="B680" s="131" t="s">
        <v>24049</v>
      </c>
      <c r="C680" s="152" t="s">
        <v>24080</v>
      </c>
      <c r="D680" s="153" t="s">
        <v>24032</v>
      </c>
      <c r="E680" s="153" t="s">
        <v>1467</v>
      </c>
      <c r="F680" s="199">
        <f>K$18</f>
        <v>2.5000000000000001E-2</v>
      </c>
      <c r="G680" s="193">
        <f>'MAO-DE-OBRA'!E$32</f>
        <v>30.426666666666666</v>
      </c>
      <c r="H680" s="200">
        <f t="shared" si="24"/>
        <v>0.76066666666666671</v>
      </c>
    </row>
    <row r="681" spans="1:8">
      <c r="A681" s="131" t="s">
        <v>530</v>
      </c>
      <c r="B681" s="131" t="s">
        <v>530</v>
      </c>
      <c r="C681" s="152" t="s">
        <v>23506</v>
      </c>
      <c r="D681" s="153" t="s">
        <v>24032</v>
      </c>
      <c r="E681" s="153" t="s">
        <v>1467</v>
      </c>
      <c r="F681" s="199">
        <f>K$18</f>
        <v>2.5000000000000001E-2</v>
      </c>
      <c r="G681" s="193">
        <f>$K$19</f>
        <v>6.9770747983333319</v>
      </c>
      <c r="H681" s="200">
        <f t="shared" si="24"/>
        <v>0.17442686995833331</v>
      </c>
    </row>
    <row r="682" spans="1:8">
      <c r="A682" s="184"/>
      <c r="B682" s="114"/>
      <c r="C682" s="112"/>
      <c r="D682" s="115"/>
      <c r="E682" s="115"/>
      <c r="F682" s="116"/>
      <c r="G682" s="132" t="s">
        <v>710</v>
      </c>
      <c r="H682" s="117">
        <f>SUM(H667:H672)+SUM(H677:H679)</f>
        <v>22.817610000000002</v>
      </c>
    </row>
    <row r="683" spans="1:8">
      <c r="A683" s="184"/>
      <c r="B683" s="114"/>
      <c r="C683" s="112"/>
      <c r="D683" s="115"/>
      <c r="E683" s="115"/>
      <c r="F683" s="116"/>
      <c r="G683" s="132" t="s">
        <v>24036</v>
      </c>
      <c r="H683" s="117">
        <f>SUM(H665:H666)+SUM(H673:H674)+SUM(H675:H676)+SUM(H680:H681)</f>
        <v>5.2600935366250008</v>
      </c>
    </row>
    <row r="684" spans="1:8">
      <c r="A684" s="184"/>
      <c r="B684" s="114"/>
      <c r="C684" s="112"/>
      <c r="D684" s="115"/>
      <c r="E684" s="133" t="s">
        <v>24037</v>
      </c>
      <c r="F684" s="134">
        <f>$H$12</f>
        <v>1.25</v>
      </c>
      <c r="G684" s="135" t="s">
        <v>24038</v>
      </c>
      <c r="H684" s="136">
        <f>H683*F684</f>
        <v>6.5751169207812508</v>
      </c>
    </row>
    <row r="685" spans="1:8">
      <c r="A685" s="184"/>
      <c r="B685" s="114"/>
      <c r="C685" s="112"/>
      <c r="D685" s="115"/>
      <c r="E685" s="133"/>
      <c r="F685" s="134"/>
      <c r="G685" s="135" t="s">
        <v>21520</v>
      </c>
      <c r="H685" s="136">
        <f>SUM(H682:H684)</f>
        <v>34.65282045740625</v>
      </c>
    </row>
    <row r="686" spans="1:8">
      <c r="A686" s="184"/>
      <c r="B686" s="114"/>
      <c r="C686" s="112"/>
      <c r="D686" s="115"/>
      <c r="E686" s="133" t="s">
        <v>24039</v>
      </c>
      <c r="F686" s="134">
        <f>$H$13</f>
        <v>0</v>
      </c>
      <c r="G686" s="135" t="s">
        <v>24040</v>
      </c>
      <c r="H686" s="136">
        <f>H685*F686</f>
        <v>0</v>
      </c>
    </row>
    <row r="687" spans="1:8">
      <c r="A687" s="184"/>
      <c r="B687" s="114"/>
      <c r="C687" s="112"/>
      <c r="D687" s="115"/>
      <c r="E687" s="137"/>
      <c r="F687" s="135"/>
      <c r="G687" s="135" t="s">
        <v>24041</v>
      </c>
      <c r="H687" s="136">
        <f>SUM(H685:H686)</f>
        <v>34.65282045740625</v>
      </c>
    </row>
    <row r="688" spans="1:8">
      <c r="A688" s="184"/>
      <c r="B688" s="114"/>
      <c r="C688" s="112"/>
      <c r="D688" s="115"/>
      <c r="E688" s="137"/>
      <c r="F688" s="135"/>
      <c r="G688" s="135"/>
      <c r="H688" s="136"/>
    </row>
    <row r="689" spans="1:8">
      <c r="A689" s="128" t="s">
        <v>24023</v>
      </c>
      <c r="B689" s="128" t="s">
        <v>1458</v>
      </c>
      <c r="C689" s="145" t="s">
        <v>24024</v>
      </c>
      <c r="D689" s="146" t="s">
        <v>21519</v>
      </c>
      <c r="E689" s="146" t="s">
        <v>24025</v>
      </c>
      <c r="F689" s="147" t="s">
        <v>24026</v>
      </c>
      <c r="G689" s="147" t="s">
        <v>24027</v>
      </c>
      <c r="H689" s="148" t="s">
        <v>24028</v>
      </c>
    </row>
    <row r="690" spans="1:8">
      <c r="A690" s="129" t="s">
        <v>592</v>
      </c>
      <c r="B690" s="129" t="s">
        <v>1460</v>
      </c>
      <c r="C690" s="138" t="s">
        <v>555</v>
      </c>
      <c r="D690" s="149" t="s">
        <v>707</v>
      </c>
      <c r="E690" s="149"/>
      <c r="F690" s="150" t="s">
        <v>24030</v>
      </c>
      <c r="G690" s="150"/>
      <c r="H690" s="151">
        <f>H713</f>
        <v>34.65282045740625</v>
      </c>
    </row>
    <row r="691" spans="1:8">
      <c r="A691" s="131">
        <v>6113</v>
      </c>
      <c r="B691" s="165" t="s">
        <v>24049</v>
      </c>
      <c r="C691" s="152" t="s">
        <v>542</v>
      </c>
      <c r="D691" s="153" t="s">
        <v>24032</v>
      </c>
      <c r="E691" s="153" t="s">
        <v>24033</v>
      </c>
      <c r="F691" s="154">
        <v>0.21</v>
      </c>
      <c r="G691" s="189">
        <f>'MAO-DE-OBRA'!$E$9</f>
        <v>2.9400000000000004</v>
      </c>
      <c r="H691" s="155">
        <f>F691*G691</f>
        <v>0.61740000000000006</v>
      </c>
    </row>
    <row r="692" spans="1:8">
      <c r="A692" s="131">
        <v>2436</v>
      </c>
      <c r="B692" s="165" t="s">
        <v>24049</v>
      </c>
      <c r="C692" s="152" t="s">
        <v>543</v>
      </c>
      <c r="D692" s="153" t="s">
        <v>24032</v>
      </c>
      <c r="E692" s="153" t="s">
        <v>24033</v>
      </c>
      <c r="F692" s="154">
        <v>0.21</v>
      </c>
      <c r="G692" s="189">
        <f>'MAO-DE-OBRA'!$E$25</f>
        <v>3.68</v>
      </c>
      <c r="H692" s="155">
        <f t="shared" ref="H692:H698" si="25">F692*G692</f>
        <v>0.77280000000000004</v>
      </c>
    </row>
    <row r="693" spans="1:8" ht="30">
      <c r="A693" s="131">
        <v>938</v>
      </c>
      <c r="B693" s="165" t="s">
        <v>24049</v>
      </c>
      <c r="C693" s="152" t="s">
        <v>549</v>
      </c>
      <c r="D693" s="153" t="s">
        <v>23964</v>
      </c>
      <c r="E693" s="153" t="s">
        <v>698</v>
      </c>
      <c r="F693" s="154">
        <v>5</v>
      </c>
      <c r="G693" s="154" t="str">
        <f>INSUMOS_SINAPI!D$3057</f>
        <v>0,55</v>
      </c>
      <c r="H693" s="155">
        <f t="shared" si="25"/>
        <v>2.75</v>
      </c>
    </row>
    <row r="694" spans="1:8" ht="30">
      <c r="A694" s="131">
        <v>1879</v>
      </c>
      <c r="B694" s="165" t="s">
        <v>24049</v>
      </c>
      <c r="C694" s="152" t="s">
        <v>550</v>
      </c>
      <c r="D694" s="153" t="s">
        <v>707</v>
      </c>
      <c r="E694" s="153" t="s">
        <v>698</v>
      </c>
      <c r="F694" s="154">
        <v>1</v>
      </c>
      <c r="G694" s="195">
        <f>INSUMOS_SINAPI!D$2287</f>
        <v>1.2</v>
      </c>
      <c r="H694" s="155">
        <f t="shared" si="25"/>
        <v>1.2</v>
      </c>
    </row>
    <row r="695" spans="1:8">
      <c r="A695" s="131">
        <v>2674</v>
      </c>
      <c r="B695" s="165" t="s">
        <v>24049</v>
      </c>
      <c r="C695" s="152" t="s">
        <v>551</v>
      </c>
      <c r="D695" s="153" t="s">
        <v>23964</v>
      </c>
      <c r="E695" s="153" t="s">
        <v>698</v>
      </c>
      <c r="F695" s="154">
        <v>2</v>
      </c>
      <c r="G695" s="195">
        <f>INSUMOS_SINAPI!D$2555</f>
        <v>1.69</v>
      </c>
      <c r="H695" s="155">
        <f t="shared" si="25"/>
        <v>3.38</v>
      </c>
    </row>
    <row r="696" spans="1:8">
      <c r="A696" s="131">
        <v>1891</v>
      </c>
      <c r="B696" s="165" t="s">
        <v>24049</v>
      </c>
      <c r="C696" s="152" t="s">
        <v>552</v>
      </c>
      <c r="D696" s="153" t="s">
        <v>707</v>
      </c>
      <c r="E696" s="153" t="s">
        <v>698</v>
      </c>
      <c r="F696" s="154">
        <v>1</v>
      </c>
      <c r="G696" s="195" t="str">
        <f>INSUMOS_SINAPI!D$4311</f>
        <v>0,69</v>
      </c>
      <c r="H696" s="155">
        <f t="shared" si="25"/>
        <v>0.69</v>
      </c>
    </row>
    <row r="697" spans="1:8">
      <c r="A697" s="131">
        <v>1872</v>
      </c>
      <c r="B697" s="165" t="s">
        <v>24049</v>
      </c>
      <c r="C697" s="152" t="s">
        <v>544</v>
      </c>
      <c r="D697" s="153" t="s">
        <v>707</v>
      </c>
      <c r="E697" s="153" t="s">
        <v>698</v>
      </c>
      <c r="F697" s="154">
        <v>1</v>
      </c>
      <c r="G697" s="189" t="str">
        <f>INSUMOS_SINAPI!D$944</f>
        <v>0,90</v>
      </c>
      <c r="H697" s="155">
        <f t="shared" si="25"/>
        <v>0.9</v>
      </c>
    </row>
    <row r="698" spans="1:8" ht="30">
      <c r="A698" s="131" t="s">
        <v>530</v>
      </c>
      <c r="B698" s="165" t="s">
        <v>1460</v>
      </c>
      <c r="C698" s="188" t="s">
        <v>556</v>
      </c>
      <c r="D698" s="153" t="s">
        <v>707</v>
      </c>
      <c r="E698" s="153" t="s">
        <v>698</v>
      </c>
      <c r="F698" s="154">
        <v>1</v>
      </c>
      <c r="G698" s="193">
        <v>13.72</v>
      </c>
      <c r="H698" s="155">
        <f t="shared" si="25"/>
        <v>13.72</v>
      </c>
    </row>
    <row r="699" spans="1:8">
      <c r="A699" s="131">
        <v>4750</v>
      </c>
      <c r="B699" s="165" t="s">
        <v>24049</v>
      </c>
      <c r="C699" s="152" t="s">
        <v>24031</v>
      </c>
      <c r="D699" s="153" t="s">
        <v>24032</v>
      </c>
      <c r="E699" s="153" t="s">
        <v>24033</v>
      </c>
      <c r="F699" s="154">
        <v>0.1</v>
      </c>
      <c r="G699" s="189">
        <f>'MAO-DE-OBRA'!$E$36</f>
        <v>3.68</v>
      </c>
      <c r="H699" s="155">
        <f>F699*G699</f>
        <v>0.36800000000000005</v>
      </c>
    </row>
    <row r="700" spans="1:8">
      <c r="A700" s="131">
        <v>6115</v>
      </c>
      <c r="B700" s="165" t="s">
        <v>24049</v>
      </c>
      <c r="C700" s="152" t="s">
        <v>24035</v>
      </c>
      <c r="D700" s="153" t="s">
        <v>24032</v>
      </c>
      <c r="E700" s="153" t="s">
        <v>24033</v>
      </c>
      <c r="F700" s="154">
        <v>0.25</v>
      </c>
      <c r="G700" s="189">
        <f>'MAO-DE-OBRA'!$E$18</f>
        <v>2.9400000000000004</v>
      </c>
      <c r="H700" s="155">
        <f>F700*G700</f>
        <v>0.7350000000000001</v>
      </c>
    </row>
    <row r="701" spans="1:8">
      <c r="A701" s="131">
        <v>4750</v>
      </c>
      <c r="B701" s="165" t="s">
        <v>24049</v>
      </c>
      <c r="C701" s="152" t="s">
        <v>24031</v>
      </c>
      <c r="D701" s="153" t="s">
        <v>24032</v>
      </c>
      <c r="E701" s="153" t="s">
        <v>24033</v>
      </c>
      <c r="F701" s="171">
        <f>0.33</f>
        <v>0.33</v>
      </c>
      <c r="G701" s="189">
        <f>'MAO-DE-OBRA'!$E$36</f>
        <v>3.68</v>
      </c>
      <c r="H701" s="155">
        <f t="shared" ref="H701:H707" si="26">F701*G701</f>
        <v>1.2144000000000001</v>
      </c>
    </row>
    <row r="702" spans="1:8">
      <c r="A702" s="131">
        <v>6115</v>
      </c>
      <c r="B702" s="165" t="s">
        <v>24049</v>
      </c>
      <c r="C702" s="152" t="s">
        <v>24035</v>
      </c>
      <c r="D702" s="153" t="s">
        <v>24032</v>
      </c>
      <c r="E702" s="153" t="s">
        <v>24033</v>
      </c>
      <c r="F702" s="171">
        <f>0.21</f>
        <v>0.21</v>
      </c>
      <c r="G702" s="189">
        <f>'MAO-DE-OBRA'!$E$18</f>
        <v>2.9400000000000004</v>
      </c>
      <c r="H702" s="155">
        <f t="shared" si="26"/>
        <v>0.61740000000000006</v>
      </c>
    </row>
    <row r="703" spans="1:8">
      <c r="A703" s="131">
        <v>370</v>
      </c>
      <c r="B703" s="165" t="s">
        <v>24049</v>
      </c>
      <c r="C703" s="152" t="s">
        <v>697</v>
      </c>
      <c r="D703" s="153" t="s">
        <v>21542</v>
      </c>
      <c r="E703" s="153" t="s">
        <v>698</v>
      </c>
      <c r="F703" s="171">
        <f>0.0015</f>
        <v>1.5E-3</v>
      </c>
      <c r="G703" s="154">
        <f>INSUMOS_SINAPI!D$294</f>
        <v>30.54</v>
      </c>
      <c r="H703" s="155">
        <f t="shared" si="26"/>
        <v>4.5809999999999997E-2</v>
      </c>
    </row>
    <row r="704" spans="1:8">
      <c r="A704" s="131">
        <v>1106</v>
      </c>
      <c r="B704" s="165" t="s">
        <v>24049</v>
      </c>
      <c r="C704" s="152" t="s">
        <v>23918</v>
      </c>
      <c r="D704" s="153" t="s">
        <v>5411</v>
      </c>
      <c r="E704" s="153" t="s">
        <v>698</v>
      </c>
      <c r="F704" s="171">
        <f>0.22</f>
        <v>0.22</v>
      </c>
      <c r="G704" s="154" t="str">
        <f>INSUMOS_SINAPI!$D$967</f>
        <v>0,28</v>
      </c>
      <c r="H704" s="155">
        <f t="shared" si="26"/>
        <v>6.1600000000000009E-2</v>
      </c>
    </row>
    <row r="705" spans="1:19">
      <c r="A705" s="131">
        <v>1379</v>
      </c>
      <c r="B705" s="165" t="s">
        <v>24049</v>
      </c>
      <c r="C705" s="152" t="s">
        <v>700</v>
      </c>
      <c r="D705" s="153" t="s">
        <v>5411</v>
      </c>
      <c r="E705" s="153" t="s">
        <v>698</v>
      </c>
      <c r="F705" s="171">
        <f>0.18</f>
        <v>0.18</v>
      </c>
      <c r="G705" s="173" t="str">
        <f>INSUMOS_SINAPI!$D$1364</f>
        <v>0,39</v>
      </c>
      <c r="H705" s="155">
        <f t="shared" si="26"/>
        <v>7.0199999999999999E-2</v>
      </c>
    </row>
    <row r="706" spans="1:19">
      <c r="A706" s="131">
        <v>2707</v>
      </c>
      <c r="B706" s="131" t="s">
        <v>24049</v>
      </c>
      <c r="C706" s="152" t="s">
        <v>24080</v>
      </c>
      <c r="D706" s="153" t="s">
        <v>24032</v>
      </c>
      <c r="E706" s="153" t="s">
        <v>1467</v>
      </c>
      <c r="F706" s="199">
        <f>K$18</f>
        <v>2.5000000000000001E-2</v>
      </c>
      <c r="G706" s="193">
        <f>'MAO-DE-OBRA'!E$32</f>
        <v>30.426666666666666</v>
      </c>
      <c r="H706" s="200">
        <f t="shared" si="26"/>
        <v>0.76066666666666671</v>
      </c>
    </row>
    <row r="707" spans="1:19">
      <c r="A707" s="131" t="s">
        <v>530</v>
      </c>
      <c r="B707" s="131" t="s">
        <v>530</v>
      </c>
      <c r="C707" s="152" t="s">
        <v>23506</v>
      </c>
      <c r="D707" s="153" t="s">
        <v>24032</v>
      </c>
      <c r="E707" s="153" t="s">
        <v>1467</v>
      </c>
      <c r="F707" s="199">
        <f>K$18</f>
        <v>2.5000000000000001E-2</v>
      </c>
      <c r="G707" s="193">
        <f>$K$19</f>
        <v>6.9770747983333319</v>
      </c>
      <c r="H707" s="200">
        <f t="shared" si="26"/>
        <v>0.17442686995833331</v>
      </c>
    </row>
    <row r="708" spans="1:19">
      <c r="A708" s="184"/>
      <c r="B708" s="114"/>
      <c r="C708" s="112"/>
      <c r="D708" s="115"/>
      <c r="E708" s="115"/>
      <c r="F708" s="116"/>
      <c r="G708" s="132" t="s">
        <v>710</v>
      </c>
      <c r="H708" s="117">
        <f>SUM(H693:H698)+SUM(H703:H705)</f>
        <v>22.817610000000002</v>
      </c>
    </row>
    <row r="709" spans="1:19">
      <c r="A709" s="184"/>
      <c r="B709" s="114"/>
      <c r="C709" s="112"/>
      <c r="D709" s="115"/>
      <c r="E709" s="115"/>
      <c r="F709" s="116"/>
      <c r="G709" s="132" t="s">
        <v>24036</v>
      </c>
      <c r="H709" s="117">
        <f>SUM(H691:H692)+SUM(H699:H700)+SUM(H701:H702)+SUM(H706:H707)</f>
        <v>5.2600935366250008</v>
      </c>
    </row>
    <row r="710" spans="1:19">
      <c r="A710" s="184"/>
      <c r="B710" s="114"/>
      <c r="C710" s="112"/>
      <c r="D710" s="115"/>
      <c r="E710" s="133" t="s">
        <v>24037</v>
      </c>
      <c r="F710" s="134">
        <f>$H$12</f>
        <v>1.25</v>
      </c>
      <c r="G710" s="135" t="s">
        <v>24038</v>
      </c>
      <c r="H710" s="136">
        <f>H709*F710</f>
        <v>6.5751169207812508</v>
      </c>
    </row>
    <row r="711" spans="1:19">
      <c r="A711" s="184"/>
      <c r="B711" s="114"/>
      <c r="C711" s="112"/>
      <c r="D711" s="115"/>
      <c r="E711" s="133"/>
      <c r="F711" s="134"/>
      <c r="G711" s="135" t="s">
        <v>21520</v>
      </c>
      <c r="H711" s="136">
        <f>SUM(H708:H710)</f>
        <v>34.65282045740625</v>
      </c>
    </row>
    <row r="712" spans="1:19">
      <c r="A712" s="184"/>
      <c r="B712" s="114"/>
      <c r="C712" s="112"/>
      <c r="D712" s="115"/>
      <c r="E712" s="133" t="s">
        <v>24039</v>
      </c>
      <c r="F712" s="134">
        <f>$H$13</f>
        <v>0</v>
      </c>
      <c r="G712" s="135" t="s">
        <v>24040</v>
      </c>
      <c r="H712" s="136">
        <f>H711*F712</f>
        <v>0</v>
      </c>
      <c r="J712" s="297" t="s">
        <v>23524</v>
      </c>
      <c r="K712" s="297"/>
      <c r="L712" s="297" t="s">
        <v>23526</v>
      </c>
      <c r="M712" s="297"/>
      <c r="N712" s="298" t="s">
        <v>23529</v>
      </c>
      <c r="O712" s="299"/>
      <c r="P712" s="298" t="s">
        <v>23528</v>
      </c>
      <c r="Q712" s="299"/>
      <c r="R712" s="297" t="s">
        <v>23523</v>
      </c>
      <c r="S712" s="297"/>
    </row>
    <row r="713" spans="1:19" ht="30">
      <c r="A713" s="184"/>
      <c r="B713" s="114"/>
      <c r="C713" s="112"/>
      <c r="D713" s="115"/>
      <c r="E713" s="137"/>
      <c r="F713" s="135"/>
      <c r="G713" s="135" t="s">
        <v>24041</v>
      </c>
      <c r="H713" s="136">
        <f>SUM(H711:H712)</f>
        <v>34.65282045740625</v>
      </c>
      <c r="J713" s="165" t="s">
        <v>23525</v>
      </c>
      <c r="K713" s="228" t="s">
        <v>23527</v>
      </c>
      <c r="L713" s="165" t="s">
        <v>23525</v>
      </c>
      <c r="M713" s="228" t="s">
        <v>23527</v>
      </c>
      <c r="N713" s="165" t="s">
        <v>23525</v>
      </c>
      <c r="O713" s="228" t="s">
        <v>23527</v>
      </c>
      <c r="P713" s="165" t="s">
        <v>23525</v>
      </c>
      <c r="Q713" s="228" t="s">
        <v>23527</v>
      </c>
      <c r="R713" s="229" t="s">
        <v>23525</v>
      </c>
      <c r="S713" s="228" t="s">
        <v>23527</v>
      </c>
    </row>
    <row r="714" spans="1:19">
      <c r="A714" s="184"/>
      <c r="B714" s="184"/>
      <c r="C714" s="185"/>
      <c r="D714" s="186"/>
      <c r="E714" s="187"/>
      <c r="F714" s="187"/>
      <c r="J714" s="165">
        <v>115</v>
      </c>
      <c r="K714" s="165">
        <f>(2*12.69)+(4*2.99)</f>
        <v>37.340000000000003</v>
      </c>
      <c r="L714" s="165">
        <v>139.5</v>
      </c>
      <c r="M714" s="165">
        <f>(2*16.5)+(4*4.5)</f>
        <v>51</v>
      </c>
      <c r="N714" s="165">
        <v>105</v>
      </c>
      <c r="O714" s="165">
        <f>(2*17)+(4*4)</f>
        <v>50</v>
      </c>
      <c r="P714" s="165">
        <v>145.9</v>
      </c>
      <c r="Q714" s="165">
        <f>(2*24.8)+(4*5.5)</f>
        <v>71.599999999999994</v>
      </c>
      <c r="R714" s="229">
        <f>AVERAGE(J714,L714,N714)</f>
        <v>119.83333333333333</v>
      </c>
      <c r="S714" s="229">
        <f>AVERAGE(K714,M714,O714)</f>
        <v>46.113333333333337</v>
      </c>
    </row>
    <row r="715" spans="1:19">
      <c r="A715" s="128" t="s">
        <v>24023</v>
      </c>
      <c r="B715" s="128" t="s">
        <v>1458</v>
      </c>
      <c r="C715" s="145" t="s">
        <v>24024</v>
      </c>
      <c r="D715" s="146" t="s">
        <v>21519</v>
      </c>
      <c r="E715" s="146" t="s">
        <v>24025</v>
      </c>
      <c r="F715" s="147" t="s">
        <v>24026</v>
      </c>
      <c r="G715" s="147" t="s">
        <v>24027</v>
      </c>
      <c r="H715" s="148" t="s">
        <v>24028</v>
      </c>
      <c r="J715" s="297">
        <f>SUM(J714:K714)</f>
        <v>152.34</v>
      </c>
      <c r="K715" s="297"/>
      <c r="L715" s="297">
        <f>SUM(L714:M714)</f>
        <v>190.5</v>
      </c>
      <c r="M715" s="297"/>
      <c r="N715" s="297">
        <f>SUM(N714:O714)</f>
        <v>155</v>
      </c>
      <c r="O715" s="297"/>
      <c r="P715" s="297">
        <f>SUM(P714:Q714)</f>
        <v>217.5</v>
      </c>
      <c r="Q715" s="297"/>
      <c r="R715" s="297">
        <f>AVERAGE(J715:O715)</f>
        <v>165.94666666666669</v>
      </c>
      <c r="S715" s="297"/>
    </row>
    <row r="716" spans="1:19" ht="30">
      <c r="A716" s="129" t="s">
        <v>23598</v>
      </c>
      <c r="B716" s="129" t="s">
        <v>1460</v>
      </c>
      <c r="C716" s="138" t="s">
        <v>560</v>
      </c>
      <c r="D716" s="149" t="s">
        <v>707</v>
      </c>
      <c r="E716" s="149"/>
      <c r="F716" s="150" t="s">
        <v>24030</v>
      </c>
      <c r="G716" s="150"/>
      <c r="H716" s="151">
        <f>H728</f>
        <v>189.93512712407295</v>
      </c>
    </row>
    <row r="717" spans="1:19">
      <c r="A717" s="131">
        <v>6113</v>
      </c>
      <c r="B717" s="165" t="s">
        <v>24049</v>
      </c>
      <c r="C717" s="152" t="s">
        <v>542</v>
      </c>
      <c r="D717" s="153" t="s">
        <v>24032</v>
      </c>
      <c r="E717" s="153" t="s">
        <v>24033</v>
      </c>
      <c r="F717" s="154">
        <v>1.1000000000000001</v>
      </c>
      <c r="G717" s="189">
        <f>'MAO-DE-OBRA'!$E$9</f>
        <v>2.9400000000000004</v>
      </c>
      <c r="H717" s="155">
        <f t="shared" ref="H717:H722" si="27">F717*G717</f>
        <v>3.2340000000000009</v>
      </c>
    </row>
    <row r="718" spans="1:19">
      <c r="A718" s="131">
        <v>2436</v>
      </c>
      <c r="B718" s="165" t="s">
        <v>24049</v>
      </c>
      <c r="C718" s="152" t="s">
        <v>543</v>
      </c>
      <c r="D718" s="153" t="s">
        <v>24032</v>
      </c>
      <c r="E718" s="153" t="s">
        <v>24033</v>
      </c>
      <c r="F718" s="154">
        <v>1.1000000000000001</v>
      </c>
      <c r="G718" s="189">
        <f>'MAO-DE-OBRA'!$E$25</f>
        <v>3.68</v>
      </c>
      <c r="H718" s="155">
        <f t="shared" si="27"/>
        <v>4.0480000000000009</v>
      </c>
    </row>
    <row r="719" spans="1:19" ht="30">
      <c r="A719" s="131">
        <v>938</v>
      </c>
      <c r="B719" s="165" t="s">
        <v>24049</v>
      </c>
      <c r="C719" s="152" t="s">
        <v>549</v>
      </c>
      <c r="D719" s="153" t="s">
        <v>23964</v>
      </c>
      <c r="E719" s="153" t="s">
        <v>698</v>
      </c>
      <c r="F719" s="154">
        <v>10</v>
      </c>
      <c r="G719" s="154" t="str">
        <f>INSUMOS_SINAPI!D$3057</f>
        <v>0,55</v>
      </c>
      <c r="H719" s="155">
        <f t="shared" si="27"/>
        <v>5.5</v>
      </c>
    </row>
    <row r="720" spans="1:19" ht="60">
      <c r="A720" s="131" t="s">
        <v>530</v>
      </c>
      <c r="B720" s="165" t="s">
        <v>1460</v>
      </c>
      <c r="C720" s="192" t="s">
        <v>23530</v>
      </c>
      <c r="D720" s="153" t="s">
        <v>707</v>
      </c>
      <c r="E720" s="153" t="s">
        <v>698</v>
      </c>
      <c r="F720" s="154">
        <v>1</v>
      </c>
      <c r="G720" s="193">
        <f>R715</f>
        <v>165.94666666666669</v>
      </c>
      <c r="H720" s="155">
        <f t="shared" si="27"/>
        <v>165.94666666666669</v>
      </c>
    </row>
    <row r="721" spans="1:8">
      <c r="A721" s="131">
        <v>2707</v>
      </c>
      <c r="B721" s="131" t="s">
        <v>24049</v>
      </c>
      <c r="C721" s="152" t="s">
        <v>24080</v>
      </c>
      <c r="D721" s="153" t="s">
        <v>24032</v>
      </c>
      <c r="E721" s="153" t="s">
        <v>1467</v>
      </c>
      <c r="F721" s="199">
        <f>K$18</f>
        <v>2.5000000000000001E-2</v>
      </c>
      <c r="G721" s="193">
        <f>'MAO-DE-OBRA'!E$32</f>
        <v>30.426666666666666</v>
      </c>
      <c r="H721" s="200">
        <f t="shared" si="27"/>
        <v>0.76066666666666671</v>
      </c>
    </row>
    <row r="722" spans="1:8">
      <c r="A722" s="131" t="s">
        <v>530</v>
      </c>
      <c r="B722" s="131" t="s">
        <v>530</v>
      </c>
      <c r="C722" s="152" t="s">
        <v>23506</v>
      </c>
      <c r="D722" s="153" t="s">
        <v>24032</v>
      </c>
      <c r="E722" s="153" t="s">
        <v>1467</v>
      </c>
      <c r="F722" s="199">
        <f>K$18</f>
        <v>2.5000000000000001E-2</v>
      </c>
      <c r="G722" s="193">
        <f>$K$19</f>
        <v>6.9770747983333319</v>
      </c>
      <c r="H722" s="200">
        <f t="shared" si="27"/>
        <v>0.17442686995833331</v>
      </c>
    </row>
    <row r="723" spans="1:8">
      <c r="A723" s="184"/>
      <c r="B723" s="176"/>
      <c r="C723" s="185"/>
      <c r="D723" s="186"/>
      <c r="E723" s="115"/>
      <c r="F723" s="116"/>
      <c r="G723" s="132" t="s">
        <v>710</v>
      </c>
      <c r="H723" s="117">
        <f>SUM(H719:H720)</f>
        <v>171.44666666666669</v>
      </c>
    </row>
    <row r="724" spans="1:8">
      <c r="A724" s="184"/>
      <c r="B724" s="176"/>
      <c r="C724" s="185"/>
      <c r="D724" s="186"/>
      <c r="E724" s="115"/>
      <c r="F724" s="116"/>
      <c r="G724" s="132" t="s">
        <v>24036</v>
      </c>
      <c r="H724" s="117">
        <f>SUM(H717:H718)+SUM(H721:H722)</f>
        <v>8.2170935366250024</v>
      </c>
    </row>
    <row r="725" spans="1:8">
      <c r="A725" s="184"/>
      <c r="B725" s="184"/>
      <c r="C725" s="185"/>
      <c r="D725" s="186"/>
      <c r="E725" s="133" t="s">
        <v>24037</v>
      </c>
      <c r="F725" s="134">
        <f>$H$12</f>
        <v>1.25</v>
      </c>
      <c r="G725" s="135" t="s">
        <v>24038</v>
      </c>
      <c r="H725" s="136">
        <f>H724*F725</f>
        <v>10.271366920781253</v>
      </c>
    </row>
    <row r="726" spans="1:8">
      <c r="A726" s="184"/>
      <c r="B726" s="184"/>
      <c r="C726" s="185"/>
      <c r="D726" s="186"/>
      <c r="E726" s="133"/>
      <c r="F726" s="134"/>
      <c r="G726" s="135" t="s">
        <v>21520</v>
      </c>
      <c r="H726" s="136">
        <f>SUM(H723:H725)</f>
        <v>189.93512712407295</v>
      </c>
    </row>
    <row r="727" spans="1:8">
      <c r="A727" s="184"/>
      <c r="B727" s="184"/>
      <c r="C727" s="185"/>
      <c r="D727" s="186"/>
      <c r="E727" s="133" t="s">
        <v>24039</v>
      </c>
      <c r="F727" s="134">
        <f>$H$13</f>
        <v>0</v>
      </c>
      <c r="G727" s="135" t="s">
        <v>24040</v>
      </c>
      <c r="H727" s="136">
        <f>H726*F727</f>
        <v>0</v>
      </c>
    </row>
    <row r="728" spans="1:8">
      <c r="A728" s="184"/>
      <c r="B728" s="184"/>
      <c r="C728" s="185"/>
      <c r="D728" s="186"/>
      <c r="E728" s="137"/>
      <c r="F728" s="135"/>
      <c r="G728" s="135" t="s">
        <v>24041</v>
      </c>
      <c r="H728" s="136">
        <f>SUM(H726:H727)</f>
        <v>189.93512712407295</v>
      </c>
    </row>
    <row r="729" spans="1:8">
      <c r="A729" s="184"/>
      <c r="B729" s="184"/>
      <c r="C729" s="185"/>
      <c r="D729" s="186"/>
      <c r="E729" s="137"/>
      <c r="F729" s="135"/>
      <c r="G729" s="135"/>
      <c r="H729" s="136"/>
    </row>
    <row r="730" spans="1:8">
      <c r="A730" s="196" t="s">
        <v>24023</v>
      </c>
      <c r="B730" s="128" t="s">
        <v>1458</v>
      </c>
      <c r="C730" s="196" t="s">
        <v>24024</v>
      </c>
      <c r="D730" s="128" t="s">
        <v>21519</v>
      </c>
      <c r="E730" s="128" t="s">
        <v>24025</v>
      </c>
      <c r="F730" s="128" t="s">
        <v>24026</v>
      </c>
      <c r="G730" s="128" t="s">
        <v>24027</v>
      </c>
      <c r="H730" s="197" t="s">
        <v>24028</v>
      </c>
    </row>
    <row r="731" spans="1:8">
      <c r="A731" s="129" t="s">
        <v>23598</v>
      </c>
      <c r="B731" s="129" t="s">
        <v>1460</v>
      </c>
      <c r="C731" s="138" t="s">
        <v>557</v>
      </c>
      <c r="D731" s="149" t="s">
        <v>23964</v>
      </c>
      <c r="E731" s="149"/>
      <c r="F731" s="150" t="s">
        <v>24030</v>
      </c>
      <c r="G731" s="150"/>
      <c r="H731" s="151">
        <f>H746</f>
        <v>24.391010457406253</v>
      </c>
    </row>
    <row r="732" spans="1:8">
      <c r="A732" s="131">
        <v>6113</v>
      </c>
      <c r="B732" s="165" t="s">
        <v>24049</v>
      </c>
      <c r="C732" s="152" t="s">
        <v>542</v>
      </c>
      <c r="D732" s="153" t="s">
        <v>24032</v>
      </c>
      <c r="E732" s="153" t="s">
        <v>24033</v>
      </c>
      <c r="F732" s="171" t="s">
        <v>24317</v>
      </c>
      <c r="G732" s="189">
        <f>'MAO-DE-OBRA'!$E$9</f>
        <v>2.9400000000000004</v>
      </c>
      <c r="H732" s="198">
        <f t="shared" ref="H732:H740" si="28">F732*G732</f>
        <v>1.3230000000000002</v>
      </c>
    </row>
    <row r="733" spans="1:8">
      <c r="A733" s="131">
        <v>2436</v>
      </c>
      <c r="B733" s="165" t="s">
        <v>24049</v>
      </c>
      <c r="C733" s="152" t="s">
        <v>543</v>
      </c>
      <c r="D733" s="153" t="s">
        <v>24032</v>
      </c>
      <c r="E733" s="153" t="s">
        <v>24033</v>
      </c>
      <c r="F733" s="171" t="s">
        <v>24317</v>
      </c>
      <c r="G733" s="189">
        <f>'MAO-DE-OBRA'!$E$25</f>
        <v>3.68</v>
      </c>
      <c r="H733" s="198">
        <f t="shared" si="28"/>
        <v>1.6560000000000001</v>
      </c>
    </row>
    <row r="734" spans="1:8" ht="15" customHeight="1">
      <c r="A734" s="131">
        <v>2681</v>
      </c>
      <c r="B734" s="165" t="s">
        <v>24049</v>
      </c>
      <c r="C734" s="152" t="s">
        <v>558</v>
      </c>
      <c r="D734" s="153" t="s">
        <v>23964</v>
      </c>
      <c r="E734" s="153" t="s">
        <v>698</v>
      </c>
      <c r="F734" s="171">
        <v>1.1000000000000001</v>
      </c>
      <c r="G734" s="171">
        <f>INSUMOS_SINAPI!D$2559</f>
        <v>6.1</v>
      </c>
      <c r="H734" s="198">
        <f t="shared" si="28"/>
        <v>6.71</v>
      </c>
    </row>
    <row r="735" spans="1:8">
      <c r="A735" s="131">
        <v>337</v>
      </c>
      <c r="B735" s="165" t="s">
        <v>24049</v>
      </c>
      <c r="C735" s="152" t="s">
        <v>23504</v>
      </c>
      <c r="D735" s="153" t="s">
        <v>5411</v>
      </c>
      <c r="E735" s="153" t="s">
        <v>698</v>
      </c>
      <c r="F735" s="171">
        <v>1.4999999999999999E-2</v>
      </c>
      <c r="G735" s="171">
        <f>INSUMOS_SINAPI!D286</f>
        <v>9.82</v>
      </c>
      <c r="H735" s="198">
        <f t="shared" si="28"/>
        <v>0.14729999999999999</v>
      </c>
    </row>
    <row r="736" spans="1:8">
      <c r="A736" s="131">
        <v>1876</v>
      </c>
      <c r="B736" s="165" t="s">
        <v>24049</v>
      </c>
      <c r="C736" s="152" t="s">
        <v>559</v>
      </c>
      <c r="D736" s="153" t="s">
        <v>21531</v>
      </c>
      <c r="E736" s="153" t="s">
        <v>698</v>
      </c>
      <c r="F736" s="171">
        <v>0.15</v>
      </c>
      <c r="G736" s="171">
        <f>INSUMOS_SINAPI!D$2285</f>
        <v>4.28</v>
      </c>
      <c r="H736" s="198">
        <f t="shared" si="28"/>
        <v>0.64200000000000002</v>
      </c>
    </row>
    <row r="737" spans="1:8">
      <c r="A737" s="202">
        <v>6115</v>
      </c>
      <c r="B737" s="165" t="s">
        <v>24049</v>
      </c>
      <c r="C737" s="203" t="s">
        <v>24035</v>
      </c>
      <c r="D737" s="204" t="s">
        <v>24032</v>
      </c>
      <c r="E737" s="204" t="s">
        <v>24033</v>
      </c>
      <c r="F737" s="198">
        <v>0.5</v>
      </c>
      <c r="G737" s="189">
        <f>'MAO-DE-OBRA'!$E$18</f>
        <v>2.9400000000000004</v>
      </c>
      <c r="H737" s="198">
        <f t="shared" si="28"/>
        <v>1.4700000000000002</v>
      </c>
    </row>
    <row r="738" spans="1:8">
      <c r="A738" s="202">
        <v>6115</v>
      </c>
      <c r="B738" s="165" t="s">
        <v>24049</v>
      </c>
      <c r="C738" s="203" t="s">
        <v>24035</v>
      </c>
      <c r="D738" s="204" t="s">
        <v>24032</v>
      </c>
      <c r="E738" s="204" t="s">
        <v>24033</v>
      </c>
      <c r="F738" s="198">
        <v>0.5</v>
      </c>
      <c r="G738" s="189">
        <f>'MAO-DE-OBRA'!$E$18</f>
        <v>2.9400000000000004</v>
      </c>
      <c r="H738" s="198">
        <f t="shared" si="28"/>
        <v>1.4700000000000002</v>
      </c>
    </row>
    <row r="739" spans="1:8">
      <c r="A739" s="131">
        <v>2707</v>
      </c>
      <c r="B739" s="131" t="s">
        <v>24049</v>
      </c>
      <c r="C739" s="152" t="s">
        <v>24080</v>
      </c>
      <c r="D739" s="153" t="s">
        <v>24032</v>
      </c>
      <c r="E739" s="153" t="s">
        <v>1467</v>
      </c>
      <c r="F739" s="199">
        <f>K$18</f>
        <v>2.5000000000000001E-2</v>
      </c>
      <c r="G739" s="193">
        <f>'MAO-DE-OBRA'!E$32</f>
        <v>30.426666666666666</v>
      </c>
      <c r="H739" s="200">
        <f t="shared" si="28"/>
        <v>0.76066666666666671</v>
      </c>
    </row>
    <row r="740" spans="1:8">
      <c r="A740" s="131" t="s">
        <v>530</v>
      </c>
      <c r="B740" s="131" t="s">
        <v>530</v>
      </c>
      <c r="C740" s="152" t="s">
        <v>23506</v>
      </c>
      <c r="D740" s="153" t="s">
        <v>24032</v>
      </c>
      <c r="E740" s="153" t="s">
        <v>1467</v>
      </c>
      <c r="F740" s="199">
        <f>K$18</f>
        <v>2.5000000000000001E-2</v>
      </c>
      <c r="G740" s="193">
        <f>$K$19</f>
        <v>6.9770747983333319</v>
      </c>
      <c r="H740" s="200">
        <f t="shared" si="28"/>
        <v>0.17442686995833331</v>
      </c>
    </row>
    <row r="741" spans="1:8">
      <c r="B741" s="184"/>
      <c r="C741" s="185"/>
      <c r="D741" s="186"/>
      <c r="E741" s="115"/>
      <c r="F741" s="116"/>
      <c r="G741" s="132" t="s">
        <v>710</v>
      </c>
      <c r="H741" s="117">
        <f>SUM(H734:H736)+SUM(H738:H738)</f>
        <v>8.9693000000000005</v>
      </c>
    </row>
    <row r="742" spans="1:8">
      <c r="B742" s="184"/>
      <c r="C742" s="185"/>
      <c r="D742" s="186"/>
      <c r="E742" s="115"/>
      <c r="F742" s="116"/>
      <c r="G742" s="132" t="s">
        <v>24036</v>
      </c>
      <c r="H742" s="117">
        <f>SUM(H732:H733)+SUM(H737)+SUM(H738:H740)</f>
        <v>6.8540935366250002</v>
      </c>
    </row>
    <row r="743" spans="1:8">
      <c r="B743" s="184"/>
      <c r="C743" s="185"/>
      <c r="D743" s="186"/>
      <c r="E743" s="133" t="s">
        <v>24037</v>
      </c>
      <c r="F743" s="134">
        <f>$H$12</f>
        <v>1.25</v>
      </c>
      <c r="G743" s="135" t="s">
        <v>24038</v>
      </c>
      <c r="H743" s="136">
        <f>H742*F743</f>
        <v>8.5676169207812496</v>
      </c>
    </row>
    <row r="744" spans="1:8">
      <c r="B744" s="184"/>
      <c r="C744" s="185"/>
      <c r="D744" s="186"/>
      <c r="E744" s="133"/>
      <c r="F744" s="134"/>
      <c r="G744" s="135" t="s">
        <v>21520</v>
      </c>
      <c r="H744" s="136">
        <f>SUM(H741:H743)</f>
        <v>24.391010457406253</v>
      </c>
    </row>
    <row r="745" spans="1:8">
      <c r="B745" s="184"/>
      <c r="C745" s="185"/>
      <c r="D745" s="186"/>
      <c r="E745" s="133" t="s">
        <v>24039</v>
      </c>
      <c r="F745" s="134">
        <f>$H$13</f>
        <v>0</v>
      </c>
      <c r="G745" s="135" t="s">
        <v>24040</v>
      </c>
      <c r="H745" s="136">
        <f>H744*F745</f>
        <v>0</v>
      </c>
    </row>
    <row r="746" spans="1:8">
      <c r="B746" s="184"/>
      <c r="C746" s="185"/>
      <c r="D746" s="186"/>
      <c r="E746" s="137"/>
      <c r="F746" s="135"/>
      <c r="G746" s="135" t="s">
        <v>24041</v>
      </c>
      <c r="H746" s="136">
        <f>SUM(H744:H745)</f>
        <v>24.391010457406253</v>
      </c>
    </row>
    <row r="747" spans="1:8" ht="15.75" thickBot="1">
      <c r="B747" s="184"/>
      <c r="C747" s="185"/>
      <c r="D747" s="186"/>
      <c r="E747" s="187"/>
      <c r="F747" s="187"/>
    </row>
    <row r="748" spans="1:8" ht="15.75" thickBot="1">
      <c r="A748" s="124">
        <v>8</v>
      </c>
      <c r="B748" s="125"/>
      <c r="C748" s="293" t="s">
        <v>595</v>
      </c>
      <c r="D748" s="294"/>
      <c r="E748" s="294"/>
      <c r="F748" s="294"/>
      <c r="G748" s="294"/>
      <c r="H748" s="294"/>
    </row>
    <row r="749" spans="1:8">
      <c r="B749" s="184"/>
      <c r="C749" s="185"/>
      <c r="D749" s="186"/>
      <c r="E749" s="187"/>
      <c r="F749" s="187"/>
    </row>
    <row r="750" spans="1:8">
      <c r="A750" s="196" t="s">
        <v>24023</v>
      </c>
      <c r="B750" s="128" t="s">
        <v>1458</v>
      </c>
      <c r="C750" s="196" t="s">
        <v>24024</v>
      </c>
      <c r="D750" s="128" t="s">
        <v>21519</v>
      </c>
      <c r="E750" s="128" t="s">
        <v>24025</v>
      </c>
      <c r="F750" s="128" t="s">
        <v>24026</v>
      </c>
      <c r="G750" s="128" t="s">
        <v>24027</v>
      </c>
      <c r="H750" s="197" t="s">
        <v>24028</v>
      </c>
    </row>
    <row r="751" spans="1:8">
      <c r="A751" s="129" t="s">
        <v>23599</v>
      </c>
      <c r="B751" s="129" t="s">
        <v>1460</v>
      </c>
      <c r="C751" s="130" t="s">
        <v>583</v>
      </c>
      <c r="D751" s="149" t="s">
        <v>691</v>
      </c>
      <c r="E751" s="149" t="s">
        <v>23946</v>
      </c>
      <c r="F751" s="150" t="s">
        <v>24030</v>
      </c>
      <c r="G751" s="150"/>
      <c r="H751" s="151">
        <f>H759</f>
        <v>76.695960457406244</v>
      </c>
    </row>
    <row r="752" spans="1:8">
      <c r="A752" s="131">
        <v>2418</v>
      </c>
      <c r="B752" s="165" t="s">
        <v>24049</v>
      </c>
      <c r="C752" s="152" t="s">
        <v>585</v>
      </c>
      <c r="D752" s="153" t="s">
        <v>24032</v>
      </c>
      <c r="E752" s="153" t="s">
        <v>24033</v>
      </c>
      <c r="F752" s="171">
        <v>4</v>
      </c>
      <c r="G752" s="189">
        <f>'MAO-DE-OBRA'!E$38</f>
        <v>8.2880000000000003</v>
      </c>
      <c r="H752" s="198">
        <f>F752*G752</f>
        <v>33.152000000000001</v>
      </c>
    </row>
    <row r="753" spans="1:8">
      <c r="A753" s="131">
        <v>2707</v>
      </c>
      <c r="B753" s="131" t="s">
        <v>24049</v>
      </c>
      <c r="C753" s="152" t="s">
        <v>24080</v>
      </c>
      <c r="D753" s="153" t="s">
        <v>24032</v>
      </c>
      <c r="E753" s="153" t="s">
        <v>1467</v>
      </c>
      <c r="F753" s="199">
        <f>K$18</f>
        <v>2.5000000000000001E-2</v>
      </c>
      <c r="G753" s="193">
        <f>'MAO-DE-OBRA'!E$32</f>
        <v>30.426666666666666</v>
      </c>
      <c r="H753" s="200">
        <f>F753*G753</f>
        <v>0.76066666666666671</v>
      </c>
    </row>
    <row r="754" spans="1:8">
      <c r="A754" s="131" t="s">
        <v>530</v>
      </c>
      <c r="B754" s="131" t="s">
        <v>530</v>
      </c>
      <c r="C754" s="152" t="s">
        <v>23506</v>
      </c>
      <c r="D754" s="153" t="s">
        <v>24032</v>
      </c>
      <c r="E754" s="153" t="s">
        <v>1467</v>
      </c>
      <c r="F754" s="199">
        <f>K$18</f>
        <v>2.5000000000000001E-2</v>
      </c>
      <c r="G754" s="193">
        <f>$K$19</f>
        <v>6.9770747983333319</v>
      </c>
      <c r="H754" s="200">
        <f>F754*G754</f>
        <v>0.17442686995833331</v>
      </c>
    </row>
    <row r="755" spans="1:8">
      <c r="B755" s="184"/>
      <c r="C755" s="185"/>
      <c r="D755" s="186"/>
      <c r="E755" s="115"/>
      <c r="F755" s="116"/>
      <c r="G755" s="132" t="s">
        <v>24036</v>
      </c>
      <c r="H755" s="117">
        <f>SUM(H752:H754)</f>
        <v>34.087093536624998</v>
      </c>
    </row>
    <row r="756" spans="1:8">
      <c r="B756" s="184"/>
      <c r="C756" s="185"/>
      <c r="D756" s="186"/>
      <c r="E756" s="133" t="s">
        <v>24037</v>
      </c>
      <c r="F756" s="134">
        <f>$H$12</f>
        <v>1.25</v>
      </c>
      <c r="G756" s="135" t="s">
        <v>24038</v>
      </c>
      <c r="H756" s="136">
        <f>H755*F756</f>
        <v>42.608866920781246</v>
      </c>
    </row>
    <row r="757" spans="1:8">
      <c r="B757" s="184"/>
      <c r="C757" s="185"/>
      <c r="D757" s="186"/>
      <c r="E757" s="133"/>
      <c r="F757" s="134"/>
      <c r="G757" s="135" t="s">
        <v>21520</v>
      </c>
      <c r="H757" s="136">
        <f>SUM(H755:H756)</f>
        <v>76.695960457406244</v>
      </c>
    </row>
    <row r="758" spans="1:8">
      <c r="B758" s="184"/>
      <c r="C758" s="185"/>
      <c r="D758" s="186"/>
      <c r="E758" s="133" t="s">
        <v>24039</v>
      </c>
      <c r="F758" s="134">
        <f>$H$13</f>
        <v>0</v>
      </c>
      <c r="G758" s="135" t="s">
        <v>24040</v>
      </c>
      <c r="H758" s="136">
        <f>H757*F758</f>
        <v>0</v>
      </c>
    </row>
    <row r="759" spans="1:8">
      <c r="B759" s="184"/>
      <c r="C759" s="185"/>
      <c r="D759" s="186"/>
      <c r="E759" s="137"/>
      <c r="F759" s="135"/>
      <c r="G759" s="135" t="s">
        <v>24041</v>
      </c>
      <c r="H759" s="136">
        <f>SUM(H757:H758)</f>
        <v>76.695960457406244</v>
      </c>
    </row>
    <row r="760" spans="1:8">
      <c r="B760" s="184"/>
      <c r="C760" s="185"/>
      <c r="D760" s="186"/>
      <c r="E760" s="187"/>
      <c r="F760" s="187"/>
    </row>
    <row r="761" spans="1:8">
      <c r="A761" s="196" t="s">
        <v>24023</v>
      </c>
      <c r="B761" s="128" t="s">
        <v>1458</v>
      </c>
      <c r="C761" s="196" t="s">
        <v>24024</v>
      </c>
      <c r="D761" s="128" t="s">
        <v>21519</v>
      </c>
      <c r="E761" s="128" t="s">
        <v>24025</v>
      </c>
      <c r="F761" s="128" t="s">
        <v>24026</v>
      </c>
      <c r="G761" s="128" t="s">
        <v>24027</v>
      </c>
      <c r="H761" s="197" t="s">
        <v>24028</v>
      </c>
    </row>
    <row r="762" spans="1:8">
      <c r="A762" s="129" t="s">
        <v>23600</v>
      </c>
      <c r="B762" s="129" t="s">
        <v>1460</v>
      </c>
      <c r="C762" s="130" t="s">
        <v>569</v>
      </c>
      <c r="D762" s="149" t="s">
        <v>691</v>
      </c>
      <c r="E762" s="149" t="s">
        <v>23946</v>
      </c>
      <c r="F762" s="150" t="s">
        <v>24030</v>
      </c>
      <c r="G762" s="150"/>
      <c r="H762" s="151">
        <f>H774</f>
        <v>41.191960457406253</v>
      </c>
    </row>
    <row r="763" spans="1:8">
      <c r="A763" s="131">
        <v>2418</v>
      </c>
      <c r="B763" s="165" t="s">
        <v>24049</v>
      </c>
      <c r="C763" s="152" t="s">
        <v>563</v>
      </c>
      <c r="D763" s="153" t="s">
        <v>24032</v>
      </c>
      <c r="E763" s="153" t="s">
        <v>24033</v>
      </c>
      <c r="F763" s="171">
        <v>1</v>
      </c>
      <c r="G763" s="189">
        <f>'MAO-DE-OBRA'!E$38</f>
        <v>8.2880000000000003</v>
      </c>
      <c r="H763" s="198">
        <f t="shared" ref="H763:H768" si="29">F763*G763</f>
        <v>8.2880000000000003</v>
      </c>
    </row>
    <row r="764" spans="1:8">
      <c r="A764" s="131" t="s">
        <v>530</v>
      </c>
      <c r="B764" s="165" t="s">
        <v>1460</v>
      </c>
      <c r="C764" s="152" t="s">
        <v>566</v>
      </c>
      <c r="D764" s="153" t="s">
        <v>21531</v>
      </c>
      <c r="E764" s="153" t="s">
        <v>698</v>
      </c>
      <c r="F764" s="171">
        <v>2</v>
      </c>
      <c r="G764" s="189">
        <v>8.07</v>
      </c>
      <c r="H764" s="198">
        <f t="shared" si="29"/>
        <v>16.14</v>
      </c>
    </row>
    <row r="765" spans="1:8">
      <c r="A765" s="131" t="s">
        <v>530</v>
      </c>
      <c r="B765" s="165" t="s">
        <v>1460</v>
      </c>
      <c r="C765" s="152" t="s">
        <v>567</v>
      </c>
      <c r="D765" s="153" t="s">
        <v>21531</v>
      </c>
      <c r="E765" s="153" t="s">
        <v>698</v>
      </c>
      <c r="F765" s="171">
        <v>1</v>
      </c>
      <c r="G765" s="189">
        <v>3.4</v>
      </c>
      <c r="H765" s="198">
        <f t="shared" si="29"/>
        <v>3.4</v>
      </c>
    </row>
    <row r="766" spans="1:8">
      <c r="A766" s="131">
        <v>1872</v>
      </c>
      <c r="B766" s="165" t="s">
        <v>24049</v>
      </c>
      <c r="C766" s="152" t="s">
        <v>568</v>
      </c>
      <c r="D766" s="153" t="s">
        <v>21531</v>
      </c>
      <c r="E766" s="153" t="s">
        <v>698</v>
      </c>
      <c r="F766" s="171">
        <v>1</v>
      </c>
      <c r="G766" s="189" t="str">
        <f>INSUMOS_SINAPI!D$944</f>
        <v>0,90</v>
      </c>
      <c r="H766" s="198">
        <f t="shared" si="29"/>
        <v>0.9</v>
      </c>
    </row>
    <row r="767" spans="1:8">
      <c r="A767" s="131">
        <v>2707</v>
      </c>
      <c r="B767" s="131" t="s">
        <v>24049</v>
      </c>
      <c r="C767" s="152" t="s">
        <v>24080</v>
      </c>
      <c r="D767" s="153" t="s">
        <v>24032</v>
      </c>
      <c r="E767" s="153" t="s">
        <v>1467</v>
      </c>
      <c r="F767" s="199">
        <f>K$18</f>
        <v>2.5000000000000001E-2</v>
      </c>
      <c r="G767" s="193">
        <f>'MAO-DE-OBRA'!E$32</f>
        <v>30.426666666666666</v>
      </c>
      <c r="H767" s="200">
        <f t="shared" si="29"/>
        <v>0.76066666666666671</v>
      </c>
    </row>
    <row r="768" spans="1:8">
      <c r="A768" s="131" t="s">
        <v>530</v>
      </c>
      <c r="B768" s="131" t="s">
        <v>530</v>
      </c>
      <c r="C768" s="152" t="s">
        <v>23506</v>
      </c>
      <c r="D768" s="153" t="s">
        <v>24032</v>
      </c>
      <c r="E768" s="153" t="s">
        <v>1467</v>
      </c>
      <c r="F768" s="199">
        <f>K$18</f>
        <v>2.5000000000000001E-2</v>
      </c>
      <c r="G768" s="193">
        <f>$K$19</f>
        <v>6.9770747983333319</v>
      </c>
      <c r="H768" s="200">
        <f t="shared" si="29"/>
        <v>0.17442686995833331</v>
      </c>
    </row>
    <row r="769" spans="1:8">
      <c r="E769" s="115"/>
      <c r="F769" s="116"/>
      <c r="G769" s="132" t="s">
        <v>710</v>
      </c>
      <c r="H769" s="117">
        <f>SUM(H764:H766)</f>
        <v>20.439999999999998</v>
      </c>
    </row>
    <row r="770" spans="1:8">
      <c r="E770" s="115"/>
      <c r="F770" s="116"/>
      <c r="G770" s="132" t="s">
        <v>24036</v>
      </c>
      <c r="H770" s="117">
        <f>SUM(H763)+SUM(H767:H768)</f>
        <v>9.2230935366250009</v>
      </c>
    </row>
    <row r="771" spans="1:8">
      <c r="E771" s="133" t="s">
        <v>24037</v>
      </c>
      <c r="F771" s="134">
        <f>$H$12</f>
        <v>1.25</v>
      </c>
      <c r="G771" s="135" t="s">
        <v>24038</v>
      </c>
      <c r="H771" s="136">
        <f>H770*F771</f>
        <v>11.528866920781251</v>
      </c>
    </row>
    <row r="772" spans="1:8">
      <c r="E772" s="133"/>
      <c r="F772" s="134"/>
      <c r="G772" s="135" t="s">
        <v>21520</v>
      </c>
      <c r="H772" s="136">
        <f>SUM(H769:H771)</f>
        <v>41.191960457406253</v>
      </c>
    </row>
    <row r="773" spans="1:8">
      <c r="E773" s="133" t="s">
        <v>24039</v>
      </c>
      <c r="F773" s="134">
        <f>$H$13</f>
        <v>0</v>
      </c>
      <c r="G773" s="135" t="s">
        <v>24040</v>
      </c>
      <c r="H773" s="136">
        <f>H772*F773</f>
        <v>0</v>
      </c>
    </row>
    <row r="774" spans="1:8">
      <c r="E774" s="137"/>
      <c r="F774" s="135"/>
      <c r="G774" s="135" t="s">
        <v>24041</v>
      </c>
      <c r="H774" s="136">
        <f>SUM(H772:H773)</f>
        <v>41.191960457406253</v>
      </c>
    </row>
    <row r="776" spans="1:8">
      <c r="A776" s="196" t="s">
        <v>24023</v>
      </c>
      <c r="B776" s="128" t="s">
        <v>1458</v>
      </c>
      <c r="C776" s="196" t="s">
        <v>24024</v>
      </c>
      <c r="D776" s="128" t="s">
        <v>21519</v>
      </c>
      <c r="E776" s="128" t="s">
        <v>24025</v>
      </c>
      <c r="F776" s="128" t="s">
        <v>24026</v>
      </c>
      <c r="G776" s="128" t="s">
        <v>24027</v>
      </c>
      <c r="H776" s="197" t="s">
        <v>24028</v>
      </c>
    </row>
    <row r="777" spans="1:8">
      <c r="A777" s="129" t="s">
        <v>23601</v>
      </c>
      <c r="B777" s="129" t="s">
        <v>1460</v>
      </c>
      <c r="C777" s="130" t="s">
        <v>579</v>
      </c>
      <c r="D777" s="149" t="s">
        <v>691</v>
      </c>
      <c r="E777" s="149" t="s">
        <v>23946</v>
      </c>
      <c r="F777" s="150" t="s">
        <v>24030</v>
      </c>
      <c r="G777" s="150"/>
      <c r="H777" s="151">
        <f>H789</f>
        <v>58.551960457406253</v>
      </c>
    </row>
    <row r="778" spans="1:8">
      <c r="A778" s="131">
        <v>2418</v>
      </c>
      <c r="B778" s="165" t="s">
        <v>24049</v>
      </c>
      <c r="C778" s="152" t="s">
        <v>563</v>
      </c>
      <c r="D778" s="153" t="s">
        <v>24032</v>
      </c>
      <c r="E778" s="153" t="s">
        <v>24033</v>
      </c>
      <c r="F778" s="171">
        <v>1</v>
      </c>
      <c r="G778" s="189">
        <f>'MAO-DE-OBRA'!E$38</f>
        <v>8.2880000000000003</v>
      </c>
      <c r="H778" s="198">
        <f t="shared" ref="H778:H783" si="30">F778*G778</f>
        <v>8.2880000000000003</v>
      </c>
    </row>
    <row r="779" spans="1:8">
      <c r="A779" s="131" t="s">
        <v>530</v>
      </c>
      <c r="B779" s="165" t="s">
        <v>1460</v>
      </c>
      <c r="C779" s="152" t="s">
        <v>566</v>
      </c>
      <c r="D779" s="153" t="s">
        <v>21531</v>
      </c>
      <c r="E779" s="153" t="s">
        <v>698</v>
      </c>
      <c r="F779" s="171">
        <v>4</v>
      </c>
      <c r="G779" s="189">
        <v>8.07</v>
      </c>
      <c r="H779" s="198">
        <f t="shared" si="30"/>
        <v>32.28</v>
      </c>
    </row>
    <row r="780" spans="1:8">
      <c r="A780" s="131" t="s">
        <v>530</v>
      </c>
      <c r="B780" s="165" t="s">
        <v>1460</v>
      </c>
      <c r="C780" s="152" t="s">
        <v>581</v>
      </c>
      <c r="D780" s="153" t="s">
        <v>21531</v>
      </c>
      <c r="E780" s="153" t="s">
        <v>698</v>
      </c>
      <c r="F780" s="171">
        <v>1</v>
      </c>
      <c r="G780" s="189">
        <v>4.0999999999999996</v>
      </c>
      <c r="H780" s="198">
        <f t="shared" si="30"/>
        <v>4.0999999999999996</v>
      </c>
    </row>
    <row r="781" spans="1:8">
      <c r="A781" s="131">
        <v>1873</v>
      </c>
      <c r="B781" s="165" t="s">
        <v>24049</v>
      </c>
      <c r="C781" s="152" t="s">
        <v>580</v>
      </c>
      <c r="D781" s="153" t="s">
        <v>21531</v>
      </c>
      <c r="E781" s="153" t="s">
        <v>698</v>
      </c>
      <c r="F781" s="171">
        <v>1</v>
      </c>
      <c r="G781" s="189">
        <f>INSUMOS_SINAPI!D$951</f>
        <v>1.42</v>
      </c>
      <c r="H781" s="198">
        <f t="shared" si="30"/>
        <v>1.42</v>
      </c>
    </row>
    <row r="782" spans="1:8">
      <c r="A782" s="131">
        <v>2707</v>
      </c>
      <c r="B782" s="131" t="s">
        <v>24049</v>
      </c>
      <c r="C782" s="152" t="s">
        <v>24080</v>
      </c>
      <c r="D782" s="153" t="s">
        <v>24032</v>
      </c>
      <c r="E782" s="153" t="s">
        <v>1467</v>
      </c>
      <c r="F782" s="199">
        <f>K$18</f>
        <v>2.5000000000000001E-2</v>
      </c>
      <c r="G782" s="193">
        <f>'MAO-DE-OBRA'!E$32</f>
        <v>30.426666666666666</v>
      </c>
      <c r="H782" s="200">
        <f t="shared" si="30"/>
        <v>0.76066666666666671</v>
      </c>
    </row>
    <row r="783" spans="1:8">
      <c r="A783" s="131" t="s">
        <v>530</v>
      </c>
      <c r="B783" s="131" t="s">
        <v>530</v>
      </c>
      <c r="C783" s="152" t="s">
        <v>23506</v>
      </c>
      <c r="D783" s="153" t="s">
        <v>24032</v>
      </c>
      <c r="E783" s="153" t="s">
        <v>1467</v>
      </c>
      <c r="F783" s="199">
        <f>K$18</f>
        <v>2.5000000000000001E-2</v>
      </c>
      <c r="G783" s="193">
        <f>$K$19</f>
        <v>6.9770747983333319</v>
      </c>
      <c r="H783" s="200">
        <f t="shared" si="30"/>
        <v>0.17442686995833331</v>
      </c>
    </row>
    <row r="784" spans="1:8">
      <c r="E784" s="115"/>
      <c r="F784" s="116"/>
      <c r="G784" s="132" t="s">
        <v>710</v>
      </c>
      <c r="H784" s="117">
        <f>SUM(H779:H781)</f>
        <v>37.800000000000004</v>
      </c>
    </row>
    <row r="785" spans="1:8">
      <c r="E785" s="115"/>
      <c r="F785" s="116"/>
      <c r="G785" s="132" t="s">
        <v>24036</v>
      </c>
      <c r="H785" s="117">
        <f>SUM(H778)+SUM(H782:H783)</f>
        <v>9.2230935366250009</v>
      </c>
    </row>
    <row r="786" spans="1:8">
      <c r="E786" s="133" t="s">
        <v>24037</v>
      </c>
      <c r="F786" s="134">
        <f>$H$12</f>
        <v>1.25</v>
      </c>
      <c r="G786" s="135" t="s">
        <v>24038</v>
      </c>
      <c r="H786" s="136">
        <f>H785*F786</f>
        <v>11.528866920781251</v>
      </c>
    </row>
    <row r="787" spans="1:8">
      <c r="E787" s="133"/>
      <c r="F787" s="134"/>
      <c r="G787" s="135" t="s">
        <v>21520</v>
      </c>
      <c r="H787" s="136">
        <f>SUM(H784:H786)</f>
        <v>58.551960457406253</v>
      </c>
    </row>
    <row r="788" spans="1:8">
      <c r="E788" s="133" t="s">
        <v>24039</v>
      </c>
      <c r="F788" s="134">
        <f>$H$13</f>
        <v>0</v>
      </c>
      <c r="G788" s="135" t="s">
        <v>24040</v>
      </c>
      <c r="H788" s="136">
        <f>H787*F788</f>
        <v>0</v>
      </c>
    </row>
    <row r="789" spans="1:8">
      <c r="E789" s="137"/>
      <c r="F789" s="135"/>
      <c r="G789" s="135" t="s">
        <v>24041</v>
      </c>
      <c r="H789" s="136">
        <f>SUM(H787:H788)</f>
        <v>58.551960457406253</v>
      </c>
    </row>
    <row r="791" spans="1:8">
      <c r="A791" s="196" t="s">
        <v>24023</v>
      </c>
      <c r="B791" s="128" t="s">
        <v>1458</v>
      </c>
      <c r="C791" s="196" t="s">
        <v>24024</v>
      </c>
      <c r="D791" s="128" t="s">
        <v>21519</v>
      </c>
      <c r="E791" s="128" t="s">
        <v>24025</v>
      </c>
      <c r="F791" s="128" t="s">
        <v>24026</v>
      </c>
      <c r="G791" s="128" t="s">
        <v>24027</v>
      </c>
      <c r="H791" s="197" t="s">
        <v>24028</v>
      </c>
    </row>
    <row r="792" spans="1:8">
      <c r="A792" s="129" t="s">
        <v>23602</v>
      </c>
      <c r="B792" s="129" t="s">
        <v>1460</v>
      </c>
      <c r="C792" s="130" t="s">
        <v>565</v>
      </c>
      <c r="D792" s="149" t="s">
        <v>23964</v>
      </c>
      <c r="E792" s="149" t="s">
        <v>23946</v>
      </c>
      <c r="F792" s="150" t="s">
        <v>24030</v>
      </c>
      <c r="G792" s="150"/>
      <c r="H792" s="151">
        <f>H802</f>
        <v>8.7283604574062501</v>
      </c>
    </row>
    <row r="793" spans="1:8">
      <c r="A793" s="131">
        <v>2418</v>
      </c>
      <c r="B793" s="165" t="s">
        <v>24049</v>
      </c>
      <c r="C793" s="152" t="s">
        <v>563</v>
      </c>
      <c r="D793" s="153" t="s">
        <v>24032</v>
      </c>
      <c r="E793" s="153" t="s">
        <v>24033</v>
      </c>
      <c r="F793" s="171">
        <v>0.3</v>
      </c>
      <c r="G793" s="189">
        <f>'MAO-DE-OBRA'!E$38</f>
        <v>8.2880000000000003</v>
      </c>
      <c r="H793" s="198">
        <f>F793*G793</f>
        <v>2.4864000000000002</v>
      </c>
    </row>
    <row r="794" spans="1:8">
      <c r="A794" s="131" t="s">
        <v>530</v>
      </c>
      <c r="B794" s="165" t="s">
        <v>1460</v>
      </c>
      <c r="C794" s="152" t="s">
        <v>565</v>
      </c>
      <c r="D794" s="153" t="s">
        <v>22126</v>
      </c>
      <c r="E794" s="153" t="s">
        <v>698</v>
      </c>
      <c r="F794" s="171">
        <v>1</v>
      </c>
      <c r="G794" s="189">
        <v>1.03</v>
      </c>
      <c r="H794" s="198">
        <f>F794*G794</f>
        <v>1.03</v>
      </c>
    </row>
    <row r="795" spans="1:8">
      <c r="A795" s="131">
        <v>2707</v>
      </c>
      <c r="B795" s="131" t="s">
        <v>24049</v>
      </c>
      <c r="C795" s="152" t="s">
        <v>24080</v>
      </c>
      <c r="D795" s="153" t="s">
        <v>24032</v>
      </c>
      <c r="E795" s="153" t="s">
        <v>1467</v>
      </c>
      <c r="F795" s="199">
        <f>K$18</f>
        <v>2.5000000000000001E-2</v>
      </c>
      <c r="G795" s="193">
        <f>'MAO-DE-OBRA'!E$32</f>
        <v>30.426666666666666</v>
      </c>
      <c r="H795" s="200">
        <f>F795*G795</f>
        <v>0.76066666666666671</v>
      </c>
    </row>
    <row r="796" spans="1:8">
      <c r="A796" s="131" t="s">
        <v>530</v>
      </c>
      <c r="B796" s="131" t="s">
        <v>530</v>
      </c>
      <c r="C796" s="152" t="s">
        <v>23506</v>
      </c>
      <c r="D796" s="153" t="s">
        <v>24032</v>
      </c>
      <c r="E796" s="153" t="s">
        <v>1467</v>
      </c>
      <c r="F796" s="199">
        <f>K$18</f>
        <v>2.5000000000000001E-2</v>
      </c>
      <c r="G796" s="193">
        <f>$K$19</f>
        <v>6.9770747983333319</v>
      </c>
      <c r="H796" s="200">
        <f>F796*G796</f>
        <v>0.17442686995833331</v>
      </c>
    </row>
    <row r="797" spans="1:8">
      <c r="E797" s="115"/>
      <c r="F797" s="116"/>
      <c r="G797" s="132" t="s">
        <v>710</v>
      </c>
      <c r="H797" s="117">
        <f>SUM(H794:H794)</f>
        <v>1.03</v>
      </c>
    </row>
    <row r="798" spans="1:8">
      <c r="E798" s="115"/>
      <c r="F798" s="116"/>
      <c r="G798" s="132" t="s">
        <v>24036</v>
      </c>
      <c r="H798" s="117">
        <f>SUM(H793)+SUM(H795:H796)</f>
        <v>3.4214935366250003</v>
      </c>
    </row>
    <row r="799" spans="1:8">
      <c r="E799" s="133" t="s">
        <v>24037</v>
      </c>
      <c r="F799" s="134">
        <f>$H$12</f>
        <v>1.25</v>
      </c>
      <c r="G799" s="135" t="s">
        <v>24038</v>
      </c>
      <c r="H799" s="136">
        <f>H798*F799</f>
        <v>4.2768669207812504</v>
      </c>
    </row>
    <row r="800" spans="1:8">
      <c r="E800" s="133"/>
      <c r="F800" s="134"/>
      <c r="G800" s="135" t="s">
        <v>21520</v>
      </c>
      <c r="H800" s="136">
        <f>SUM(H797:H799)</f>
        <v>8.7283604574062501</v>
      </c>
    </row>
    <row r="801" spans="1:8">
      <c r="E801" s="133" t="s">
        <v>24039</v>
      </c>
      <c r="F801" s="134">
        <f>$H$13</f>
        <v>0</v>
      </c>
      <c r="G801" s="135" t="s">
        <v>24040</v>
      </c>
      <c r="H801" s="136">
        <f>H800*F801</f>
        <v>0</v>
      </c>
    </row>
    <row r="802" spans="1:8">
      <c r="E802" s="137"/>
      <c r="F802" s="135"/>
      <c r="G802" s="135" t="s">
        <v>24041</v>
      </c>
      <c r="H802" s="136">
        <f>SUM(H800:H801)</f>
        <v>8.7283604574062501</v>
      </c>
    </row>
    <row r="804" spans="1:8">
      <c r="A804" s="196" t="s">
        <v>24023</v>
      </c>
      <c r="B804" s="128" t="s">
        <v>1458</v>
      </c>
      <c r="C804" s="196" t="s">
        <v>24024</v>
      </c>
      <c r="D804" s="128" t="s">
        <v>21519</v>
      </c>
      <c r="E804" s="128" t="s">
        <v>24025</v>
      </c>
      <c r="F804" s="128" t="s">
        <v>24026</v>
      </c>
      <c r="G804" s="128" t="s">
        <v>24027</v>
      </c>
      <c r="H804" s="197" t="s">
        <v>24028</v>
      </c>
    </row>
    <row r="805" spans="1:8">
      <c r="A805" s="129" t="s">
        <v>23603</v>
      </c>
      <c r="B805" s="129" t="s">
        <v>1460</v>
      </c>
      <c r="C805" s="138" t="s">
        <v>571</v>
      </c>
      <c r="D805" s="149" t="s">
        <v>23964</v>
      </c>
      <c r="E805" s="149"/>
      <c r="F805" s="150" t="s">
        <v>24030</v>
      </c>
      <c r="G805" s="150"/>
      <c r="H805" s="151">
        <f>H819</f>
        <v>21.138960457406249</v>
      </c>
    </row>
    <row r="806" spans="1:8">
      <c r="A806" s="131">
        <v>6113</v>
      </c>
      <c r="B806" s="165" t="s">
        <v>24049</v>
      </c>
      <c r="C806" s="152" t="s">
        <v>542</v>
      </c>
      <c r="D806" s="153" t="s">
        <v>24032</v>
      </c>
      <c r="E806" s="153" t="s">
        <v>24033</v>
      </c>
      <c r="F806" s="171">
        <v>1</v>
      </c>
      <c r="G806" s="189">
        <f>'MAO-DE-OBRA'!$E$9</f>
        <v>2.9400000000000004</v>
      </c>
      <c r="H806" s="198">
        <f t="shared" ref="H806:H811" si="31">F806*G806</f>
        <v>2.9400000000000004</v>
      </c>
    </row>
    <row r="807" spans="1:8">
      <c r="A807" s="131">
        <v>2436</v>
      </c>
      <c r="B807" s="165" t="s">
        <v>24049</v>
      </c>
      <c r="C807" s="152" t="s">
        <v>543</v>
      </c>
      <c r="D807" s="153" t="s">
        <v>24032</v>
      </c>
      <c r="E807" s="153" t="s">
        <v>24033</v>
      </c>
      <c r="F807" s="171">
        <v>0.5</v>
      </c>
      <c r="G807" s="189">
        <f>'MAO-DE-OBRA'!$E$25</f>
        <v>3.68</v>
      </c>
      <c r="H807" s="198">
        <f t="shared" si="31"/>
        <v>1.84</v>
      </c>
    </row>
    <row r="808" spans="1:8">
      <c r="A808" s="131">
        <v>2681</v>
      </c>
      <c r="B808" s="165" t="s">
        <v>24049</v>
      </c>
      <c r="C808" s="152" t="s">
        <v>570</v>
      </c>
      <c r="D808" s="153" t="s">
        <v>23964</v>
      </c>
      <c r="E808" s="153" t="s">
        <v>698</v>
      </c>
      <c r="F808" s="171">
        <v>1.1000000000000001</v>
      </c>
      <c r="G808" s="171">
        <f>INSUMOS_SINAPI!D$2556</f>
        <v>2.56</v>
      </c>
      <c r="H808" s="198">
        <f t="shared" si="31"/>
        <v>2.8160000000000003</v>
      </c>
    </row>
    <row r="809" spans="1:8">
      <c r="A809" s="131">
        <v>1884</v>
      </c>
      <c r="B809" s="165" t="s">
        <v>24049</v>
      </c>
      <c r="C809" s="152" t="s">
        <v>572</v>
      </c>
      <c r="D809" s="153" t="s">
        <v>21531</v>
      </c>
      <c r="E809" s="153" t="s">
        <v>698</v>
      </c>
      <c r="F809" s="171">
        <v>0.1</v>
      </c>
      <c r="G809" s="171">
        <f>INSUMOS_SINAPI!D$2283</f>
        <v>1.84</v>
      </c>
      <c r="H809" s="198">
        <f t="shared" si="31"/>
        <v>0.18400000000000002</v>
      </c>
    </row>
    <row r="810" spans="1:8">
      <c r="A810" s="131" t="s">
        <v>530</v>
      </c>
      <c r="B810" s="165" t="s">
        <v>530</v>
      </c>
      <c r="C810" s="152" t="s">
        <v>582</v>
      </c>
      <c r="D810" s="153" t="s">
        <v>23964</v>
      </c>
      <c r="E810" s="153" t="s">
        <v>698</v>
      </c>
      <c r="F810" s="171">
        <v>2</v>
      </c>
      <c r="G810" s="171">
        <v>1.5</v>
      </c>
      <c r="H810" s="198">
        <f t="shared" si="31"/>
        <v>3</v>
      </c>
    </row>
    <row r="811" spans="1:8">
      <c r="A811" s="131">
        <v>393</v>
      </c>
      <c r="B811" s="165" t="s">
        <v>24049</v>
      </c>
      <c r="C811" s="152" t="s">
        <v>573</v>
      </c>
      <c r="D811" s="153" t="s">
        <v>21531</v>
      </c>
      <c r="E811" s="153" t="s">
        <v>698</v>
      </c>
      <c r="F811" s="171">
        <v>3</v>
      </c>
      <c r="G811" s="171" t="str">
        <f>INSUMOS_SINAPI!D11</f>
        <v>0,76</v>
      </c>
      <c r="H811" s="198">
        <f t="shared" si="31"/>
        <v>2.2800000000000002</v>
      </c>
    </row>
    <row r="812" spans="1:8">
      <c r="A812" s="131">
        <v>2707</v>
      </c>
      <c r="B812" s="131" t="s">
        <v>24049</v>
      </c>
      <c r="C812" s="152" t="s">
        <v>24080</v>
      </c>
      <c r="D812" s="153" t="s">
        <v>24032</v>
      </c>
      <c r="E812" s="153" t="s">
        <v>1467</v>
      </c>
      <c r="F812" s="199">
        <f>K$18</f>
        <v>2.5000000000000001E-2</v>
      </c>
      <c r="G812" s="193">
        <f>'MAO-DE-OBRA'!E$32</f>
        <v>30.426666666666666</v>
      </c>
      <c r="H812" s="200">
        <f>F812*G812</f>
        <v>0.76066666666666671</v>
      </c>
    </row>
    <row r="813" spans="1:8">
      <c r="A813" s="131" t="s">
        <v>530</v>
      </c>
      <c r="B813" s="131" t="s">
        <v>530</v>
      </c>
      <c r="C813" s="152" t="s">
        <v>23506</v>
      </c>
      <c r="D813" s="153" t="s">
        <v>24032</v>
      </c>
      <c r="E813" s="153" t="s">
        <v>1467</v>
      </c>
      <c r="F813" s="199">
        <f>K$18</f>
        <v>2.5000000000000001E-2</v>
      </c>
      <c r="G813" s="193">
        <f>$K$19</f>
        <v>6.9770747983333319</v>
      </c>
      <c r="H813" s="200">
        <f>F813*G813</f>
        <v>0.17442686995833331</v>
      </c>
    </row>
    <row r="814" spans="1:8">
      <c r="E814" s="115"/>
      <c r="F814" s="116"/>
      <c r="G814" s="132" t="s">
        <v>710</v>
      </c>
      <c r="H814" s="117">
        <f>SUM(H808:H811)</f>
        <v>8.2800000000000011</v>
      </c>
    </row>
    <row r="815" spans="1:8">
      <c r="E815" s="115"/>
      <c r="F815" s="116"/>
      <c r="G815" s="132" t="s">
        <v>24036</v>
      </c>
      <c r="H815" s="117">
        <f>SUM(H806:H807)+SUM(H812:H813)</f>
        <v>5.715093536625</v>
      </c>
    </row>
    <row r="816" spans="1:8">
      <c r="E816" s="133" t="s">
        <v>24037</v>
      </c>
      <c r="F816" s="134">
        <f>$H$12</f>
        <v>1.25</v>
      </c>
      <c r="G816" s="135" t="s">
        <v>24038</v>
      </c>
      <c r="H816" s="136">
        <f>H815*F816</f>
        <v>7.1438669207812495</v>
      </c>
    </row>
    <row r="817" spans="1:8">
      <c r="E817" s="133"/>
      <c r="F817" s="134"/>
      <c r="G817" s="135" t="s">
        <v>21520</v>
      </c>
      <c r="H817" s="136">
        <f>SUM(H814:H816)</f>
        <v>21.138960457406249</v>
      </c>
    </row>
    <row r="818" spans="1:8">
      <c r="E818" s="133" t="s">
        <v>24039</v>
      </c>
      <c r="F818" s="134">
        <f>$H$13</f>
        <v>0</v>
      </c>
      <c r="G818" s="135" t="s">
        <v>24040</v>
      </c>
      <c r="H818" s="136">
        <f>H817*F818</f>
        <v>0</v>
      </c>
    </row>
    <row r="819" spans="1:8">
      <c r="E819" s="137"/>
      <c r="F819" s="135"/>
      <c r="G819" s="135" t="s">
        <v>24041</v>
      </c>
      <c r="H819" s="136">
        <f>SUM(H817:H818)</f>
        <v>21.138960457406249</v>
      </c>
    </row>
    <row r="821" spans="1:8">
      <c r="A821" s="196" t="s">
        <v>24023</v>
      </c>
      <c r="B821" s="128" t="s">
        <v>1458</v>
      </c>
      <c r="C821" s="196" t="s">
        <v>24024</v>
      </c>
      <c r="D821" s="128" t="s">
        <v>21519</v>
      </c>
      <c r="E821" s="128" t="s">
        <v>24025</v>
      </c>
      <c r="F821" s="128" t="s">
        <v>24026</v>
      </c>
      <c r="G821" s="128" t="s">
        <v>24027</v>
      </c>
      <c r="H821" s="197" t="s">
        <v>24028</v>
      </c>
    </row>
    <row r="822" spans="1:8">
      <c r="A822" s="129" t="s">
        <v>23604</v>
      </c>
      <c r="B822" s="129" t="s">
        <v>1460</v>
      </c>
      <c r="C822" s="130" t="s">
        <v>574</v>
      </c>
      <c r="D822" s="149" t="s">
        <v>23964</v>
      </c>
      <c r="E822" s="149"/>
      <c r="F822" s="150" t="s">
        <v>24030</v>
      </c>
      <c r="G822" s="150"/>
      <c r="H822" s="151">
        <f>H833</f>
        <v>26.025960457406249</v>
      </c>
    </row>
    <row r="823" spans="1:8">
      <c r="A823" s="131">
        <v>6113</v>
      </c>
      <c r="B823" s="165" t="s">
        <v>24049</v>
      </c>
      <c r="C823" s="152" t="s">
        <v>542</v>
      </c>
      <c r="D823" s="153" t="s">
        <v>24032</v>
      </c>
      <c r="E823" s="153" t="s">
        <v>24033</v>
      </c>
      <c r="F823" s="171">
        <v>1</v>
      </c>
      <c r="G823" s="189">
        <f>'MAO-DE-OBRA'!$E$9</f>
        <v>2.9400000000000004</v>
      </c>
      <c r="H823" s="198">
        <f>F823*G823</f>
        <v>2.9400000000000004</v>
      </c>
    </row>
    <row r="824" spans="1:8">
      <c r="A824" s="131">
        <v>2436</v>
      </c>
      <c r="B824" s="165" t="s">
        <v>24049</v>
      </c>
      <c r="C824" s="152" t="s">
        <v>543</v>
      </c>
      <c r="D824" s="153" t="s">
        <v>24032</v>
      </c>
      <c r="E824" s="153" t="s">
        <v>24033</v>
      </c>
      <c r="F824" s="171">
        <v>0.5</v>
      </c>
      <c r="G824" s="189">
        <f>'MAO-DE-OBRA'!$E$25</f>
        <v>3.68</v>
      </c>
      <c r="H824" s="198">
        <f>F824*G824</f>
        <v>1.84</v>
      </c>
    </row>
    <row r="825" spans="1:8">
      <c r="A825" s="131">
        <v>2586</v>
      </c>
      <c r="B825" s="165" t="s">
        <v>24049</v>
      </c>
      <c r="C825" s="152" t="s">
        <v>575</v>
      </c>
      <c r="D825" s="153" t="s">
        <v>691</v>
      </c>
      <c r="E825" s="153" t="s">
        <v>698</v>
      </c>
      <c r="F825" s="171">
        <v>1.1000000000000001</v>
      </c>
      <c r="G825" s="171">
        <f>INSUMOS_SINAPI!D$1558</f>
        <v>11.97</v>
      </c>
      <c r="H825" s="198">
        <f>F825*G825</f>
        <v>13.167000000000002</v>
      </c>
    </row>
    <row r="826" spans="1:8">
      <c r="A826" s="131">
        <v>2707</v>
      </c>
      <c r="B826" s="131" t="s">
        <v>24049</v>
      </c>
      <c r="C826" s="152" t="s">
        <v>24080</v>
      </c>
      <c r="D826" s="153" t="s">
        <v>24032</v>
      </c>
      <c r="E826" s="153" t="s">
        <v>1467</v>
      </c>
      <c r="F826" s="199">
        <f>K$18</f>
        <v>2.5000000000000001E-2</v>
      </c>
      <c r="G826" s="193">
        <f>'MAO-DE-OBRA'!E$32</f>
        <v>30.426666666666666</v>
      </c>
      <c r="H826" s="200">
        <f>F826*G826</f>
        <v>0.76066666666666671</v>
      </c>
    </row>
    <row r="827" spans="1:8">
      <c r="A827" s="131" t="s">
        <v>530</v>
      </c>
      <c r="B827" s="131" t="s">
        <v>530</v>
      </c>
      <c r="C827" s="152" t="s">
        <v>23506</v>
      </c>
      <c r="D827" s="153" t="s">
        <v>24032</v>
      </c>
      <c r="E827" s="153" t="s">
        <v>1467</v>
      </c>
      <c r="F827" s="199">
        <f>K$18</f>
        <v>2.5000000000000001E-2</v>
      </c>
      <c r="G827" s="193">
        <f>$K$19</f>
        <v>6.9770747983333319</v>
      </c>
      <c r="H827" s="200">
        <f>F827*G827</f>
        <v>0.17442686995833331</v>
      </c>
    </row>
    <row r="828" spans="1:8">
      <c r="E828" s="115"/>
      <c r="F828" s="116"/>
      <c r="G828" s="132" t="s">
        <v>710</v>
      </c>
      <c r="H828" s="117">
        <f>SUM(H825:H825)</f>
        <v>13.167000000000002</v>
      </c>
    </row>
    <row r="829" spans="1:8">
      <c r="E829" s="115"/>
      <c r="F829" s="116"/>
      <c r="G829" s="132" t="s">
        <v>24036</v>
      </c>
      <c r="H829" s="117">
        <f>SUM(H823:H824)+SUM(H826:H827)</f>
        <v>5.715093536625</v>
      </c>
    </row>
    <row r="830" spans="1:8">
      <c r="E830" s="133" t="s">
        <v>24037</v>
      </c>
      <c r="F830" s="134">
        <f>$H$12</f>
        <v>1.25</v>
      </c>
      <c r="G830" s="135" t="s">
        <v>24038</v>
      </c>
      <c r="H830" s="136">
        <f>H829*F830</f>
        <v>7.1438669207812495</v>
      </c>
    </row>
    <row r="831" spans="1:8">
      <c r="E831" s="133"/>
      <c r="F831" s="134"/>
      <c r="G831" s="135" t="s">
        <v>21520</v>
      </c>
      <c r="H831" s="136">
        <f>SUM(H828:H830)</f>
        <v>26.025960457406249</v>
      </c>
    </row>
    <row r="832" spans="1:8">
      <c r="E832" s="133" t="s">
        <v>24039</v>
      </c>
      <c r="F832" s="134">
        <f>$H$13</f>
        <v>0</v>
      </c>
      <c r="G832" s="135" t="s">
        <v>24040</v>
      </c>
      <c r="H832" s="136">
        <f>H831*F832</f>
        <v>0</v>
      </c>
    </row>
    <row r="833" spans="1:8">
      <c r="E833" s="137"/>
      <c r="F833" s="135"/>
      <c r="G833" s="135" t="s">
        <v>24041</v>
      </c>
      <c r="H833" s="136">
        <f>SUM(H831:H832)</f>
        <v>26.025960457406249</v>
      </c>
    </row>
    <row r="835" spans="1:8">
      <c r="A835" s="196" t="s">
        <v>24023</v>
      </c>
      <c r="B835" s="128" t="s">
        <v>1458</v>
      </c>
      <c r="C835" s="196" t="s">
        <v>24024</v>
      </c>
      <c r="D835" s="128" t="s">
        <v>21519</v>
      </c>
      <c r="E835" s="128" t="s">
        <v>24025</v>
      </c>
      <c r="F835" s="128" t="s">
        <v>24026</v>
      </c>
      <c r="G835" s="128" t="s">
        <v>24027</v>
      </c>
      <c r="H835" s="197" t="s">
        <v>24028</v>
      </c>
    </row>
    <row r="836" spans="1:8">
      <c r="A836" s="129" t="s">
        <v>23605</v>
      </c>
      <c r="B836" s="129" t="s">
        <v>1460</v>
      </c>
      <c r="C836" s="130" t="s">
        <v>576</v>
      </c>
      <c r="D836" s="149" t="s">
        <v>23964</v>
      </c>
      <c r="E836" s="149"/>
      <c r="F836" s="150" t="s">
        <v>24030</v>
      </c>
      <c r="G836" s="150"/>
      <c r="H836" s="151">
        <f>H847</f>
        <v>27.202960457406249</v>
      </c>
    </row>
    <row r="837" spans="1:8">
      <c r="A837" s="131">
        <v>6113</v>
      </c>
      <c r="B837" s="165" t="s">
        <v>24049</v>
      </c>
      <c r="C837" s="152" t="s">
        <v>542</v>
      </c>
      <c r="D837" s="153" t="s">
        <v>24032</v>
      </c>
      <c r="E837" s="153" t="s">
        <v>24033</v>
      </c>
      <c r="F837" s="171">
        <v>1</v>
      </c>
      <c r="G837" s="189">
        <f>'MAO-DE-OBRA'!$E$9</f>
        <v>2.9400000000000004</v>
      </c>
      <c r="H837" s="198">
        <f>F837*G837</f>
        <v>2.9400000000000004</v>
      </c>
    </row>
    <row r="838" spans="1:8">
      <c r="A838" s="131">
        <v>2436</v>
      </c>
      <c r="B838" s="165" t="s">
        <v>24049</v>
      </c>
      <c r="C838" s="152" t="s">
        <v>543</v>
      </c>
      <c r="D838" s="153" t="s">
        <v>24032</v>
      </c>
      <c r="E838" s="153" t="s">
        <v>24033</v>
      </c>
      <c r="F838" s="171">
        <v>0.5</v>
      </c>
      <c r="G838" s="189">
        <f>'MAO-DE-OBRA'!$E$25</f>
        <v>3.68</v>
      </c>
      <c r="H838" s="198">
        <f>F838*G838</f>
        <v>1.84</v>
      </c>
    </row>
    <row r="839" spans="1:8">
      <c r="A839" s="131">
        <v>2581</v>
      </c>
      <c r="B839" s="165" t="s">
        <v>24049</v>
      </c>
      <c r="C839" s="152" t="s">
        <v>577</v>
      </c>
      <c r="D839" s="153" t="s">
        <v>691</v>
      </c>
      <c r="E839" s="153" t="s">
        <v>698</v>
      </c>
      <c r="F839" s="171">
        <v>1.1000000000000001</v>
      </c>
      <c r="G839" s="171">
        <f>INSUMOS_SINAPI!D$1573</f>
        <v>13.04</v>
      </c>
      <c r="H839" s="198">
        <f>F839*G839</f>
        <v>14.343999999999999</v>
      </c>
    </row>
    <row r="840" spans="1:8">
      <c r="A840" s="131">
        <v>2707</v>
      </c>
      <c r="B840" s="131" t="s">
        <v>24049</v>
      </c>
      <c r="C840" s="152" t="s">
        <v>24080</v>
      </c>
      <c r="D840" s="153" t="s">
        <v>24032</v>
      </c>
      <c r="E840" s="153" t="s">
        <v>1467</v>
      </c>
      <c r="F840" s="199">
        <f>K$18</f>
        <v>2.5000000000000001E-2</v>
      </c>
      <c r="G840" s="193">
        <f>'MAO-DE-OBRA'!E$32</f>
        <v>30.426666666666666</v>
      </c>
      <c r="H840" s="200">
        <f>F840*G840</f>
        <v>0.76066666666666671</v>
      </c>
    </row>
    <row r="841" spans="1:8">
      <c r="A841" s="131" t="s">
        <v>530</v>
      </c>
      <c r="B841" s="131" t="s">
        <v>530</v>
      </c>
      <c r="C841" s="152" t="s">
        <v>23506</v>
      </c>
      <c r="D841" s="153" t="s">
        <v>24032</v>
      </c>
      <c r="E841" s="153" t="s">
        <v>1467</v>
      </c>
      <c r="F841" s="199">
        <f>K$18</f>
        <v>2.5000000000000001E-2</v>
      </c>
      <c r="G841" s="193">
        <f>$K$19</f>
        <v>6.9770747983333319</v>
      </c>
      <c r="H841" s="200">
        <f>F841*G841</f>
        <v>0.17442686995833331</v>
      </c>
    </row>
    <row r="842" spans="1:8">
      <c r="E842" s="115"/>
      <c r="F842" s="116"/>
      <c r="G842" s="132" t="s">
        <v>710</v>
      </c>
      <c r="H842" s="117">
        <f>SUM(H839:H839)</f>
        <v>14.343999999999999</v>
      </c>
    </row>
    <row r="843" spans="1:8">
      <c r="E843" s="115"/>
      <c r="F843" s="116"/>
      <c r="G843" s="132" t="s">
        <v>24036</v>
      </c>
      <c r="H843" s="117">
        <f>SUM(H837:H838)+SUM(H840:H841)</f>
        <v>5.715093536625</v>
      </c>
    </row>
    <row r="844" spans="1:8">
      <c r="E844" s="133" t="s">
        <v>24037</v>
      </c>
      <c r="F844" s="134">
        <f>$H$12</f>
        <v>1.25</v>
      </c>
      <c r="G844" s="135" t="s">
        <v>24038</v>
      </c>
      <c r="H844" s="136">
        <f>H843*F844</f>
        <v>7.1438669207812495</v>
      </c>
    </row>
    <row r="845" spans="1:8">
      <c r="E845" s="133"/>
      <c r="F845" s="134"/>
      <c r="G845" s="135" t="s">
        <v>21520</v>
      </c>
      <c r="H845" s="136">
        <f>SUM(H842:H844)</f>
        <v>27.202960457406249</v>
      </c>
    </row>
    <row r="846" spans="1:8">
      <c r="E846" s="133" t="s">
        <v>24039</v>
      </c>
      <c r="F846" s="134">
        <f>$H$13</f>
        <v>0</v>
      </c>
      <c r="G846" s="135" t="s">
        <v>24040</v>
      </c>
      <c r="H846" s="136">
        <f>H845*F846</f>
        <v>0</v>
      </c>
    </row>
    <row r="847" spans="1:8">
      <c r="E847" s="137"/>
      <c r="F847" s="135"/>
      <c r="G847" s="135" t="s">
        <v>24041</v>
      </c>
      <c r="H847" s="136">
        <f>SUM(H845:H846)</f>
        <v>27.202960457406249</v>
      </c>
    </row>
  </sheetData>
  <mergeCells count="27">
    <mergeCell ref="J17:K17"/>
    <mergeCell ref="J715:K715"/>
    <mergeCell ref="L715:M715"/>
    <mergeCell ref="J712:K712"/>
    <mergeCell ref="L712:M712"/>
    <mergeCell ref="J440:K440"/>
    <mergeCell ref="L440:M440"/>
    <mergeCell ref="C437:H437"/>
    <mergeCell ref="C49:H49"/>
    <mergeCell ref="R715:S715"/>
    <mergeCell ref="N715:O715"/>
    <mergeCell ref="P715:Q715"/>
    <mergeCell ref="R712:S712"/>
    <mergeCell ref="N712:O712"/>
    <mergeCell ref="P712:Q712"/>
    <mergeCell ref="P440:Q440"/>
    <mergeCell ref="N440:O440"/>
    <mergeCell ref="C2:F2"/>
    <mergeCell ref="C3:F3"/>
    <mergeCell ref="C4:F4"/>
    <mergeCell ref="C748:H748"/>
    <mergeCell ref="C570:H570"/>
    <mergeCell ref="C509:H509"/>
    <mergeCell ref="C230:H230"/>
    <mergeCell ref="C280:H280"/>
    <mergeCell ref="B11:H11"/>
    <mergeCell ref="C15:H15"/>
  </mergeCells>
  <phoneticPr fontId="1" type="noConversion"/>
  <printOptions horizontalCentered="1"/>
  <pageMargins left="0.78740157480314965" right="0.78740157480314965" top="0.59055118110236227" bottom="0.59055118110236227" header="0.31496062992125984" footer="0.31496062992125984"/>
  <pageSetup paperSize="9" scale="47" orientation="portrait" r:id="rId1"/>
  <headerFooter alignWithMargins="0"/>
  <rowBreaks count="10" manualBreakCount="10">
    <brk id="85" max="7" man="1"/>
    <brk id="168" max="7" man="1"/>
    <brk id="248" max="7" man="1"/>
    <brk id="319" max="7" man="1"/>
    <brk id="400" max="7" man="1"/>
    <brk id="476" max="7" man="1"/>
    <brk id="554" max="7" man="1"/>
    <brk id="644" max="7" man="1"/>
    <brk id="729" max="7" man="1"/>
    <brk id="819" max="7" man="1"/>
  </rowBreaks>
  <ignoredErrors>
    <ignoredError sqref="G233 F233:F234 F236:F240 F283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4"/>
  <sheetViews>
    <sheetView zoomScale="130" zoomScaleNormal="130" workbookViewId="0">
      <selection activeCell="B41" sqref="B41"/>
    </sheetView>
  </sheetViews>
  <sheetFormatPr defaultRowHeight="12.75"/>
  <cols>
    <col min="1" max="1" width="9.140625" style="1"/>
    <col min="2" max="2" width="39.140625" style="1" bestFit="1" customWidth="1"/>
    <col min="3" max="3" width="9.140625" style="1"/>
    <col min="4" max="4" width="8.7109375" style="1" bestFit="1" customWidth="1"/>
    <col min="5" max="5" width="9" style="1" bestFit="1" customWidth="1"/>
    <col min="6" max="16384" width="9.140625" style="1"/>
  </cols>
  <sheetData>
    <row r="1" spans="1:6">
      <c r="B1" s="1" t="s">
        <v>24045</v>
      </c>
      <c r="E1" s="50">
        <v>1.25</v>
      </c>
    </row>
    <row r="2" spans="1:6">
      <c r="B2" s="1" t="s">
        <v>24048</v>
      </c>
      <c r="E2" s="50">
        <v>0.2</v>
      </c>
    </row>
    <row r="3" spans="1:6" ht="13.5" thickBot="1"/>
    <row r="4" spans="1:6">
      <c r="A4" s="307" t="s">
        <v>24049</v>
      </c>
      <c r="B4" s="309" t="s">
        <v>24050</v>
      </c>
      <c r="C4" s="307" t="s">
        <v>24052</v>
      </c>
      <c r="D4" s="305" t="s">
        <v>24051</v>
      </c>
      <c r="E4" s="306"/>
    </row>
    <row r="5" spans="1:6" ht="13.5" thickBot="1">
      <c r="A5" s="308"/>
      <c r="B5" s="310"/>
      <c r="C5" s="308"/>
      <c r="D5" s="51" t="s">
        <v>24053</v>
      </c>
      <c r="E5" s="52" t="s">
        <v>24054</v>
      </c>
    </row>
    <row r="6" spans="1:6">
      <c r="A6" s="53">
        <v>6115</v>
      </c>
      <c r="B6" s="53" t="s">
        <v>24055</v>
      </c>
      <c r="C6" s="53">
        <v>5.5125000000000002</v>
      </c>
      <c r="D6" s="54">
        <f t="shared" ref="D6:D18" si="0">C6/(E$1+1)</f>
        <v>2.4500000000000002</v>
      </c>
      <c r="E6" s="55">
        <f>(D6*E$2)+D6</f>
        <v>2.9400000000000004</v>
      </c>
      <c r="F6" s="11"/>
    </row>
    <row r="7" spans="1:6">
      <c r="A7" s="56">
        <v>6114</v>
      </c>
      <c r="B7" s="56" t="s">
        <v>24056</v>
      </c>
      <c r="C7" s="56">
        <v>5.5125000000000002</v>
      </c>
      <c r="D7" s="57">
        <f t="shared" si="0"/>
        <v>2.4500000000000002</v>
      </c>
      <c r="E7" s="58">
        <f t="shared" ref="E7:E34" si="1">(D7*E$2)+D7</f>
        <v>2.9400000000000004</v>
      </c>
      <c r="F7" s="11"/>
    </row>
    <row r="8" spans="1:6">
      <c r="A8" s="17">
        <v>6117</v>
      </c>
      <c r="B8" s="17" t="s">
        <v>24057</v>
      </c>
      <c r="C8" s="17">
        <v>5.5125000000000002</v>
      </c>
      <c r="D8" s="59">
        <f t="shared" si="0"/>
        <v>2.4500000000000002</v>
      </c>
      <c r="E8" s="60">
        <f t="shared" si="1"/>
        <v>2.9400000000000004</v>
      </c>
      <c r="F8" s="11"/>
    </row>
    <row r="9" spans="1:6">
      <c r="A9" s="56">
        <v>6113</v>
      </c>
      <c r="B9" s="56" t="s">
        <v>24058</v>
      </c>
      <c r="C9" s="56">
        <v>5.5125000000000002</v>
      </c>
      <c r="D9" s="57">
        <f t="shared" si="0"/>
        <v>2.4500000000000002</v>
      </c>
      <c r="E9" s="58">
        <f t="shared" si="1"/>
        <v>2.9400000000000004</v>
      </c>
      <c r="F9" s="11"/>
    </row>
    <row r="10" spans="1:6">
      <c r="A10" s="17">
        <v>6116</v>
      </c>
      <c r="B10" s="17" t="s">
        <v>24059</v>
      </c>
      <c r="C10" s="17">
        <v>5.5125000000000002</v>
      </c>
      <c r="D10" s="59">
        <f t="shared" si="0"/>
        <v>2.4500000000000002</v>
      </c>
      <c r="E10" s="60">
        <f t="shared" si="1"/>
        <v>2.9400000000000004</v>
      </c>
      <c r="F10" s="11"/>
    </row>
    <row r="11" spans="1:6">
      <c r="A11" s="56">
        <v>248</v>
      </c>
      <c r="B11" s="56" t="s">
        <v>24060</v>
      </c>
      <c r="C11" s="56">
        <v>5.5125000000000002</v>
      </c>
      <c r="D11" s="57">
        <f t="shared" si="0"/>
        <v>2.4500000000000002</v>
      </c>
      <c r="E11" s="58">
        <f t="shared" si="1"/>
        <v>2.9400000000000004</v>
      </c>
      <c r="F11" s="11"/>
    </row>
    <row r="12" spans="1:6">
      <c r="A12" s="17">
        <v>6127</v>
      </c>
      <c r="B12" s="17" t="s">
        <v>24061</v>
      </c>
      <c r="C12" s="17">
        <v>5.5125000000000002</v>
      </c>
      <c r="D12" s="59">
        <f t="shared" si="0"/>
        <v>2.4500000000000002</v>
      </c>
      <c r="E12" s="60">
        <f t="shared" si="1"/>
        <v>2.9400000000000004</v>
      </c>
      <c r="F12" s="11"/>
    </row>
    <row r="13" spans="1:6">
      <c r="A13" s="56">
        <v>242</v>
      </c>
      <c r="B13" s="56" t="s">
        <v>24062</v>
      </c>
      <c r="C13" s="56">
        <v>5.5125000000000002</v>
      </c>
      <c r="D13" s="57">
        <f t="shared" si="0"/>
        <v>2.4500000000000002</v>
      </c>
      <c r="E13" s="58">
        <f t="shared" si="1"/>
        <v>2.9400000000000004</v>
      </c>
      <c r="F13" s="11"/>
    </row>
    <row r="14" spans="1:6">
      <c r="A14" s="17">
        <v>243</v>
      </c>
      <c r="B14" s="17" t="s">
        <v>24063</v>
      </c>
      <c r="C14" s="17">
        <v>5.5125000000000002</v>
      </c>
      <c r="D14" s="59">
        <f t="shared" si="0"/>
        <v>2.4500000000000002</v>
      </c>
      <c r="E14" s="60">
        <f t="shared" si="1"/>
        <v>2.9400000000000004</v>
      </c>
      <c r="F14" s="11"/>
    </row>
    <row r="15" spans="1:6">
      <c r="A15" s="56">
        <v>6128</v>
      </c>
      <c r="B15" s="56" t="s">
        <v>24064</v>
      </c>
      <c r="C15" s="56">
        <v>5.5125000000000002</v>
      </c>
      <c r="D15" s="57">
        <f t="shared" si="0"/>
        <v>2.4500000000000002</v>
      </c>
      <c r="E15" s="58">
        <f t="shared" si="1"/>
        <v>2.9400000000000004</v>
      </c>
      <c r="F15" s="11"/>
    </row>
    <row r="16" spans="1:6">
      <c r="A16" s="17">
        <v>6129</v>
      </c>
      <c r="B16" s="17" t="s">
        <v>24065</v>
      </c>
      <c r="C16" s="17">
        <v>5.5125000000000002</v>
      </c>
      <c r="D16" s="59">
        <f t="shared" si="0"/>
        <v>2.4500000000000002</v>
      </c>
      <c r="E16" s="60">
        <f t="shared" si="1"/>
        <v>2.9400000000000004</v>
      </c>
      <c r="F16" s="11"/>
    </row>
    <row r="17" spans="1:6">
      <c r="A17" s="56">
        <v>6130</v>
      </c>
      <c r="B17" s="56" t="s">
        <v>24066</v>
      </c>
      <c r="C17" s="56">
        <v>5.5125000000000002</v>
      </c>
      <c r="D17" s="57">
        <f t="shared" si="0"/>
        <v>2.4500000000000002</v>
      </c>
      <c r="E17" s="58">
        <f t="shared" si="1"/>
        <v>2.9400000000000004</v>
      </c>
      <c r="F17" s="11"/>
    </row>
    <row r="18" spans="1:6">
      <c r="A18" s="17">
        <v>10513</v>
      </c>
      <c r="B18" s="17" t="s">
        <v>24067</v>
      </c>
      <c r="C18" s="17">
        <v>5.5125000000000002</v>
      </c>
      <c r="D18" s="59">
        <f t="shared" si="0"/>
        <v>2.4500000000000002</v>
      </c>
      <c r="E18" s="60">
        <f t="shared" si="1"/>
        <v>2.9400000000000004</v>
      </c>
      <c r="F18" s="11"/>
    </row>
    <row r="19" spans="1:6" ht="2.1" customHeight="1">
      <c r="A19" s="61"/>
      <c r="B19" s="61"/>
      <c r="C19" s="61"/>
      <c r="D19" s="62"/>
      <c r="E19" s="63"/>
      <c r="F19" s="11"/>
    </row>
    <row r="20" spans="1:6">
      <c r="A20" s="56">
        <v>2696</v>
      </c>
      <c r="B20" s="56" t="s">
        <v>24068</v>
      </c>
      <c r="C20" s="56">
        <v>6.9</v>
      </c>
      <c r="D20" s="57">
        <f t="shared" ref="D20:D34" si="2">C20/(E$1+1)</f>
        <v>3.0666666666666669</v>
      </c>
      <c r="E20" s="58">
        <f t="shared" si="1"/>
        <v>3.68</v>
      </c>
      <c r="F20" s="11"/>
    </row>
    <row r="21" spans="1:6">
      <c r="A21" s="17">
        <v>4750</v>
      </c>
      <c r="B21" s="17" t="s">
        <v>24069</v>
      </c>
      <c r="C21" s="17">
        <v>6.9</v>
      </c>
      <c r="D21" s="59">
        <f t="shared" si="2"/>
        <v>3.0666666666666669</v>
      </c>
      <c r="E21" s="60">
        <f t="shared" si="1"/>
        <v>3.68</v>
      </c>
      <c r="F21" s="11"/>
    </row>
    <row r="22" spans="1:6">
      <c r="A22" s="56">
        <v>1213</v>
      </c>
      <c r="B22" s="56" t="s">
        <v>24070</v>
      </c>
      <c r="C22" s="56">
        <v>6.9</v>
      </c>
      <c r="D22" s="57">
        <f t="shared" si="2"/>
        <v>3.0666666666666669</v>
      </c>
      <c r="E22" s="58">
        <f t="shared" si="1"/>
        <v>3.68</v>
      </c>
      <c r="F22" s="11"/>
    </row>
    <row r="23" spans="1:6">
      <c r="A23" s="17">
        <v>1214</v>
      </c>
      <c r="B23" s="17" t="s">
        <v>24071</v>
      </c>
      <c r="C23" s="17">
        <v>6.9</v>
      </c>
      <c r="D23" s="59">
        <f t="shared" si="2"/>
        <v>3.0666666666666669</v>
      </c>
      <c r="E23" s="60">
        <f t="shared" si="1"/>
        <v>3.68</v>
      </c>
      <c r="F23" s="11"/>
    </row>
    <row r="24" spans="1:6">
      <c r="A24" s="56">
        <v>378</v>
      </c>
      <c r="B24" s="56" t="s">
        <v>24072</v>
      </c>
      <c r="C24" s="56">
        <v>6.9</v>
      </c>
      <c r="D24" s="57">
        <f t="shared" si="2"/>
        <v>3.0666666666666669</v>
      </c>
      <c r="E24" s="58">
        <f t="shared" si="1"/>
        <v>3.68</v>
      </c>
      <c r="F24" s="11"/>
    </row>
    <row r="25" spans="1:6">
      <c r="A25" s="17">
        <v>2436</v>
      </c>
      <c r="B25" s="17" t="s">
        <v>24073</v>
      </c>
      <c r="C25" s="17">
        <v>6.9</v>
      </c>
      <c r="D25" s="59">
        <f t="shared" si="2"/>
        <v>3.0666666666666669</v>
      </c>
      <c r="E25" s="60">
        <f t="shared" si="1"/>
        <v>3.68</v>
      </c>
      <c r="F25" s="11"/>
    </row>
    <row r="26" spans="1:6">
      <c r="A26" s="56">
        <v>2439</v>
      </c>
      <c r="B26" s="56" t="s">
        <v>24074</v>
      </c>
      <c r="C26" s="56">
        <v>10.96</v>
      </c>
      <c r="D26" s="57">
        <f t="shared" si="2"/>
        <v>4.8711111111111114</v>
      </c>
      <c r="E26" s="58">
        <f t="shared" si="1"/>
        <v>5.8453333333333335</v>
      </c>
      <c r="F26" s="11"/>
    </row>
    <row r="27" spans="1:6">
      <c r="A27" s="17">
        <v>4760</v>
      </c>
      <c r="B27" s="17" t="s">
        <v>24075</v>
      </c>
      <c r="C27" s="17">
        <v>6.9</v>
      </c>
      <c r="D27" s="59">
        <f t="shared" si="2"/>
        <v>3.0666666666666669</v>
      </c>
      <c r="E27" s="60">
        <f t="shared" si="1"/>
        <v>3.68</v>
      </c>
      <c r="F27" s="11"/>
    </row>
    <row r="28" spans="1:6">
      <c r="A28" s="56">
        <v>4755</v>
      </c>
      <c r="B28" s="56" t="s">
        <v>24076</v>
      </c>
      <c r="C28" s="56">
        <v>6.9</v>
      </c>
      <c r="D28" s="57">
        <f t="shared" si="2"/>
        <v>3.0666666666666669</v>
      </c>
      <c r="E28" s="58">
        <f t="shared" si="1"/>
        <v>3.68</v>
      </c>
      <c r="F28" s="11"/>
    </row>
    <row r="29" spans="1:6">
      <c r="A29" s="17">
        <v>6110</v>
      </c>
      <c r="B29" s="17" t="s">
        <v>24077</v>
      </c>
      <c r="C29" s="17">
        <v>6.9</v>
      </c>
      <c r="D29" s="59">
        <f t="shared" si="2"/>
        <v>3.0666666666666669</v>
      </c>
      <c r="E29" s="60">
        <f t="shared" si="1"/>
        <v>3.68</v>
      </c>
      <c r="F29" s="11"/>
    </row>
    <row r="30" spans="1:6">
      <c r="A30" s="56">
        <v>12868</v>
      </c>
      <c r="B30" s="56" t="s">
        <v>24078</v>
      </c>
      <c r="C30" s="56">
        <v>6.9</v>
      </c>
      <c r="D30" s="57">
        <f t="shared" si="2"/>
        <v>3.0666666666666669</v>
      </c>
      <c r="E30" s="58">
        <f t="shared" si="1"/>
        <v>3.68</v>
      </c>
      <c r="F30" s="11"/>
    </row>
    <row r="31" spans="1:6">
      <c r="A31" s="17">
        <v>4783</v>
      </c>
      <c r="B31" s="17" t="s">
        <v>24079</v>
      </c>
      <c r="C31" s="17">
        <v>6.9</v>
      </c>
      <c r="D31" s="59">
        <f t="shared" si="2"/>
        <v>3.0666666666666669</v>
      </c>
      <c r="E31" s="60">
        <f t="shared" si="1"/>
        <v>3.68</v>
      </c>
      <c r="F31" s="11"/>
    </row>
    <row r="32" spans="1:6">
      <c r="A32" s="56">
        <v>2707</v>
      </c>
      <c r="B32" s="56" t="s">
        <v>24080</v>
      </c>
      <c r="C32" s="56">
        <v>57.05</v>
      </c>
      <c r="D32" s="57">
        <f t="shared" si="2"/>
        <v>25.355555555555554</v>
      </c>
      <c r="E32" s="58">
        <f t="shared" si="1"/>
        <v>30.426666666666666</v>
      </c>
      <c r="F32" s="11"/>
    </row>
    <row r="33" spans="1:6">
      <c r="A33" s="17">
        <v>4083</v>
      </c>
      <c r="B33" s="17" t="s">
        <v>24081</v>
      </c>
      <c r="C33" s="17">
        <v>8.1519999999999992</v>
      </c>
      <c r="D33" s="59">
        <f t="shared" si="2"/>
        <v>3.6231111111111107</v>
      </c>
      <c r="E33" s="60">
        <f t="shared" si="1"/>
        <v>4.3477333333333332</v>
      </c>
      <c r="F33" s="11"/>
    </row>
    <row r="34" spans="1:6">
      <c r="A34" s="56">
        <v>12873</v>
      </c>
      <c r="B34" s="56" t="s">
        <v>24082</v>
      </c>
      <c r="C34" s="56">
        <v>6.9</v>
      </c>
      <c r="D34" s="57">
        <f t="shared" si="2"/>
        <v>3.0666666666666669</v>
      </c>
      <c r="E34" s="58">
        <f t="shared" si="1"/>
        <v>3.68</v>
      </c>
      <c r="F34" s="11"/>
    </row>
    <row r="35" spans="1:6">
      <c r="A35" s="17">
        <v>10489</v>
      </c>
      <c r="B35" s="17" t="s">
        <v>5306</v>
      </c>
      <c r="C35" s="17">
        <v>6.9</v>
      </c>
      <c r="D35" s="59">
        <f>C35/(E$1+1)</f>
        <v>3.0666666666666669</v>
      </c>
      <c r="E35" s="60">
        <f>(D35*E$2)+D35</f>
        <v>3.68</v>
      </c>
    </row>
    <row r="36" spans="1:6">
      <c r="A36" s="64">
        <v>12872</v>
      </c>
      <c r="B36" s="64" t="s">
        <v>14440</v>
      </c>
      <c r="C36" s="64">
        <v>6.9</v>
      </c>
      <c r="D36" s="65">
        <f>C36/(E$1+1)</f>
        <v>3.0666666666666669</v>
      </c>
      <c r="E36" s="66">
        <f>(D36*E$2)+D36</f>
        <v>3.68</v>
      </c>
    </row>
    <row r="37" spans="1:6">
      <c r="A37" s="17" t="s">
        <v>23957</v>
      </c>
      <c r="B37" s="17" t="s">
        <v>23958</v>
      </c>
      <c r="C37" s="17">
        <f>COMPOSIÇÕES!Q442</f>
        <v>10.681666666666667</v>
      </c>
      <c r="D37" s="59">
        <f>C37/(E$1+1)</f>
        <v>4.7474074074074073</v>
      </c>
      <c r="E37" s="60">
        <f>(D37*E$2)+D37</f>
        <v>5.6968888888888891</v>
      </c>
    </row>
    <row r="38" spans="1:6">
      <c r="A38" s="64">
        <v>2418</v>
      </c>
      <c r="B38" s="64" t="s">
        <v>564</v>
      </c>
      <c r="C38" s="64">
        <v>15.54</v>
      </c>
      <c r="D38" s="65">
        <f>C38/(E$1+1)</f>
        <v>6.9066666666666663</v>
      </c>
      <c r="E38" s="66">
        <f>(D38*E$2)+D38</f>
        <v>8.2880000000000003</v>
      </c>
    </row>
    <row r="41" spans="1:6">
      <c r="A41" s="1" t="s">
        <v>23588</v>
      </c>
      <c r="B41" s="1" t="s">
        <v>23591</v>
      </c>
    </row>
    <row r="42" spans="1:6" ht="20.25">
      <c r="A42" s="241" t="s">
        <v>23543</v>
      </c>
      <c r="B42" s="242" t="s">
        <v>24024</v>
      </c>
      <c r="C42" s="242" t="s">
        <v>23544</v>
      </c>
      <c r="D42" s="243" t="s">
        <v>23545</v>
      </c>
      <c r="E42" s="243" t="s">
        <v>23546</v>
      </c>
      <c r="F42" s="243" t="s">
        <v>23547</v>
      </c>
    </row>
    <row r="43" spans="1:6">
      <c r="A43" s="244">
        <v>15</v>
      </c>
      <c r="B43" s="245" t="s">
        <v>23548</v>
      </c>
      <c r="C43" s="245" t="s">
        <v>24085</v>
      </c>
      <c r="D43" s="246">
        <v>0.182</v>
      </c>
      <c r="E43" s="246">
        <v>12</v>
      </c>
      <c r="F43" s="246">
        <f>D43*E43</f>
        <v>2.1840000000000002</v>
      </c>
    </row>
    <row r="44" spans="1:6">
      <c r="A44" s="244">
        <v>19</v>
      </c>
      <c r="B44" s="245" t="s">
        <v>23549</v>
      </c>
      <c r="C44" s="245" t="s">
        <v>24085</v>
      </c>
      <c r="D44" s="246">
        <v>0.47699999999999998</v>
      </c>
      <c r="E44" s="246">
        <v>14.5</v>
      </c>
      <c r="F44" s="246">
        <f t="shared" ref="F44:F71" si="3">D44*E44</f>
        <v>6.9165000000000001</v>
      </c>
    </row>
    <row r="45" spans="1:6">
      <c r="A45" s="244">
        <v>24</v>
      </c>
      <c r="B45" s="245" t="s">
        <v>23550</v>
      </c>
      <c r="C45" s="245" t="s">
        <v>24085</v>
      </c>
      <c r="D45" s="246">
        <v>0.29799999999999999</v>
      </c>
      <c r="E45" s="246">
        <v>19.95</v>
      </c>
      <c r="F45" s="246">
        <f t="shared" si="3"/>
        <v>5.9450999999999992</v>
      </c>
    </row>
    <row r="46" spans="1:6">
      <c r="A46" s="244">
        <v>4101</v>
      </c>
      <c r="B46" s="245" t="s">
        <v>4552</v>
      </c>
      <c r="C46" s="245" t="s">
        <v>24085</v>
      </c>
      <c r="D46" s="247">
        <v>1.04</v>
      </c>
      <c r="E46" s="246">
        <v>6.5</v>
      </c>
      <c r="F46" s="246">
        <f t="shared" si="3"/>
        <v>6.76</v>
      </c>
    </row>
    <row r="47" spans="1:6" ht="20.25">
      <c r="A47" s="244">
        <v>4102</v>
      </c>
      <c r="B47" s="245" t="s">
        <v>3112</v>
      </c>
      <c r="C47" s="245" t="s">
        <v>24085</v>
      </c>
      <c r="D47" s="246">
        <v>4.2000000000000003E-2</v>
      </c>
      <c r="E47" s="246">
        <v>475</v>
      </c>
      <c r="F47" s="246">
        <f t="shared" si="3"/>
        <v>19.950000000000003</v>
      </c>
    </row>
    <row r="48" spans="1:6">
      <c r="A48" s="244">
        <v>4104</v>
      </c>
      <c r="B48" s="245" t="s">
        <v>23551</v>
      </c>
      <c r="C48" s="245" t="s">
        <v>2088</v>
      </c>
      <c r="D48" s="246">
        <v>0.11600000000000001</v>
      </c>
      <c r="E48" s="246">
        <v>10.199999999999999</v>
      </c>
      <c r="F48" s="246">
        <f t="shared" si="3"/>
        <v>1.1832</v>
      </c>
    </row>
    <row r="49" spans="1:6">
      <c r="A49" s="244">
        <v>4106</v>
      </c>
      <c r="B49" s="245" t="s">
        <v>23552</v>
      </c>
      <c r="C49" s="245" t="s">
        <v>22126</v>
      </c>
      <c r="D49" s="246">
        <v>0.68</v>
      </c>
      <c r="E49" s="246">
        <v>0.82</v>
      </c>
      <c r="F49" s="246">
        <f t="shared" si="3"/>
        <v>0.55759999999999998</v>
      </c>
    </row>
    <row r="50" spans="1:6" ht="20.25">
      <c r="A50" s="244">
        <v>4125</v>
      </c>
      <c r="B50" s="245" t="s">
        <v>4558</v>
      </c>
      <c r="C50" s="245" t="s">
        <v>24085</v>
      </c>
      <c r="D50" s="246">
        <v>0.41799999999999998</v>
      </c>
      <c r="E50" s="246">
        <v>78</v>
      </c>
      <c r="F50" s="246">
        <f t="shared" si="3"/>
        <v>32.603999999999999</v>
      </c>
    </row>
    <row r="51" spans="1:6">
      <c r="A51" s="244">
        <v>4128</v>
      </c>
      <c r="B51" s="245" t="s">
        <v>23553</v>
      </c>
      <c r="C51" s="245" t="s">
        <v>24085</v>
      </c>
      <c r="D51" s="246">
        <v>0.50600000000000001</v>
      </c>
      <c r="E51" s="246">
        <v>19.3</v>
      </c>
      <c r="F51" s="246">
        <f t="shared" si="3"/>
        <v>9.7658000000000005</v>
      </c>
    </row>
    <row r="52" spans="1:6">
      <c r="A52" s="244">
        <v>4129</v>
      </c>
      <c r="B52" s="245" t="s">
        <v>875</v>
      </c>
      <c r="C52" s="245" t="s">
        <v>24085</v>
      </c>
      <c r="D52" s="246">
        <v>0.99199999999999999</v>
      </c>
      <c r="E52" s="246">
        <v>8.61</v>
      </c>
      <c r="F52" s="246">
        <f t="shared" si="3"/>
        <v>8.5411199999999994</v>
      </c>
    </row>
    <row r="53" spans="1:6">
      <c r="A53" s="244">
        <v>7214</v>
      </c>
      <c r="B53" s="245" t="s">
        <v>23554</v>
      </c>
      <c r="C53" s="245" t="s">
        <v>4295</v>
      </c>
      <c r="D53" s="246">
        <v>4.2999999999999997E-2</v>
      </c>
      <c r="E53" s="246">
        <v>5.6</v>
      </c>
      <c r="F53" s="246">
        <f t="shared" si="3"/>
        <v>0.24079999999999996</v>
      </c>
    </row>
    <row r="54" spans="1:6">
      <c r="A54" s="244">
        <v>7218</v>
      </c>
      <c r="B54" s="245" t="s">
        <v>23555</v>
      </c>
      <c r="C54" s="245" t="s">
        <v>24085</v>
      </c>
      <c r="D54" s="246">
        <v>0.442</v>
      </c>
      <c r="E54" s="246">
        <v>25.3</v>
      </c>
      <c r="F54" s="246">
        <f t="shared" si="3"/>
        <v>11.182600000000001</v>
      </c>
    </row>
    <row r="55" spans="1:6">
      <c r="A55" s="244">
        <v>7222</v>
      </c>
      <c r="B55" s="245" t="s">
        <v>23556</v>
      </c>
      <c r="C55" s="245" t="s">
        <v>24085</v>
      </c>
      <c r="D55" s="246">
        <v>0.53100000000000003</v>
      </c>
      <c r="E55" s="246">
        <v>14.36</v>
      </c>
      <c r="F55" s="246">
        <f t="shared" si="3"/>
        <v>7.6251600000000002</v>
      </c>
    </row>
    <row r="56" spans="1:6">
      <c r="A56" s="244">
        <v>7229</v>
      </c>
      <c r="B56" s="245" t="s">
        <v>1933</v>
      </c>
      <c r="C56" s="245" t="s">
        <v>24085</v>
      </c>
      <c r="D56" s="246">
        <v>0.48199999999999998</v>
      </c>
      <c r="E56" s="246">
        <v>8.7200000000000006</v>
      </c>
      <c r="F56" s="246">
        <f t="shared" si="3"/>
        <v>4.2030400000000006</v>
      </c>
    </row>
    <row r="57" spans="1:6">
      <c r="A57" s="244">
        <v>7245</v>
      </c>
      <c r="B57" s="245" t="s">
        <v>23557</v>
      </c>
      <c r="C57" s="245" t="s">
        <v>23558</v>
      </c>
      <c r="D57" s="246">
        <v>0.98499999999999999</v>
      </c>
      <c r="E57" s="246">
        <v>3.3</v>
      </c>
      <c r="F57" s="246">
        <f t="shared" si="3"/>
        <v>3.2504999999999997</v>
      </c>
    </row>
    <row r="58" spans="1:6">
      <c r="A58" s="244">
        <v>7256</v>
      </c>
      <c r="B58" s="245" t="s">
        <v>4547</v>
      </c>
      <c r="C58" s="245" t="s">
        <v>24085</v>
      </c>
      <c r="D58" s="247">
        <v>1.077</v>
      </c>
      <c r="E58" s="246">
        <v>94.55</v>
      </c>
      <c r="F58" s="246">
        <f t="shared" si="3"/>
        <v>101.83035</v>
      </c>
    </row>
    <row r="59" spans="1:6">
      <c r="A59" s="244">
        <v>7258</v>
      </c>
      <c r="B59" s="245" t="s">
        <v>4550</v>
      </c>
      <c r="C59" s="245" t="s">
        <v>24085</v>
      </c>
      <c r="D59" s="246">
        <v>0.93200000000000005</v>
      </c>
      <c r="E59" s="246">
        <v>6.5</v>
      </c>
      <c r="F59" s="246">
        <f t="shared" si="3"/>
        <v>6.0580000000000007</v>
      </c>
    </row>
    <row r="60" spans="1:6">
      <c r="A60" s="244">
        <v>7259</v>
      </c>
      <c r="B60" s="245" t="s">
        <v>4551</v>
      </c>
      <c r="C60" s="245" t="s">
        <v>24085</v>
      </c>
      <c r="D60" s="246">
        <v>6.2E-2</v>
      </c>
      <c r="E60" s="246">
        <v>6.5</v>
      </c>
      <c r="F60" s="246">
        <f t="shared" si="3"/>
        <v>0.40300000000000002</v>
      </c>
    </row>
    <row r="61" spans="1:6">
      <c r="A61" s="244">
        <v>7405</v>
      </c>
      <c r="B61" s="245" t="s">
        <v>23559</v>
      </c>
      <c r="C61" s="245" t="s">
        <v>2088</v>
      </c>
      <c r="D61" s="246">
        <v>0.95699999999999996</v>
      </c>
      <c r="E61" s="246">
        <v>31</v>
      </c>
      <c r="F61" s="246">
        <f t="shared" si="3"/>
        <v>29.666999999999998</v>
      </c>
    </row>
    <row r="62" spans="1:6">
      <c r="A62" s="244">
        <v>12757</v>
      </c>
      <c r="B62" s="245" t="s">
        <v>4565</v>
      </c>
      <c r="C62" s="245" t="s">
        <v>24085</v>
      </c>
      <c r="D62" s="246">
        <v>0.20300000000000001</v>
      </c>
      <c r="E62" s="246">
        <v>27.5</v>
      </c>
      <c r="F62" s="246">
        <f t="shared" si="3"/>
        <v>5.5825000000000005</v>
      </c>
    </row>
    <row r="63" spans="1:6">
      <c r="A63" s="244">
        <v>12759</v>
      </c>
      <c r="B63" s="245" t="s">
        <v>23560</v>
      </c>
      <c r="C63" s="245" t="s">
        <v>24085</v>
      </c>
      <c r="D63" s="246">
        <v>0.36599999999999999</v>
      </c>
      <c r="E63" s="246">
        <v>9.16</v>
      </c>
      <c r="F63" s="246">
        <f t="shared" si="3"/>
        <v>3.35256</v>
      </c>
    </row>
    <row r="64" spans="1:6">
      <c r="A64" s="244">
        <v>12760</v>
      </c>
      <c r="B64" s="245" t="s">
        <v>23561</v>
      </c>
      <c r="C64" s="245" t="s">
        <v>24085</v>
      </c>
      <c r="D64" s="246">
        <v>0.34599999999999997</v>
      </c>
      <c r="E64" s="246">
        <v>24</v>
      </c>
      <c r="F64" s="246">
        <f t="shared" si="3"/>
        <v>8.3039999999999985</v>
      </c>
    </row>
    <row r="65" spans="1:6">
      <c r="A65" s="244">
        <v>12761</v>
      </c>
      <c r="B65" s="245" t="s">
        <v>968</v>
      </c>
      <c r="C65" s="245" t="s">
        <v>24085</v>
      </c>
      <c r="D65" s="246">
        <v>0.33600000000000002</v>
      </c>
      <c r="E65" s="246">
        <v>18.600000000000001</v>
      </c>
      <c r="F65" s="246">
        <f t="shared" si="3"/>
        <v>6.2496000000000009</v>
      </c>
    </row>
    <row r="66" spans="1:6">
      <c r="A66" s="244">
        <v>12762</v>
      </c>
      <c r="B66" s="245" t="s">
        <v>23562</v>
      </c>
      <c r="C66" s="245" t="s">
        <v>24085</v>
      </c>
      <c r="D66" s="246">
        <v>0.501</v>
      </c>
      <c r="E66" s="246">
        <v>17.96</v>
      </c>
      <c r="F66" s="246">
        <f t="shared" si="3"/>
        <v>8.9979600000000008</v>
      </c>
    </row>
    <row r="67" spans="1:6">
      <c r="A67" s="244">
        <v>12764</v>
      </c>
      <c r="B67" s="245" t="s">
        <v>23563</v>
      </c>
      <c r="C67" s="245" t="s">
        <v>24085</v>
      </c>
      <c r="D67" s="246">
        <v>0.10100000000000001</v>
      </c>
      <c r="E67" s="246">
        <v>40</v>
      </c>
      <c r="F67" s="246">
        <f t="shared" si="3"/>
        <v>4.04</v>
      </c>
    </row>
    <row r="68" spans="1:6">
      <c r="A68" s="244">
        <v>12765</v>
      </c>
      <c r="B68" s="245" t="s">
        <v>23564</v>
      </c>
      <c r="C68" s="245" t="s">
        <v>24085</v>
      </c>
      <c r="D68" s="246">
        <v>0.27700000000000002</v>
      </c>
      <c r="E68" s="246">
        <v>22.3</v>
      </c>
      <c r="F68" s="246">
        <f t="shared" si="3"/>
        <v>6.1771000000000011</v>
      </c>
    </row>
    <row r="69" spans="1:6">
      <c r="A69" s="244">
        <v>13110</v>
      </c>
      <c r="B69" s="245" t="s">
        <v>23565</v>
      </c>
      <c r="C69" s="245" t="s">
        <v>24085</v>
      </c>
      <c r="D69" s="246">
        <v>3.1E-2</v>
      </c>
      <c r="E69" s="246">
        <v>65</v>
      </c>
      <c r="F69" s="246">
        <f t="shared" si="3"/>
        <v>2.0150000000000001</v>
      </c>
    </row>
    <row r="70" spans="1:6" ht="20.25">
      <c r="A70" s="244">
        <v>31050</v>
      </c>
      <c r="B70" s="245" t="s">
        <v>23566</v>
      </c>
      <c r="C70" s="245" t="s">
        <v>24085</v>
      </c>
      <c r="D70" s="246">
        <v>1.6E-2</v>
      </c>
      <c r="E70" s="246">
        <v>12.3</v>
      </c>
      <c r="F70" s="246">
        <f t="shared" si="3"/>
        <v>0.1968</v>
      </c>
    </row>
    <row r="71" spans="1:6">
      <c r="A71" s="244">
        <v>72500</v>
      </c>
      <c r="B71" s="245" t="s">
        <v>4549</v>
      </c>
      <c r="C71" s="245" t="s">
        <v>24085</v>
      </c>
      <c r="D71" s="246">
        <v>0.85399999999999998</v>
      </c>
      <c r="E71" s="246">
        <v>6.5</v>
      </c>
      <c r="F71" s="246">
        <f t="shared" si="3"/>
        <v>5.5510000000000002</v>
      </c>
    </row>
    <row r="72" spans="1:6">
      <c r="A72" s="304" t="s">
        <v>23567</v>
      </c>
      <c r="B72" s="304"/>
      <c r="C72" s="304"/>
      <c r="D72" s="304"/>
      <c r="E72" s="304"/>
      <c r="F72" s="246">
        <f>SUM(F43:F71)</f>
        <v>309.33428999999984</v>
      </c>
    </row>
    <row r="74" spans="1:6">
      <c r="C74" s="13" t="s">
        <v>23590</v>
      </c>
      <c r="E74" s="1">
        <v>4</v>
      </c>
      <c r="F74" s="1">
        <f>E74*F72</f>
        <v>1237.3371599999994</v>
      </c>
    </row>
  </sheetData>
  <mergeCells count="5">
    <mergeCell ref="A72:E72"/>
    <mergeCell ref="D4:E4"/>
    <mergeCell ref="C4:C5"/>
    <mergeCell ref="B4:B5"/>
    <mergeCell ref="A4:A5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709"/>
  <sheetViews>
    <sheetView workbookViewId="0">
      <pane ySplit="1" topLeftCell="A2" activePane="bottomLeft" state="frozenSplit"/>
      <selection pane="bottomLeft" activeCell="F283" sqref="F283"/>
    </sheetView>
  </sheetViews>
  <sheetFormatPr defaultRowHeight="12.75"/>
  <cols>
    <col min="1" max="1" width="11.140625" style="13" bestFit="1" customWidth="1"/>
    <col min="2" max="2" width="61.85546875" style="81" customWidth="1"/>
    <col min="3" max="3" width="9.140625" style="13"/>
    <col min="4" max="4" width="14.7109375" style="13" bestFit="1" customWidth="1"/>
    <col min="5" max="5" width="9.140625" style="13"/>
    <col min="6" max="16384" width="9.140625" style="1"/>
  </cols>
  <sheetData>
    <row r="1" spans="1:5" ht="20.25" customHeight="1" thickBot="1">
      <c r="A1" s="67" t="s">
        <v>24083</v>
      </c>
      <c r="B1" s="68" t="s">
        <v>24084</v>
      </c>
      <c r="C1" s="69" t="s">
        <v>24085</v>
      </c>
      <c r="D1" s="69" t="s">
        <v>24086</v>
      </c>
      <c r="E1" s="70" t="s">
        <v>24087</v>
      </c>
    </row>
    <row r="2" spans="1:5">
      <c r="A2" s="71" t="s">
        <v>24088</v>
      </c>
      <c r="B2" s="72" t="s">
        <v>24089</v>
      </c>
      <c r="C2" s="71" t="s">
        <v>24085</v>
      </c>
      <c r="D2" s="71" t="s">
        <v>24090</v>
      </c>
    </row>
    <row r="3" spans="1:5">
      <c r="A3" s="71" t="s">
        <v>24091</v>
      </c>
      <c r="B3" s="72" t="s">
        <v>24092</v>
      </c>
      <c r="C3" s="71" t="s">
        <v>24085</v>
      </c>
      <c r="D3" s="71" t="s">
        <v>24093</v>
      </c>
    </row>
    <row r="4" spans="1:5">
      <c r="A4" s="71" t="s">
        <v>24094</v>
      </c>
      <c r="B4" s="72" t="s">
        <v>24095</v>
      </c>
      <c r="C4" s="71" t="s">
        <v>24085</v>
      </c>
      <c r="D4" s="71" t="s">
        <v>24096</v>
      </c>
    </row>
    <row r="5" spans="1:5">
      <c r="A5" s="71" t="s">
        <v>24097</v>
      </c>
      <c r="B5" s="72" t="s">
        <v>24098</v>
      </c>
      <c r="C5" s="71" t="s">
        <v>24085</v>
      </c>
      <c r="D5" s="71" t="s">
        <v>24099</v>
      </c>
    </row>
    <row r="6" spans="1:5">
      <c r="A6" s="71" t="s">
        <v>24100</v>
      </c>
      <c r="B6" s="72" t="s">
        <v>24101</v>
      </c>
      <c r="C6" s="71" t="s">
        <v>24085</v>
      </c>
      <c r="D6" s="71" t="s">
        <v>24102</v>
      </c>
    </row>
    <row r="7" spans="1:5">
      <c r="A7" s="71" t="s">
        <v>24103</v>
      </c>
      <c r="B7" s="72" t="s">
        <v>24104</v>
      </c>
      <c r="C7" s="71" t="s">
        <v>24085</v>
      </c>
      <c r="D7" s="71" t="s">
        <v>24105</v>
      </c>
    </row>
    <row r="8" spans="1:5">
      <c r="A8" s="71" t="s">
        <v>24106</v>
      </c>
      <c r="B8" s="72" t="s">
        <v>24107</v>
      </c>
      <c r="C8" s="71" t="s">
        <v>24085</v>
      </c>
      <c r="D8" s="71" t="s">
        <v>24108</v>
      </c>
    </row>
    <row r="9" spans="1:5">
      <c r="A9" s="71" t="s">
        <v>24109</v>
      </c>
      <c r="B9" s="72" t="s">
        <v>24110</v>
      </c>
      <c r="C9" s="71" t="s">
        <v>24085</v>
      </c>
      <c r="D9" s="71" t="s">
        <v>24111</v>
      </c>
    </row>
    <row r="10" spans="1:5">
      <c r="A10" s="71" t="s">
        <v>24112</v>
      </c>
      <c r="B10" s="72" t="s">
        <v>24113</v>
      </c>
      <c r="C10" s="71" t="s">
        <v>24085</v>
      </c>
      <c r="D10" s="71" t="s">
        <v>24114</v>
      </c>
    </row>
    <row r="11" spans="1:5">
      <c r="A11" s="71" t="s">
        <v>24115</v>
      </c>
      <c r="B11" s="72" t="s">
        <v>24116</v>
      </c>
      <c r="C11" s="71" t="s">
        <v>24085</v>
      </c>
      <c r="D11" s="94" t="s">
        <v>24108</v>
      </c>
      <c r="E11" s="75">
        <v>39904</v>
      </c>
    </row>
    <row r="12" spans="1:5">
      <c r="A12" s="71" t="s">
        <v>24118</v>
      </c>
      <c r="B12" s="72" t="s">
        <v>24119</v>
      </c>
      <c r="C12" s="71" t="s">
        <v>24085</v>
      </c>
      <c r="D12" s="73" t="s">
        <v>24120</v>
      </c>
    </row>
    <row r="13" spans="1:5">
      <c r="A13" s="71" t="s">
        <v>24121</v>
      </c>
      <c r="B13" s="72" t="s">
        <v>24122</v>
      </c>
      <c r="C13" s="71" t="s">
        <v>24085</v>
      </c>
      <c r="D13" s="73" t="s">
        <v>24030</v>
      </c>
    </row>
    <row r="14" spans="1:5">
      <c r="A14" s="71" t="s">
        <v>24123</v>
      </c>
      <c r="B14" s="72" t="s">
        <v>24124</v>
      </c>
      <c r="C14" s="71" t="s">
        <v>24085</v>
      </c>
      <c r="D14" s="71" t="s">
        <v>24125</v>
      </c>
    </row>
    <row r="15" spans="1:5">
      <c r="A15" s="71" t="s">
        <v>24126</v>
      </c>
      <c r="B15" s="72" t="s">
        <v>24127</v>
      </c>
      <c r="C15" s="71" t="s">
        <v>24085</v>
      </c>
      <c r="D15" s="73" t="s">
        <v>24128</v>
      </c>
    </row>
    <row r="16" spans="1:5">
      <c r="A16" s="71" t="s">
        <v>24129</v>
      </c>
      <c r="B16" s="72" t="s">
        <v>24130</v>
      </c>
      <c r="C16" s="71" t="s">
        <v>24085</v>
      </c>
      <c r="D16" s="73" t="s">
        <v>24131</v>
      </c>
    </row>
    <row r="17" spans="1:4">
      <c r="A17" s="71" t="s">
        <v>24132</v>
      </c>
      <c r="B17" s="72" t="s">
        <v>24133</v>
      </c>
      <c r="C17" s="71" t="s">
        <v>24134</v>
      </c>
      <c r="D17" s="73" t="s">
        <v>24135</v>
      </c>
    </row>
    <row r="18" spans="1:4">
      <c r="A18" s="71" t="s">
        <v>24136</v>
      </c>
      <c r="B18" s="72" t="s">
        <v>24137</v>
      </c>
      <c r="C18" s="71" t="s">
        <v>24138</v>
      </c>
      <c r="D18" s="73" t="s">
        <v>24139</v>
      </c>
    </row>
    <row r="19" spans="1:4">
      <c r="A19" s="71" t="s">
        <v>24140</v>
      </c>
      <c r="B19" s="72" t="s">
        <v>24141</v>
      </c>
      <c r="C19" s="71" t="s">
        <v>24134</v>
      </c>
      <c r="D19" s="73" t="s">
        <v>24142</v>
      </c>
    </row>
    <row r="20" spans="1:4">
      <c r="A20" s="71" t="s">
        <v>24143</v>
      </c>
      <c r="B20" s="72" t="s">
        <v>24144</v>
      </c>
      <c r="C20" s="71" t="s">
        <v>24138</v>
      </c>
      <c r="D20" s="73" t="s">
        <v>24145</v>
      </c>
    </row>
    <row r="21" spans="1:4">
      <c r="A21" s="71" t="s">
        <v>24146</v>
      </c>
      <c r="B21" s="72" t="s">
        <v>24147</v>
      </c>
      <c r="C21" s="71" t="s">
        <v>24134</v>
      </c>
      <c r="D21" s="73" t="s">
        <v>24148</v>
      </c>
    </row>
    <row r="22" spans="1:4">
      <c r="A22" s="71" t="s">
        <v>24149</v>
      </c>
      <c r="B22" s="72" t="s">
        <v>24150</v>
      </c>
      <c r="C22" s="71" t="s">
        <v>24134</v>
      </c>
      <c r="D22" s="73" t="s">
        <v>24151</v>
      </c>
    </row>
    <row r="23" spans="1:4">
      <c r="A23" s="71" t="s">
        <v>24152</v>
      </c>
      <c r="B23" s="72" t="s">
        <v>24153</v>
      </c>
      <c r="C23" s="71" t="s">
        <v>24134</v>
      </c>
      <c r="D23" s="73" t="s">
        <v>24154</v>
      </c>
    </row>
    <row r="24" spans="1:4">
      <c r="A24" s="71" t="s">
        <v>24155</v>
      </c>
      <c r="B24" s="72" t="s">
        <v>24156</v>
      </c>
      <c r="C24" s="71" t="s">
        <v>24134</v>
      </c>
      <c r="D24" s="73" t="s">
        <v>24154</v>
      </c>
    </row>
    <row r="25" spans="1:4">
      <c r="A25" s="71" t="s">
        <v>24157</v>
      </c>
      <c r="B25" s="72" t="s">
        <v>24158</v>
      </c>
      <c r="C25" s="71" t="s">
        <v>24134</v>
      </c>
      <c r="D25" s="73" t="s">
        <v>24159</v>
      </c>
    </row>
    <row r="26" spans="1:4">
      <c r="A26" s="71" t="s">
        <v>24160</v>
      </c>
      <c r="B26" s="72" t="s">
        <v>24161</v>
      </c>
      <c r="C26" s="71" t="s">
        <v>24134</v>
      </c>
      <c r="D26" s="73" t="s">
        <v>24162</v>
      </c>
    </row>
    <row r="27" spans="1:4">
      <c r="A27" s="71" t="s">
        <v>24163</v>
      </c>
      <c r="B27" s="72" t="s">
        <v>24164</v>
      </c>
      <c r="C27" s="71" t="s">
        <v>24134</v>
      </c>
      <c r="D27" s="73" t="s">
        <v>24165</v>
      </c>
    </row>
    <row r="28" spans="1:4">
      <c r="A28" s="71" t="s">
        <v>24166</v>
      </c>
      <c r="B28" s="72" t="s">
        <v>24167</v>
      </c>
      <c r="C28" s="71" t="s">
        <v>24134</v>
      </c>
      <c r="D28" s="73" t="s">
        <v>24148</v>
      </c>
    </row>
    <row r="29" spans="1:4">
      <c r="A29" s="71" t="s">
        <v>24168</v>
      </c>
      <c r="B29" s="72" t="s">
        <v>24169</v>
      </c>
      <c r="C29" s="71" t="s">
        <v>24134</v>
      </c>
      <c r="D29" s="73" t="s">
        <v>24170</v>
      </c>
    </row>
    <row r="30" spans="1:4">
      <c r="A30" s="71" t="s">
        <v>24171</v>
      </c>
      <c r="B30" s="72" t="s">
        <v>24172</v>
      </c>
      <c r="C30" s="71" t="s">
        <v>24134</v>
      </c>
      <c r="D30" s="73" t="s">
        <v>24173</v>
      </c>
    </row>
    <row r="31" spans="1:4">
      <c r="A31" s="71" t="s">
        <v>24174</v>
      </c>
      <c r="B31" s="72" t="s">
        <v>24175</v>
      </c>
      <c r="C31" s="71" t="s">
        <v>24134</v>
      </c>
      <c r="D31" s="73" t="s">
        <v>24176</v>
      </c>
    </row>
    <row r="32" spans="1:4">
      <c r="A32" s="71" t="s">
        <v>24177</v>
      </c>
      <c r="B32" s="72" t="s">
        <v>24178</v>
      </c>
      <c r="C32" s="71" t="s">
        <v>24134</v>
      </c>
      <c r="D32" s="73" t="s">
        <v>24176</v>
      </c>
    </row>
    <row r="33" spans="1:4">
      <c r="A33" s="71" t="s">
        <v>24179</v>
      </c>
      <c r="B33" s="72" t="s">
        <v>24180</v>
      </c>
      <c r="C33" s="71" t="s">
        <v>24134</v>
      </c>
      <c r="D33" s="73" t="s">
        <v>24181</v>
      </c>
    </row>
    <row r="34" spans="1:4">
      <c r="A34" s="71" t="s">
        <v>24182</v>
      </c>
      <c r="B34" s="72" t="s">
        <v>24183</v>
      </c>
      <c r="C34" s="71" t="s">
        <v>24134</v>
      </c>
      <c r="D34" s="73" t="s">
        <v>24184</v>
      </c>
    </row>
    <row r="35" spans="1:4">
      <c r="A35" s="71" t="s">
        <v>24185</v>
      </c>
      <c r="B35" s="72" t="s">
        <v>24186</v>
      </c>
      <c r="C35" s="71" t="s">
        <v>24134</v>
      </c>
      <c r="D35" s="73" t="s">
        <v>24187</v>
      </c>
    </row>
    <row r="36" spans="1:4">
      <c r="A36" s="71" t="s">
        <v>24188</v>
      </c>
      <c r="B36" s="72" t="s">
        <v>24189</v>
      </c>
      <c r="C36" s="71" t="s">
        <v>24134</v>
      </c>
      <c r="D36" s="73" t="s">
        <v>24176</v>
      </c>
    </row>
    <row r="37" spans="1:4">
      <c r="A37" s="71" t="s">
        <v>24190</v>
      </c>
      <c r="B37" s="72" t="s">
        <v>24191</v>
      </c>
      <c r="C37" s="71" t="s">
        <v>24134</v>
      </c>
      <c r="D37" s="73" t="s">
        <v>24192</v>
      </c>
    </row>
    <row r="38" spans="1:4">
      <c r="A38" s="71" t="s">
        <v>24193</v>
      </c>
      <c r="B38" s="72" t="s">
        <v>24194</v>
      </c>
      <c r="C38" s="71" t="s">
        <v>24134</v>
      </c>
      <c r="D38" s="73" t="s">
        <v>24173</v>
      </c>
    </row>
    <row r="39" spans="1:4">
      <c r="A39" s="71" t="s">
        <v>24195</v>
      </c>
      <c r="B39" s="72" t="s">
        <v>24196</v>
      </c>
      <c r="C39" s="71" t="s">
        <v>24134</v>
      </c>
      <c r="D39" s="73" t="s">
        <v>24197</v>
      </c>
    </row>
    <row r="40" spans="1:4">
      <c r="A40" s="71" t="s">
        <v>24198</v>
      </c>
      <c r="B40" s="72" t="s">
        <v>24199</v>
      </c>
      <c r="C40" s="71" t="s">
        <v>24134</v>
      </c>
      <c r="D40" s="73" t="s">
        <v>24200</v>
      </c>
    </row>
    <row r="41" spans="1:4">
      <c r="A41" s="71" t="s">
        <v>24201</v>
      </c>
      <c r="B41" s="72" t="s">
        <v>24202</v>
      </c>
      <c r="C41" s="71" t="s">
        <v>24134</v>
      </c>
      <c r="D41" s="73" t="s">
        <v>24173</v>
      </c>
    </row>
    <row r="42" spans="1:4">
      <c r="A42" s="71" t="s">
        <v>24203</v>
      </c>
      <c r="B42" s="72" t="s">
        <v>24204</v>
      </c>
      <c r="C42" s="71" t="s">
        <v>24134</v>
      </c>
      <c r="D42" s="73" t="s">
        <v>24205</v>
      </c>
    </row>
    <row r="43" spans="1:4">
      <c r="A43" s="71" t="s">
        <v>24206</v>
      </c>
      <c r="B43" s="72" t="s">
        <v>24207</v>
      </c>
      <c r="C43" s="71" t="s">
        <v>24134</v>
      </c>
      <c r="D43" s="73" t="s">
        <v>24208</v>
      </c>
    </row>
    <row r="44" spans="1:4">
      <c r="A44" s="71" t="s">
        <v>24209</v>
      </c>
      <c r="B44" s="72" t="s">
        <v>24210</v>
      </c>
      <c r="C44" s="71" t="s">
        <v>24134</v>
      </c>
      <c r="D44" s="73" t="s">
        <v>24173</v>
      </c>
    </row>
    <row r="45" spans="1:4">
      <c r="A45" s="71" t="s">
        <v>24211</v>
      </c>
      <c r="B45" s="72" t="s">
        <v>24212</v>
      </c>
      <c r="C45" s="71" t="s">
        <v>24085</v>
      </c>
      <c r="D45" s="73" t="s">
        <v>24213</v>
      </c>
    </row>
    <row r="46" spans="1:4" ht="22.5">
      <c r="A46" s="71" t="s">
        <v>24214</v>
      </c>
      <c r="B46" s="74" t="s">
        <v>24215</v>
      </c>
      <c r="C46" s="71" t="s">
        <v>24085</v>
      </c>
      <c r="D46" s="73" t="s">
        <v>24216</v>
      </c>
    </row>
    <row r="47" spans="1:4" ht="22.5">
      <c r="A47" s="71" t="s">
        <v>24217</v>
      </c>
      <c r="B47" s="74" t="s">
        <v>24218</v>
      </c>
      <c r="C47" s="71" t="s">
        <v>24085</v>
      </c>
      <c r="D47" s="73" t="s">
        <v>24219</v>
      </c>
    </row>
    <row r="48" spans="1:4">
      <c r="A48" s="71" t="s">
        <v>24220</v>
      </c>
      <c r="B48" s="72" t="s">
        <v>24221</v>
      </c>
      <c r="C48" s="71" t="s">
        <v>24085</v>
      </c>
      <c r="D48" s="73" t="s">
        <v>24222</v>
      </c>
    </row>
    <row r="49" spans="1:4">
      <c r="A49" s="71" t="s">
        <v>24223</v>
      </c>
      <c r="B49" s="72" t="s">
        <v>24224</v>
      </c>
      <c r="C49" s="71" t="s">
        <v>24085</v>
      </c>
      <c r="D49" s="73" t="s">
        <v>24225</v>
      </c>
    </row>
    <row r="50" spans="1:4">
      <c r="A50" s="71" t="s">
        <v>24226</v>
      </c>
      <c r="B50" s="72" t="s">
        <v>24227</v>
      </c>
      <c r="C50" s="71" t="s">
        <v>24085</v>
      </c>
      <c r="D50" s="73" t="s">
        <v>24228</v>
      </c>
    </row>
    <row r="51" spans="1:4">
      <c r="A51" s="71" t="s">
        <v>24229</v>
      </c>
      <c r="B51" s="72" t="s">
        <v>24230</v>
      </c>
      <c r="C51" s="71" t="s">
        <v>24085</v>
      </c>
      <c r="D51" s="73" t="s">
        <v>24231</v>
      </c>
    </row>
    <row r="52" spans="1:4">
      <c r="A52" s="71" t="s">
        <v>24232</v>
      </c>
      <c r="B52" s="72" t="s">
        <v>24233</v>
      </c>
      <c r="C52" s="71" t="s">
        <v>24085</v>
      </c>
      <c r="D52" s="73" t="s">
        <v>24139</v>
      </c>
    </row>
    <row r="53" spans="1:4">
      <c r="A53" s="71" t="s">
        <v>24234</v>
      </c>
      <c r="B53" s="72" t="s">
        <v>24235</v>
      </c>
      <c r="C53" s="71" t="s">
        <v>24085</v>
      </c>
      <c r="D53" s="73" t="s">
        <v>24236</v>
      </c>
    </row>
    <row r="54" spans="1:4">
      <c r="A54" s="71" t="s">
        <v>24237</v>
      </c>
      <c r="B54" s="72" t="s">
        <v>24238</v>
      </c>
      <c r="C54" s="71" t="s">
        <v>24085</v>
      </c>
      <c r="D54" s="73" t="s">
        <v>24239</v>
      </c>
    </row>
    <row r="55" spans="1:4">
      <c r="A55" s="71" t="s">
        <v>24240</v>
      </c>
      <c r="B55" s="72" t="s">
        <v>24241</v>
      </c>
      <c r="C55" s="71" t="s">
        <v>24085</v>
      </c>
      <c r="D55" s="73" t="s">
        <v>24242</v>
      </c>
    </row>
    <row r="56" spans="1:4">
      <c r="A56" s="71" t="s">
        <v>24243</v>
      </c>
      <c r="B56" s="72" t="s">
        <v>24244</v>
      </c>
      <c r="C56" s="71" t="s">
        <v>24085</v>
      </c>
      <c r="D56" s="73" t="s">
        <v>24245</v>
      </c>
    </row>
    <row r="57" spans="1:4">
      <c r="A57" s="71" t="s">
        <v>24246</v>
      </c>
      <c r="B57" s="72" t="s">
        <v>24247</v>
      </c>
      <c r="C57" s="71" t="s">
        <v>24085</v>
      </c>
      <c r="D57" s="73" t="s">
        <v>24248</v>
      </c>
    </row>
    <row r="58" spans="1:4">
      <c r="A58" s="71" t="s">
        <v>24249</v>
      </c>
      <c r="B58" s="72" t="s">
        <v>24250</v>
      </c>
      <c r="C58" s="71" t="s">
        <v>24085</v>
      </c>
      <c r="D58" s="73" t="s">
        <v>24251</v>
      </c>
    </row>
    <row r="59" spans="1:4">
      <c r="A59" s="71" t="s">
        <v>24252</v>
      </c>
      <c r="B59" s="72" t="s">
        <v>24253</v>
      </c>
      <c r="C59" s="71" t="s">
        <v>24085</v>
      </c>
      <c r="D59" s="73" t="s">
        <v>24254</v>
      </c>
    </row>
    <row r="60" spans="1:4">
      <c r="A60" s="71" t="s">
        <v>24255</v>
      </c>
      <c r="B60" s="72" t="s">
        <v>24256</v>
      </c>
      <c r="C60" s="71" t="s">
        <v>24085</v>
      </c>
      <c r="D60" s="73" t="s">
        <v>24257</v>
      </c>
    </row>
    <row r="61" spans="1:4">
      <c r="A61" s="71" t="s">
        <v>24258</v>
      </c>
      <c r="B61" s="72" t="s">
        <v>24259</v>
      </c>
      <c r="C61" s="71" t="s">
        <v>24085</v>
      </c>
      <c r="D61" s="73" t="s">
        <v>24260</v>
      </c>
    </row>
    <row r="62" spans="1:4">
      <c r="A62" s="71" t="s">
        <v>24261</v>
      </c>
      <c r="B62" s="72" t="s">
        <v>24262</v>
      </c>
      <c r="C62" s="71" t="s">
        <v>24085</v>
      </c>
      <c r="D62" s="73" t="s">
        <v>24263</v>
      </c>
    </row>
    <row r="63" spans="1:4">
      <c r="A63" s="71" t="s">
        <v>24264</v>
      </c>
      <c r="B63" s="72" t="s">
        <v>24265</v>
      </c>
      <c r="C63" s="71" t="s">
        <v>24085</v>
      </c>
      <c r="D63" s="73" t="s">
        <v>24266</v>
      </c>
    </row>
    <row r="64" spans="1:4">
      <c r="A64" s="71" t="s">
        <v>24267</v>
      </c>
      <c r="B64" s="72" t="s">
        <v>24268</v>
      </c>
      <c r="C64" s="71" t="s">
        <v>24085</v>
      </c>
      <c r="D64" s="73" t="s">
        <v>24269</v>
      </c>
    </row>
    <row r="65" spans="1:4">
      <c r="A65" s="71" t="s">
        <v>24270</v>
      </c>
      <c r="B65" s="72" t="s">
        <v>24271</v>
      </c>
      <c r="C65" s="71" t="s">
        <v>24085</v>
      </c>
      <c r="D65" s="73" t="s">
        <v>24272</v>
      </c>
    </row>
    <row r="66" spans="1:4">
      <c r="A66" s="71" t="s">
        <v>24273</v>
      </c>
      <c r="B66" s="72" t="s">
        <v>24274</v>
      </c>
      <c r="C66" s="71" t="s">
        <v>24085</v>
      </c>
      <c r="D66" s="73" t="s">
        <v>24275</v>
      </c>
    </row>
    <row r="67" spans="1:4">
      <c r="A67" s="71" t="s">
        <v>24276</v>
      </c>
      <c r="B67" s="72" t="s">
        <v>24277</v>
      </c>
      <c r="C67" s="71" t="s">
        <v>24085</v>
      </c>
      <c r="D67" s="73" t="s">
        <v>24278</v>
      </c>
    </row>
    <row r="68" spans="1:4">
      <c r="A68" s="71" t="s">
        <v>24279</v>
      </c>
      <c r="B68" s="72" t="s">
        <v>24280</v>
      </c>
      <c r="C68" s="71" t="s">
        <v>24085</v>
      </c>
      <c r="D68" s="73" t="s">
        <v>24281</v>
      </c>
    </row>
    <row r="69" spans="1:4">
      <c r="A69" s="71" t="s">
        <v>24282</v>
      </c>
      <c r="B69" s="72" t="s">
        <v>24283</v>
      </c>
      <c r="C69" s="71" t="s">
        <v>24085</v>
      </c>
      <c r="D69" s="73" t="s">
        <v>24284</v>
      </c>
    </row>
    <row r="70" spans="1:4">
      <c r="A70" s="71" t="s">
        <v>24285</v>
      </c>
      <c r="B70" s="72" t="s">
        <v>24286</v>
      </c>
      <c r="C70" s="71" t="s">
        <v>24085</v>
      </c>
      <c r="D70" s="73" t="s">
        <v>24287</v>
      </c>
    </row>
    <row r="71" spans="1:4">
      <c r="A71" s="71" t="s">
        <v>24288</v>
      </c>
      <c r="B71" s="72" t="s">
        <v>24289</v>
      </c>
      <c r="C71" s="71" t="s">
        <v>24085</v>
      </c>
      <c r="D71" s="73" t="s">
        <v>24290</v>
      </c>
    </row>
    <row r="72" spans="1:4">
      <c r="A72" s="71" t="s">
        <v>24291</v>
      </c>
      <c r="B72" s="72" t="s">
        <v>24292</v>
      </c>
      <c r="C72" s="71" t="s">
        <v>24085</v>
      </c>
      <c r="D72" s="73" t="s">
        <v>24293</v>
      </c>
    </row>
    <row r="73" spans="1:4">
      <c r="A73" s="71" t="s">
        <v>24294</v>
      </c>
      <c r="B73" s="72" t="s">
        <v>24295</v>
      </c>
      <c r="C73" s="71" t="s">
        <v>24085</v>
      </c>
      <c r="D73" s="73" t="s">
        <v>24296</v>
      </c>
    </row>
    <row r="74" spans="1:4">
      <c r="A74" s="71" t="s">
        <v>24297</v>
      </c>
      <c r="B74" s="72" t="s">
        <v>24298</v>
      </c>
      <c r="C74" s="71" t="s">
        <v>24085</v>
      </c>
      <c r="D74" s="73" t="s">
        <v>24299</v>
      </c>
    </row>
    <row r="75" spans="1:4">
      <c r="A75" s="71" t="s">
        <v>24300</v>
      </c>
      <c r="B75" s="72" t="s">
        <v>24301</v>
      </c>
      <c r="C75" s="71" t="s">
        <v>24085</v>
      </c>
      <c r="D75" s="73" t="s">
        <v>24302</v>
      </c>
    </row>
    <row r="76" spans="1:4" ht="22.5">
      <c r="A76" s="71" t="s">
        <v>24303</v>
      </c>
      <c r="B76" s="72" t="s">
        <v>24304</v>
      </c>
      <c r="C76" s="71" t="s">
        <v>24085</v>
      </c>
      <c r="D76" s="73" t="s">
        <v>24305</v>
      </c>
    </row>
    <row r="77" spans="1:4">
      <c r="A77" s="71" t="s">
        <v>24306</v>
      </c>
      <c r="B77" s="72" t="s">
        <v>24307</v>
      </c>
      <c r="C77" s="71" t="s">
        <v>24085</v>
      </c>
      <c r="D77" s="73" t="s">
        <v>24308</v>
      </c>
    </row>
    <row r="78" spans="1:4">
      <c r="A78" s="71" t="s">
        <v>24309</v>
      </c>
      <c r="B78" s="72" t="s">
        <v>24310</v>
      </c>
      <c r="C78" s="71" t="s">
        <v>24085</v>
      </c>
      <c r="D78" s="73" t="s">
        <v>24311</v>
      </c>
    </row>
    <row r="79" spans="1:4">
      <c r="A79" s="71" t="s">
        <v>24312</v>
      </c>
      <c r="B79" s="72" t="s">
        <v>24313</v>
      </c>
      <c r="C79" s="71" t="s">
        <v>24085</v>
      </c>
      <c r="D79" s="71" t="s">
        <v>24314</v>
      </c>
    </row>
    <row r="80" spans="1:4">
      <c r="A80" s="71" t="s">
        <v>24315</v>
      </c>
      <c r="B80" s="72" t="s">
        <v>24316</v>
      </c>
      <c r="C80" s="71" t="s">
        <v>24085</v>
      </c>
      <c r="D80" s="71" t="s">
        <v>24317</v>
      </c>
    </row>
    <row r="81" spans="1:4">
      <c r="A81" s="71" t="s">
        <v>24318</v>
      </c>
      <c r="B81" s="72" t="s">
        <v>24319</v>
      </c>
      <c r="C81" s="71" t="s">
        <v>24085</v>
      </c>
      <c r="D81" s="71" t="s">
        <v>24320</v>
      </c>
    </row>
    <row r="82" spans="1:4">
      <c r="A82" s="71" t="s">
        <v>24321</v>
      </c>
      <c r="B82" s="72" t="s">
        <v>24322</v>
      </c>
      <c r="C82" s="71" t="s">
        <v>24085</v>
      </c>
      <c r="D82" s="73" t="s">
        <v>24159</v>
      </c>
    </row>
    <row r="83" spans="1:4">
      <c r="A83" s="71" t="s">
        <v>24323</v>
      </c>
      <c r="B83" s="72" t="s">
        <v>24324</v>
      </c>
      <c r="C83" s="71" t="s">
        <v>24085</v>
      </c>
      <c r="D83" s="73" t="s">
        <v>24325</v>
      </c>
    </row>
    <row r="84" spans="1:4">
      <c r="A84" s="71" t="s">
        <v>24326</v>
      </c>
      <c r="B84" s="72" t="s">
        <v>24327</v>
      </c>
      <c r="C84" s="71" t="s">
        <v>24085</v>
      </c>
      <c r="D84" s="73" t="s">
        <v>24328</v>
      </c>
    </row>
    <row r="85" spans="1:4">
      <c r="A85" s="71" t="s">
        <v>24329</v>
      </c>
      <c r="B85" s="72" t="s">
        <v>24330</v>
      </c>
      <c r="C85" s="71" t="s">
        <v>24085</v>
      </c>
      <c r="D85" s="73" t="s">
        <v>24331</v>
      </c>
    </row>
    <row r="86" spans="1:4">
      <c r="A86" s="71" t="s">
        <v>24332</v>
      </c>
      <c r="B86" s="72" t="s">
        <v>24333</v>
      </c>
      <c r="C86" s="71" t="s">
        <v>24085</v>
      </c>
      <c r="D86" s="73" t="s">
        <v>24334</v>
      </c>
    </row>
    <row r="87" spans="1:4">
      <c r="A87" s="71" t="s">
        <v>24335</v>
      </c>
      <c r="B87" s="72" t="s">
        <v>24336</v>
      </c>
      <c r="C87" s="71" t="s">
        <v>24085</v>
      </c>
      <c r="D87" s="73" t="s">
        <v>24337</v>
      </c>
    </row>
    <row r="88" spans="1:4">
      <c r="A88" s="71" t="s">
        <v>24338</v>
      </c>
      <c r="B88" s="72" t="s">
        <v>24339</v>
      </c>
      <c r="C88" s="71" t="s">
        <v>24085</v>
      </c>
      <c r="D88" s="73" t="s">
        <v>24340</v>
      </c>
    </row>
    <row r="89" spans="1:4">
      <c r="A89" s="71" t="s">
        <v>24341</v>
      </c>
      <c r="B89" s="72" t="s">
        <v>24342</v>
      </c>
      <c r="C89" s="71" t="s">
        <v>24085</v>
      </c>
      <c r="D89" s="73" t="s">
        <v>24343</v>
      </c>
    </row>
    <row r="90" spans="1:4">
      <c r="A90" s="71" t="s">
        <v>24344</v>
      </c>
      <c r="B90" s="72" t="s">
        <v>24345</v>
      </c>
      <c r="C90" s="71" t="s">
        <v>24085</v>
      </c>
      <c r="D90" s="73" t="s">
        <v>24346</v>
      </c>
    </row>
    <row r="91" spans="1:4">
      <c r="A91" s="71" t="s">
        <v>24347</v>
      </c>
      <c r="B91" s="72" t="s">
        <v>24348</v>
      </c>
      <c r="C91" s="71" t="s">
        <v>24085</v>
      </c>
      <c r="D91" s="73" t="s">
        <v>24349</v>
      </c>
    </row>
    <row r="92" spans="1:4">
      <c r="A92" s="71" t="s">
        <v>24350</v>
      </c>
      <c r="B92" s="72" t="s">
        <v>24351</v>
      </c>
      <c r="C92" s="71" t="s">
        <v>24085</v>
      </c>
      <c r="D92" s="73" t="s">
        <v>24352</v>
      </c>
    </row>
    <row r="93" spans="1:4">
      <c r="A93" s="71" t="s">
        <v>24353</v>
      </c>
      <c r="B93" s="72" t="s">
        <v>24354</v>
      </c>
      <c r="C93" s="71" t="s">
        <v>24085</v>
      </c>
      <c r="D93" s="73" t="s">
        <v>24355</v>
      </c>
    </row>
    <row r="94" spans="1:4">
      <c r="A94" s="71" t="s">
        <v>24356</v>
      </c>
      <c r="B94" s="72" t="s">
        <v>24357</v>
      </c>
      <c r="C94" s="71" t="s">
        <v>24085</v>
      </c>
      <c r="D94" s="73" t="s">
        <v>24358</v>
      </c>
    </row>
    <row r="95" spans="1:4">
      <c r="A95" s="71" t="s">
        <v>24359</v>
      </c>
      <c r="B95" s="72" t="s">
        <v>24360</v>
      </c>
      <c r="C95" s="71" t="s">
        <v>24085</v>
      </c>
      <c r="D95" s="73" t="s">
        <v>24361</v>
      </c>
    </row>
    <row r="96" spans="1:4">
      <c r="A96" s="71" t="s">
        <v>24362</v>
      </c>
      <c r="B96" s="72" t="s">
        <v>24363</v>
      </c>
      <c r="C96" s="71" t="s">
        <v>24085</v>
      </c>
      <c r="D96" s="73" t="s">
        <v>24364</v>
      </c>
    </row>
    <row r="97" spans="1:5">
      <c r="A97" s="71" t="s">
        <v>24365</v>
      </c>
      <c r="B97" s="72" t="s">
        <v>24366</v>
      </c>
      <c r="C97" s="71" t="s">
        <v>24085</v>
      </c>
      <c r="D97" s="73" t="s">
        <v>24367</v>
      </c>
    </row>
    <row r="98" spans="1:5">
      <c r="A98" s="71" t="s">
        <v>24368</v>
      </c>
      <c r="B98" s="72" t="s">
        <v>24369</v>
      </c>
      <c r="C98" s="71" t="s">
        <v>24085</v>
      </c>
      <c r="D98" s="73" t="s">
        <v>24370</v>
      </c>
    </row>
    <row r="99" spans="1:5">
      <c r="A99" s="71" t="s">
        <v>24371</v>
      </c>
      <c r="B99" s="72" t="s">
        <v>24372</v>
      </c>
      <c r="C99" s="71" t="s">
        <v>24085</v>
      </c>
      <c r="D99" s="73" t="s">
        <v>24373</v>
      </c>
    </row>
    <row r="100" spans="1:5">
      <c r="A100" s="71" t="s">
        <v>24374</v>
      </c>
      <c r="B100" s="72" t="s">
        <v>24375</v>
      </c>
      <c r="C100" s="71" t="s">
        <v>24085</v>
      </c>
      <c r="D100" s="73" t="s">
        <v>24376</v>
      </c>
    </row>
    <row r="101" spans="1:5">
      <c r="A101" s="71" t="s">
        <v>24377</v>
      </c>
      <c r="B101" s="72" t="s">
        <v>24378</v>
      </c>
      <c r="C101" s="71" t="s">
        <v>24085</v>
      </c>
      <c r="D101" s="73" t="s">
        <v>24379</v>
      </c>
    </row>
    <row r="102" spans="1:5">
      <c r="A102" s="71" t="s">
        <v>24380</v>
      </c>
      <c r="B102" s="72" t="s">
        <v>24381</v>
      </c>
      <c r="C102" s="71" t="s">
        <v>24085</v>
      </c>
      <c r="D102" s="73" t="s">
        <v>24382</v>
      </c>
    </row>
    <row r="103" spans="1:5">
      <c r="A103" s="71" t="s">
        <v>24383</v>
      </c>
      <c r="B103" s="72" t="s">
        <v>24384</v>
      </c>
      <c r="C103" s="71" t="s">
        <v>24085</v>
      </c>
      <c r="D103" s="73" t="s">
        <v>24385</v>
      </c>
    </row>
    <row r="104" spans="1:5">
      <c r="A104" s="71" t="s">
        <v>24386</v>
      </c>
      <c r="B104" s="72" t="s">
        <v>24387</v>
      </c>
      <c r="C104" s="71" t="s">
        <v>24085</v>
      </c>
      <c r="D104" s="73" t="s">
        <v>24388</v>
      </c>
    </row>
    <row r="105" spans="1:5">
      <c r="A105" s="71" t="s">
        <v>24389</v>
      </c>
      <c r="B105" s="72" t="s">
        <v>24390</v>
      </c>
      <c r="C105" s="71" t="s">
        <v>24085</v>
      </c>
      <c r="D105" s="73" t="s">
        <v>24391</v>
      </c>
    </row>
    <row r="106" spans="1:5">
      <c r="A106" s="71" t="s">
        <v>24392</v>
      </c>
      <c r="B106" s="72" t="s">
        <v>24393</v>
      </c>
      <c r="C106" s="71" t="s">
        <v>24085</v>
      </c>
      <c r="D106" s="73" t="s">
        <v>24394</v>
      </c>
    </row>
    <row r="107" spans="1:5">
      <c r="A107" s="71" t="s">
        <v>24395</v>
      </c>
      <c r="B107" s="72" t="s">
        <v>24396</v>
      </c>
      <c r="C107" s="71" t="s">
        <v>24134</v>
      </c>
      <c r="D107" s="73" t="s">
        <v>24397</v>
      </c>
    </row>
    <row r="108" spans="1:5">
      <c r="A108" s="71" t="s">
        <v>24398</v>
      </c>
      <c r="B108" s="72" t="s">
        <v>24399</v>
      </c>
      <c r="C108" s="71" t="s">
        <v>24134</v>
      </c>
      <c r="D108" s="73" t="s">
        <v>24400</v>
      </c>
    </row>
    <row r="109" spans="1:5">
      <c r="A109" s="71" t="s">
        <v>24401</v>
      </c>
      <c r="B109" s="72" t="s">
        <v>24402</v>
      </c>
      <c r="C109" s="71" t="s">
        <v>24134</v>
      </c>
      <c r="D109" s="73" t="s">
        <v>24403</v>
      </c>
    </row>
    <row r="110" spans="1:5">
      <c r="A110" s="71" t="s">
        <v>24404</v>
      </c>
      <c r="B110" s="72" t="s">
        <v>24405</v>
      </c>
      <c r="C110" s="71" t="s">
        <v>24134</v>
      </c>
      <c r="D110" s="73" t="s">
        <v>24406</v>
      </c>
    </row>
    <row r="111" spans="1:5">
      <c r="A111" s="71" t="s">
        <v>24407</v>
      </c>
      <c r="B111" s="72" t="s">
        <v>24408</v>
      </c>
      <c r="C111" s="71" t="s">
        <v>24138</v>
      </c>
      <c r="D111" s="73">
        <v>7.48</v>
      </c>
      <c r="E111" s="75">
        <v>39904</v>
      </c>
    </row>
    <row r="112" spans="1:5">
      <c r="A112" s="71" t="s">
        <v>24409</v>
      </c>
      <c r="B112" s="72" t="s">
        <v>24410</v>
      </c>
      <c r="C112" s="71" t="s">
        <v>24085</v>
      </c>
      <c r="D112" s="73" t="s">
        <v>24411</v>
      </c>
    </row>
    <row r="113" spans="1:5">
      <c r="A113" s="71" t="s">
        <v>24412</v>
      </c>
      <c r="B113" s="72" t="s">
        <v>24413</v>
      </c>
      <c r="C113" s="71" t="s">
        <v>24085</v>
      </c>
      <c r="D113" s="73" t="s">
        <v>24414</v>
      </c>
    </row>
    <row r="114" spans="1:5">
      <c r="A114" s="71" t="s">
        <v>24415</v>
      </c>
      <c r="B114" s="72" t="s">
        <v>24416</v>
      </c>
      <c r="C114" s="71" t="s">
        <v>24085</v>
      </c>
      <c r="D114" s="73" t="s">
        <v>24417</v>
      </c>
    </row>
    <row r="115" spans="1:5">
      <c r="A115" s="71" t="s">
        <v>24418</v>
      </c>
      <c r="B115" s="72" t="s">
        <v>24419</v>
      </c>
      <c r="C115" s="71" t="s">
        <v>24134</v>
      </c>
      <c r="D115" s="73" t="s">
        <v>24420</v>
      </c>
    </row>
    <row r="116" spans="1:5">
      <c r="A116" s="71" t="s">
        <v>24421</v>
      </c>
      <c r="B116" s="72" t="s">
        <v>24422</v>
      </c>
      <c r="C116" s="71" t="s">
        <v>24085</v>
      </c>
      <c r="D116" s="73" t="s">
        <v>24423</v>
      </c>
    </row>
    <row r="117" spans="1:5">
      <c r="A117" s="71" t="s">
        <v>24424</v>
      </c>
      <c r="B117" s="72" t="s">
        <v>24425</v>
      </c>
      <c r="C117" s="71" t="s">
        <v>24134</v>
      </c>
      <c r="D117" s="73" t="s">
        <v>24426</v>
      </c>
    </row>
    <row r="118" spans="1:5">
      <c r="A118" s="71" t="s">
        <v>24427</v>
      </c>
      <c r="B118" s="72" t="s">
        <v>24428</v>
      </c>
      <c r="C118" s="71" t="s">
        <v>24085</v>
      </c>
      <c r="D118" s="73">
        <v>18.7</v>
      </c>
      <c r="E118" s="75">
        <v>39753</v>
      </c>
    </row>
    <row r="119" spans="1:5" ht="22.5">
      <c r="A119" s="71" t="s">
        <v>24429</v>
      </c>
      <c r="B119" s="72" t="s">
        <v>24430</v>
      </c>
      <c r="C119" s="71" t="s">
        <v>24138</v>
      </c>
      <c r="D119" s="73" t="s">
        <v>24200</v>
      </c>
    </row>
    <row r="120" spans="1:5">
      <c r="A120" s="71" t="s">
        <v>24431</v>
      </c>
      <c r="B120" s="72" t="s">
        <v>24432</v>
      </c>
      <c r="C120" s="71" t="s">
        <v>24138</v>
      </c>
      <c r="D120" s="73" t="s">
        <v>24433</v>
      </c>
    </row>
    <row r="121" spans="1:5">
      <c r="A121" s="71" t="s">
        <v>24434</v>
      </c>
      <c r="B121" s="72" t="s">
        <v>24435</v>
      </c>
      <c r="C121" s="71" t="s">
        <v>24138</v>
      </c>
      <c r="D121" s="73" t="s">
        <v>24436</v>
      </c>
    </row>
    <row r="122" spans="1:5">
      <c r="A122" s="71" t="s">
        <v>24437</v>
      </c>
      <c r="B122" s="72" t="s">
        <v>21967</v>
      </c>
      <c r="C122" s="71" t="s">
        <v>24138</v>
      </c>
      <c r="D122" s="73" t="s">
        <v>21968</v>
      </c>
    </row>
    <row r="123" spans="1:5" ht="22.5">
      <c r="A123" s="71" t="s">
        <v>21969</v>
      </c>
      <c r="B123" s="72" t="s">
        <v>21970</v>
      </c>
      <c r="C123" s="71" t="s">
        <v>24134</v>
      </c>
      <c r="D123" s="73" t="s">
        <v>21971</v>
      </c>
    </row>
    <row r="124" spans="1:5">
      <c r="A124" s="71" t="s">
        <v>21972</v>
      </c>
      <c r="B124" s="72" t="s">
        <v>21973</v>
      </c>
      <c r="C124" s="71" t="s">
        <v>21974</v>
      </c>
      <c r="D124" s="73" t="s">
        <v>21975</v>
      </c>
    </row>
    <row r="125" spans="1:5" ht="22.5">
      <c r="A125" s="71" t="s">
        <v>21976</v>
      </c>
      <c r="B125" s="74" t="s">
        <v>21977</v>
      </c>
      <c r="C125" s="71" t="s">
        <v>21978</v>
      </c>
      <c r="D125" s="73" t="s">
        <v>21979</v>
      </c>
    </row>
    <row r="126" spans="1:5" ht="22.5">
      <c r="A126" s="71" t="s">
        <v>21980</v>
      </c>
      <c r="B126" s="74" t="s">
        <v>21981</v>
      </c>
      <c r="C126" s="71" t="s">
        <v>21978</v>
      </c>
      <c r="D126" s="73" t="s">
        <v>21982</v>
      </c>
    </row>
    <row r="127" spans="1:5" ht="22.5">
      <c r="A127" s="71" t="s">
        <v>21983</v>
      </c>
      <c r="B127" s="74" t="s">
        <v>21984</v>
      </c>
      <c r="C127" s="71" t="s">
        <v>21978</v>
      </c>
      <c r="D127" s="73" t="s">
        <v>21985</v>
      </c>
    </row>
    <row r="128" spans="1:5" ht="22.5">
      <c r="A128" s="71" t="s">
        <v>21986</v>
      </c>
      <c r="B128" s="74" t="s">
        <v>21987</v>
      </c>
      <c r="C128" s="71" t="s">
        <v>21978</v>
      </c>
      <c r="D128" s="73" t="s">
        <v>21988</v>
      </c>
    </row>
    <row r="129" spans="1:4" ht="22.5">
      <c r="A129" s="71" t="s">
        <v>21989</v>
      </c>
      <c r="B129" s="72" t="s">
        <v>21990</v>
      </c>
      <c r="C129" s="71" t="s">
        <v>21978</v>
      </c>
      <c r="D129" s="73" t="s">
        <v>21991</v>
      </c>
    </row>
    <row r="130" spans="1:4">
      <c r="B130" s="72" t="s">
        <v>21992</v>
      </c>
    </row>
    <row r="131" spans="1:4" ht="22.5">
      <c r="A131" s="71" t="s">
        <v>21993</v>
      </c>
      <c r="B131" s="72" t="s">
        <v>21994</v>
      </c>
      <c r="C131" s="71" t="s">
        <v>21978</v>
      </c>
      <c r="D131" s="73" t="s">
        <v>21995</v>
      </c>
    </row>
    <row r="132" spans="1:4">
      <c r="B132" s="72" t="s">
        <v>21996</v>
      </c>
    </row>
    <row r="133" spans="1:4" ht="22.5">
      <c r="A133" s="71" t="s">
        <v>21997</v>
      </c>
      <c r="B133" s="72" t="s">
        <v>21994</v>
      </c>
      <c r="C133" s="71" t="s">
        <v>21978</v>
      </c>
      <c r="D133" s="73" t="s">
        <v>21998</v>
      </c>
    </row>
    <row r="134" spans="1:4">
      <c r="B134" s="72" t="s">
        <v>21999</v>
      </c>
    </row>
    <row r="135" spans="1:4" ht="22.5">
      <c r="A135" s="71" t="s">
        <v>22000</v>
      </c>
      <c r="B135" s="72" t="s">
        <v>21994</v>
      </c>
      <c r="C135" s="71" t="s">
        <v>21978</v>
      </c>
      <c r="D135" s="73" t="s">
        <v>22001</v>
      </c>
    </row>
    <row r="136" spans="1:4">
      <c r="B136" s="72" t="s">
        <v>21992</v>
      </c>
    </row>
    <row r="137" spans="1:4">
      <c r="A137" s="71" t="s">
        <v>22002</v>
      </c>
      <c r="B137" s="72" t="s">
        <v>22003</v>
      </c>
      <c r="C137" s="71" t="s">
        <v>24085</v>
      </c>
      <c r="D137" s="73" t="s">
        <v>22004</v>
      </c>
    </row>
    <row r="138" spans="1:4">
      <c r="A138" s="71" t="s">
        <v>22005</v>
      </c>
      <c r="B138" s="72" t="s">
        <v>22006</v>
      </c>
      <c r="C138" s="71" t="s">
        <v>24085</v>
      </c>
      <c r="D138" s="73" t="s">
        <v>22007</v>
      </c>
    </row>
    <row r="139" spans="1:4">
      <c r="A139" s="71" t="s">
        <v>22008</v>
      </c>
      <c r="B139" s="72" t="s">
        <v>22009</v>
      </c>
      <c r="C139" s="71" t="s">
        <v>24085</v>
      </c>
      <c r="D139" s="73" t="s">
        <v>22010</v>
      </c>
    </row>
    <row r="140" spans="1:4">
      <c r="A140" s="71" t="s">
        <v>22011</v>
      </c>
      <c r="B140" s="72" t="s">
        <v>22012</v>
      </c>
      <c r="C140" s="71" t="s">
        <v>24085</v>
      </c>
      <c r="D140" s="73" t="s">
        <v>22013</v>
      </c>
    </row>
    <row r="141" spans="1:4">
      <c r="A141" s="71" t="s">
        <v>22014</v>
      </c>
      <c r="B141" s="72" t="s">
        <v>22015</v>
      </c>
      <c r="C141" s="71" t="s">
        <v>24085</v>
      </c>
      <c r="D141" s="73" t="s">
        <v>22016</v>
      </c>
    </row>
    <row r="142" spans="1:4">
      <c r="A142" s="71" t="s">
        <v>22017</v>
      </c>
      <c r="B142" s="72" t="s">
        <v>22018</v>
      </c>
      <c r="C142" s="71" t="s">
        <v>24085</v>
      </c>
      <c r="D142" s="76" t="s">
        <v>22019</v>
      </c>
    </row>
    <row r="143" spans="1:4">
      <c r="A143" s="71" t="s">
        <v>22020</v>
      </c>
      <c r="B143" s="72" t="s">
        <v>22021</v>
      </c>
      <c r="C143" s="71" t="s">
        <v>24085</v>
      </c>
      <c r="D143" s="73" t="s">
        <v>22022</v>
      </c>
    </row>
    <row r="144" spans="1:4">
      <c r="A144" s="71" t="s">
        <v>22023</v>
      </c>
      <c r="B144" s="72" t="s">
        <v>22024</v>
      </c>
      <c r="C144" s="71" t="s">
        <v>24085</v>
      </c>
      <c r="D144" s="73" t="s">
        <v>22025</v>
      </c>
    </row>
    <row r="145" spans="1:4">
      <c r="A145" s="71" t="s">
        <v>22026</v>
      </c>
      <c r="B145" s="72" t="s">
        <v>22027</v>
      </c>
      <c r="C145" s="71" t="s">
        <v>24085</v>
      </c>
      <c r="D145" s="77" t="s">
        <v>22028</v>
      </c>
    </row>
    <row r="146" spans="1:4">
      <c r="A146" s="71" t="s">
        <v>22029</v>
      </c>
      <c r="B146" s="72" t="s">
        <v>22030</v>
      </c>
      <c r="C146" s="71" t="s">
        <v>24085</v>
      </c>
      <c r="D146" s="76" t="s">
        <v>22031</v>
      </c>
    </row>
    <row r="147" spans="1:4">
      <c r="A147" s="71" t="s">
        <v>22032</v>
      </c>
      <c r="B147" s="72" t="s">
        <v>22033</v>
      </c>
      <c r="C147" s="71" t="s">
        <v>24085</v>
      </c>
      <c r="D147" s="76" t="s">
        <v>22034</v>
      </c>
    </row>
    <row r="148" spans="1:4">
      <c r="A148" s="71" t="s">
        <v>22035</v>
      </c>
      <c r="B148" s="72" t="s">
        <v>22036</v>
      </c>
      <c r="C148" s="71" t="s">
        <v>24085</v>
      </c>
      <c r="D148" s="76" t="s">
        <v>22037</v>
      </c>
    </row>
    <row r="149" spans="1:4">
      <c r="A149" s="71" t="s">
        <v>22038</v>
      </c>
      <c r="B149" s="72" t="s">
        <v>22039</v>
      </c>
      <c r="C149" s="71" t="s">
        <v>24085</v>
      </c>
      <c r="D149" s="76" t="s">
        <v>22040</v>
      </c>
    </row>
    <row r="150" spans="1:4">
      <c r="A150" s="71" t="s">
        <v>22041</v>
      </c>
      <c r="B150" s="72" t="s">
        <v>22042</v>
      </c>
      <c r="C150" s="71" t="s">
        <v>24085</v>
      </c>
      <c r="D150" s="76" t="s">
        <v>22043</v>
      </c>
    </row>
    <row r="151" spans="1:4">
      <c r="A151" s="71" t="s">
        <v>22044</v>
      </c>
      <c r="B151" s="72" t="s">
        <v>22045</v>
      </c>
      <c r="C151" s="71" t="s">
        <v>24085</v>
      </c>
      <c r="D151" s="73" t="s">
        <v>22046</v>
      </c>
    </row>
    <row r="152" spans="1:4">
      <c r="A152" s="71" t="s">
        <v>22047</v>
      </c>
      <c r="B152" s="72" t="s">
        <v>22048</v>
      </c>
      <c r="C152" s="71" t="s">
        <v>24085</v>
      </c>
      <c r="D152" s="71" t="s">
        <v>22049</v>
      </c>
    </row>
    <row r="153" spans="1:4">
      <c r="A153" s="71" t="s">
        <v>22050</v>
      </c>
      <c r="B153" s="72" t="s">
        <v>22051</v>
      </c>
      <c r="C153" s="71" t="s">
        <v>24138</v>
      </c>
      <c r="D153" s="73" t="s">
        <v>22052</v>
      </c>
    </row>
    <row r="154" spans="1:4">
      <c r="A154" s="71" t="s">
        <v>22053</v>
      </c>
      <c r="B154" s="72" t="s">
        <v>22054</v>
      </c>
      <c r="C154" s="71" t="s">
        <v>24134</v>
      </c>
      <c r="D154" s="71" t="s">
        <v>22055</v>
      </c>
    </row>
    <row r="155" spans="1:4">
      <c r="A155" s="71" t="s">
        <v>22056</v>
      </c>
      <c r="B155" s="72" t="s">
        <v>22057</v>
      </c>
      <c r="C155" s="71" t="s">
        <v>24134</v>
      </c>
      <c r="D155" s="71" t="s">
        <v>22058</v>
      </c>
    </row>
    <row r="156" spans="1:4">
      <c r="A156" s="71" t="s">
        <v>22059</v>
      </c>
      <c r="B156" s="72" t="s">
        <v>22060</v>
      </c>
      <c r="C156" s="71" t="s">
        <v>24134</v>
      </c>
      <c r="D156" s="71" t="s">
        <v>22055</v>
      </c>
    </row>
    <row r="157" spans="1:4">
      <c r="A157" s="71" t="s">
        <v>22061</v>
      </c>
      <c r="B157" s="72" t="s">
        <v>22062</v>
      </c>
      <c r="C157" s="71" t="s">
        <v>24134</v>
      </c>
      <c r="D157" s="71" t="s">
        <v>22063</v>
      </c>
    </row>
    <row r="158" spans="1:4">
      <c r="A158" s="71" t="s">
        <v>22064</v>
      </c>
      <c r="B158" s="72" t="s">
        <v>22065</v>
      </c>
      <c r="C158" s="71" t="s">
        <v>24134</v>
      </c>
      <c r="D158" s="71" t="s">
        <v>24125</v>
      </c>
    </row>
    <row r="159" spans="1:4">
      <c r="A159" s="71" t="s">
        <v>22066</v>
      </c>
      <c r="B159" s="72" t="s">
        <v>22067</v>
      </c>
      <c r="C159" s="71" t="s">
        <v>24134</v>
      </c>
      <c r="D159" s="71" t="s">
        <v>22068</v>
      </c>
    </row>
    <row r="160" spans="1:4">
      <c r="A160" s="71" t="s">
        <v>22069</v>
      </c>
      <c r="B160" s="72" t="s">
        <v>22070</v>
      </c>
      <c r="C160" s="71" t="s">
        <v>24134</v>
      </c>
      <c r="D160" s="71" t="s">
        <v>24114</v>
      </c>
    </row>
    <row r="161" spans="1:4">
      <c r="A161" s="71" t="s">
        <v>22071</v>
      </c>
      <c r="B161" s="72" t="s">
        <v>22072</v>
      </c>
      <c r="C161" s="71" t="s">
        <v>24134</v>
      </c>
      <c r="D161" s="73" t="s">
        <v>22073</v>
      </c>
    </row>
    <row r="162" spans="1:4">
      <c r="A162" s="71" t="s">
        <v>22074</v>
      </c>
      <c r="B162" s="72" t="s">
        <v>24055</v>
      </c>
      <c r="C162" s="71" t="s">
        <v>22075</v>
      </c>
      <c r="D162" s="73" t="s">
        <v>22076</v>
      </c>
    </row>
    <row r="163" spans="1:4">
      <c r="A163" s="71" t="s">
        <v>22077</v>
      </c>
      <c r="B163" s="72" t="s">
        <v>24056</v>
      </c>
      <c r="C163" s="71" t="s">
        <v>22075</v>
      </c>
      <c r="D163" s="73" t="s">
        <v>22078</v>
      </c>
    </row>
    <row r="164" spans="1:4">
      <c r="A164" s="71" t="s">
        <v>22079</v>
      </c>
      <c r="B164" s="72" t="s">
        <v>24057</v>
      </c>
      <c r="C164" s="71" t="s">
        <v>22075</v>
      </c>
      <c r="D164" s="73" t="s">
        <v>22078</v>
      </c>
    </row>
    <row r="165" spans="1:4">
      <c r="A165" s="71" t="s">
        <v>22080</v>
      </c>
      <c r="B165" s="72" t="s">
        <v>24058</v>
      </c>
      <c r="C165" s="71" t="s">
        <v>22075</v>
      </c>
      <c r="D165" s="73" t="s">
        <v>22078</v>
      </c>
    </row>
    <row r="166" spans="1:4">
      <c r="A166" s="71" t="s">
        <v>22081</v>
      </c>
      <c r="B166" s="72" t="s">
        <v>24059</v>
      </c>
      <c r="C166" s="71" t="s">
        <v>22075</v>
      </c>
      <c r="D166" s="73" t="s">
        <v>22078</v>
      </c>
    </row>
    <row r="167" spans="1:4">
      <c r="A167" s="71" t="s">
        <v>22082</v>
      </c>
      <c r="B167" s="72" t="s">
        <v>22083</v>
      </c>
      <c r="C167" s="71" t="s">
        <v>22075</v>
      </c>
      <c r="D167" s="73" t="s">
        <v>22084</v>
      </c>
    </row>
    <row r="168" spans="1:4">
      <c r="A168" s="71" t="s">
        <v>22085</v>
      </c>
      <c r="B168" s="72" t="s">
        <v>24061</v>
      </c>
      <c r="C168" s="71" t="s">
        <v>22075</v>
      </c>
      <c r="D168" s="73" t="s">
        <v>22078</v>
      </c>
    </row>
    <row r="169" spans="1:4">
      <c r="A169" s="71" t="s">
        <v>22086</v>
      </c>
      <c r="B169" s="72" t="s">
        <v>24062</v>
      </c>
      <c r="C169" s="71" t="s">
        <v>22075</v>
      </c>
      <c r="D169" s="73" t="s">
        <v>22087</v>
      </c>
    </row>
    <row r="170" spans="1:4">
      <c r="A170" s="71" t="s">
        <v>22088</v>
      </c>
      <c r="B170" s="72" t="s">
        <v>22089</v>
      </c>
      <c r="C170" s="71" t="s">
        <v>22075</v>
      </c>
      <c r="D170" s="73" t="s">
        <v>22090</v>
      </c>
    </row>
    <row r="171" spans="1:4">
      <c r="A171" s="71" t="s">
        <v>22091</v>
      </c>
      <c r="B171" s="72" t="s">
        <v>24064</v>
      </c>
      <c r="C171" s="71" t="s">
        <v>22075</v>
      </c>
      <c r="D171" s="73" t="s">
        <v>22078</v>
      </c>
    </row>
    <row r="172" spans="1:4">
      <c r="A172" s="71" t="s">
        <v>22092</v>
      </c>
      <c r="B172" s="72" t="s">
        <v>24065</v>
      </c>
      <c r="C172" s="71" t="s">
        <v>22075</v>
      </c>
      <c r="D172" s="73" t="s">
        <v>22078</v>
      </c>
    </row>
    <row r="173" spans="1:4">
      <c r="A173" s="71" t="s">
        <v>22093</v>
      </c>
      <c r="B173" s="72" t="s">
        <v>22094</v>
      </c>
      <c r="C173" s="71" t="s">
        <v>22075</v>
      </c>
      <c r="D173" s="73" t="s">
        <v>22095</v>
      </c>
    </row>
    <row r="174" spans="1:4">
      <c r="A174" s="71" t="s">
        <v>22096</v>
      </c>
      <c r="B174" s="72" t="s">
        <v>22097</v>
      </c>
      <c r="C174" s="71" t="s">
        <v>22075</v>
      </c>
      <c r="D174" s="73" t="s">
        <v>22098</v>
      </c>
    </row>
    <row r="175" spans="1:4">
      <c r="A175" s="71" t="s">
        <v>22099</v>
      </c>
      <c r="B175" s="72" t="s">
        <v>22100</v>
      </c>
      <c r="C175" s="71" t="s">
        <v>24085</v>
      </c>
      <c r="D175" s="73" t="s">
        <v>22101</v>
      </c>
    </row>
    <row r="176" spans="1:4">
      <c r="A176" s="71" t="s">
        <v>22102</v>
      </c>
      <c r="B176" s="72" t="s">
        <v>22103</v>
      </c>
      <c r="C176" s="71" t="s">
        <v>24085</v>
      </c>
      <c r="D176" s="73" t="s">
        <v>22104</v>
      </c>
    </row>
    <row r="177" spans="1:4">
      <c r="A177" s="71" t="s">
        <v>22105</v>
      </c>
      <c r="B177" s="72" t="s">
        <v>22106</v>
      </c>
      <c r="C177" s="71" t="s">
        <v>24085</v>
      </c>
      <c r="D177" s="73" t="s">
        <v>22107</v>
      </c>
    </row>
    <row r="178" spans="1:4">
      <c r="A178" s="71" t="s">
        <v>22108</v>
      </c>
      <c r="B178" s="72" t="s">
        <v>22109</v>
      </c>
      <c r="C178" s="71" t="s">
        <v>24085</v>
      </c>
      <c r="D178" s="73" t="s">
        <v>22110</v>
      </c>
    </row>
    <row r="179" spans="1:4">
      <c r="A179" s="71" t="s">
        <v>22111</v>
      </c>
      <c r="B179" s="72" t="s">
        <v>22112</v>
      </c>
      <c r="C179" s="71" t="s">
        <v>24085</v>
      </c>
      <c r="D179" s="73" t="s">
        <v>22113</v>
      </c>
    </row>
    <row r="180" spans="1:4">
      <c r="A180" s="71" t="s">
        <v>22114</v>
      </c>
      <c r="B180" s="72" t="s">
        <v>22115</v>
      </c>
      <c r="C180" s="71" t="s">
        <v>24085</v>
      </c>
      <c r="D180" s="73" t="s">
        <v>24239</v>
      </c>
    </row>
    <row r="181" spans="1:4">
      <c r="A181" s="71" t="s">
        <v>22116</v>
      </c>
      <c r="B181" s="72" t="s">
        <v>22117</v>
      </c>
      <c r="C181" s="71" t="s">
        <v>24085</v>
      </c>
      <c r="D181" s="73" t="s">
        <v>22118</v>
      </c>
    </row>
    <row r="182" spans="1:4">
      <c r="A182" s="71" t="s">
        <v>22119</v>
      </c>
      <c r="B182" s="72" t="s">
        <v>22120</v>
      </c>
      <c r="C182" s="71" t="s">
        <v>24138</v>
      </c>
      <c r="D182" s="73" t="s">
        <v>24328</v>
      </c>
    </row>
    <row r="183" spans="1:4">
      <c r="A183" s="71" t="s">
        <v>22121</v>
      </c>
      <c r="B183" s="72" t="s">
        <v>22122</v>
      </c>
      <c r="C183" s="71" t="s">
        <v>24085</v>
      </c>
      <c r="D183" s="77" t="s">
        <v>22123</v>
      </c>
    </row>
    <row r="184" spans="1:4">
      <c r="A184" s="71" t="s">
        <v>22124</v>
      </c>
      <c r="B184" s="72" t="s">
        <v>22125</v>
      </c>
      <c r="C184" s="71" t="s">
        <v>22126</v>
      </c>
      <c r="D184" s="73" t="s">
        <v>22127</v>
      </c>
    </row>
    <row r="185" spans="1:4">
      <c r="A185" s="71" t="s">
        <v>22128</v>
      </c>
      <c r="B185" s="72" t="s">
        <v>22129</v>
      </c>
      <c r="C185" s="71" t="s">
        <v>22126</v>
      </c>
      <c r="D185" s="73" t="s">
        <v>22127</v>
      </c>
    </row>
    <row r="186" spans="1:4">
      <c r="A186" s="71" t="s">
        <v>22130</v>
      </c>
      <c r="B186" s="72" t="s">
        <v>22131</v>
      </c>
      <c r="C186" s="71" t="s">
        <v>22126</v>
      </c>
      <c r="D186" s="73" t="s">
        <v>22132</v>
      </c>
    </row>
    <row r="187" spans="1:4">
      <c r="A187" s="71" t="s">
        <v>22133</v>
      </c>
      <c r="B187" s="72" t="s">
        <v>22134</v>
      </c>
      <c r="C187" s="71" t="s">
        <v>22126</v>
      </c>
      <c r="D187" s="73" t="s">
        <v>22127</v>
      </c>
    </row>
    <row r="188" spans="1:4">
      <c r="A188" s="71" t="s">
        <v>22135</v>
      </c>
      <c r="B188" s="72" t="s">
        <v>22136</v>
      </c>
      <c r="C188" s="71" t="s">
        <v>22126</v>
      </c>
      <c r="D188" s="73" t="s">
        <v>22137</v>
      </c>
    </row>
    <row r="189" spans="1:4">
      <c r="A189" s="71" t="s">
        <v>22138</v>
      </c>
      <c r="B189" s="72" t="s">
        <v>22139</v>
      </c>
      <c r="C189" s="71" t="s">
        <v>22126</v>
      </c>
      <c r="D189" s="73" t="s">
        <v>22140</v>
      </c>
    </row>
    <row r="190" spans="1:4">
      <c r="A190" s="71" t="s">
        <v>22141</v>
      </c>
      <c r="B190" s="72" t="s">
        <v>22142</v>
      </c>
      <c r="C190" s="71" t="s">
        <v>22126</v>
      </c>
      <c r="D190" s="73" t="s">
        <v>22127</v>
      </c>
    </row>
    <row r="191" spans="1:4">
      <c r="A191" s="71" t="s">
        <v>22143</v>
      </c>
      <c r="B191" s="72" t="s">
        <v>22144</v>
      </c>
      <c r="C191" s="71" t="s">
        <v>22126</v>
      </c>
      <c r="D191" s="73" t="s">
        <v>22145</v>
      </c>
    </row>
    <row r="192" spans="1:4">
      <c r="A192" s="71" t="s">
        <v>22146</v>
      </c>
      <c r="B192" s="72" t="s">
        <v>22147</v>
      </c>
      <c r="C192" s="71" t="s">
        <v>22126</v>
      </c>
      <c r="D192" s="73" t="s">
        <v>22148</v>
      </c>
    </row>
    <row r="193" spans="1:4">
      <c r="A193" s="71" t="s">
        <v>22149</v>
      </c>
      <c r="B193" s="72" t="s">
        <v>22150</v>
      </c>
      <c r="C193" s="71" t="s">
        <v>22126</v>
      </c>
      <c r="D193" s="73" t="s">
        <v>22127</v>
      </c>
    </row>
    <row r="194" spans="1:4">
      <c r="A194" s="71" t="s">
        <v>22151</v>
      </c>
      <c r="B194" s="72" t="s">
        <v>22152</v>
      </c>
      <c r="C194" s="71" t="s">
        <v>22126</v>
      </c>
      <c r="D194" s="73" t="s">
        <v>22153</v>
      </c>
    </row>
    <row r="195" spans="1:4">
      <c r="A195" s="71" t="s">
        <v>22154</v>
      </c>
      <c r="B195" s="72" t="s">
        <v>22155</v>
      </c>
      <c r="C195" s="71" t="s">
        <v>22126</v>
      </c>
      <c r="D195" s="73" t="s">
        <v>22156</v>
      </c>
    </row>
    <row r="196" spans="1:4">
      <c r="A196" s="71" t="s">
        <v>22157</v>
      </c>
      <c r="B196" s="72" t="s">
        <v>22158</v>
      </c>
      <c r="C196" s="71" t="s">
        <v>22075</v>
      </c>
      <c r="D196" s="73" t="s">
        <v>22159</v>
      </c>
    </row>
    <row r="197" spans="1:4">
      <c r="A197" s="71" t="s">
        <v>22160</v>
      </c>
      <c r="B197" s="72" t="s">
        <v>22161</v>
      </c>
      <c r="C197" s="71" t="s">
        <v>24134</v>
      </c>
      <c r="D197" s="73" t="s">
        <v>22162</v>
      </c>
    </row>
    <row r="198" spans="1:4">
      <c r="A198" s="71" t="s">
        <v>22163</v>
      </c>
      <c r="B198" s="72" t="s">
        <v>22164</v>
      </c>
      <c r="C198" s="71" t="s">
        <v>24134</v>
      </c>
      <c r="D198" s="73" t="s">
        <v>22165</v>
      </c>
    </row>
    <row r="199" spans="1:4">
      <c r="A199" s="71" t="s">
        <v>22166</v>
      </c>
      <c r="B199" s="72" t="s">
        <v>22167</v>
      </c>
      <c r="C199" s="71" t="s">
        <v>24138</v>
      </c>
      <c r="D199" s="73" t="s">
        <v>22168</v>
      </c>
    </row>
    <row r="200" spans="1:4">
      <c r="A200" s="71" t="s">
        <v>22169</v>
      </c>
      <c r="B200" s="72" t="s">
        <v>22170</v>
      </c>
      <c r="C200" s="71" t="s">
        <v>22171</v>
      </c>
      <c r="D200" s="71" t="s">
        <v>22172</v>
      </c>
    </row>
    <row r="201" spans="1:4">
      <c r="A201" s="71" t="s">
        <v>22173</v>
      </c>
      <c r="B201" s="72" t="s">
        <v>22174</v>
      </c>
      <c r="C201" s="71" t="s">
        <v>22171</v>
      </c>
      <c r="D201" s="71" t="s">
        <v>22172</v>
      </c>
    </row>
    <row r="202" spans="1:4">
      <c r="A202" s="71" t="s">
        <v>22175</v>
      </c>
      <c r="B202" s="72" t="s">
        <v>22176</v>
      </c>
      <c r="C202" s="71" t="s">
        <v>22177</v>
      </c>
      <c r="D202" s="71" t="s">
        <v>22178</v>
      </c>
    </row>
    <row r="203" spans="1:4">
      <c r="A203" s="71" t="s">
        <v>22179</v>
      </c>
      <c r="B203" s="72" t="s">
        <v>22176</v>
      </c>
      <c r="C203" s="71" t="s">
        <v>22171</v>
      </c>
      <c r="D203" s="73" t="s">
        <v>22180</v>
      </c>
    </row>
    <row r="204" spans="1:4">
      <c r="A204" s="71" t="s">
        <v>22181</v>
      </c>
      <c r="B204" s="72" t="s">
        <v>22176</v>
      </c>
      <c r="C204" s="71" t="s">
        <v>22182</v>
      </c>
      <c r="D204" s="73" t="s">
        <v>22183</v>
      </c>
    </row>
    <row r="205" spans="1:4" ht="22.5">
      <c r="A205" s="71" t="s">
        <v>22184</v>
      </c>
      <c r="B205" s="72" t="s">
        <v>22185</v>
      </c>
      <c r="C205" s="71" t="s">
        <v>22186</v>
      </c>
      <c r="D205" s="73" t="s">
        <v>22187</v>
      </c>
    </row>
    <row r="206" spans="1:4">
      <c r="A206" s="71" t="s">
        <v>22188</v>
      </c>
      <c r="B206" s="72" t="s">
        <v>22189</v>
      </c>
      <c r="C206" s="71" t="s">
        <v>24085</v>
      </c>
      <c r="D206" s="73" t="s">
        <v>22190</v>
      </c>
    </row>
    <row r="207" spans="1:4">
      <c r="A207" s="71" t="s">
        <v>22191</v>
      </c>
      <c r="B207" s="72" t="s">
        <v>22192</v>
      </c>
      <c r="C207" s="71" t="s">
        <v>24085</v>
      </c>
      <c r="D207" s="71" t="s">
        <v>22193</v>
      </c>
    </row>
    <row r="208" spans="1:4">
      <c r="A208" s="71" t="s">
        <v>22194</v>
      </c>
      <c r="B208" s="72" t="s">
        <v>22195</v>
      </c>
      <c r="C208" s="71" t="s">
        <v>24085</v>
      </c>
      <c r="D208" s="71" t="s">
        <v>22196</v>
      </c>
    </row>
    <row r="209" spans="1:4">
      <c r="A209" s="71" t="s">
        <v>22197</v>
      </c>
      <c r="B209" s="72" t="s">
        <v>22198</v>
      </c>
      <c r="C209" s="71" t="s">
        <v>24085</v>
      </c>
      <c r="D209" s="71" t="s">
        <v>22199</v>
      </c>
    </row>
    <row r="210" spans="1:4">
      <c r="A210" s="71" t="s">
        <v>22200</v>
      </c>
      <c r="B210" s="72" t="s">
        <v>22201</v>
      </c>
      <c r="C210" s="71" t="s">
        <v>24085</v>
      </c>
      <c r="D210" s="73" t="s">
        <v>22202</v>
      </c>
    </row>
    <row r="211" spans="1:4">
      <c r="A211" s="71" t="s">
        <v>22203</v>
      </c>
      <c r="B211" s="72" t="s">
        <v>22204</v>
      </c>
      <c r="C211" s="71" t="s">
        <v>24085</v>
      </c>
      <c r="D211" s="73" t="s">
        <v>22205</v>
      </c>
    </row>
    <row r="212" spans="1:4">
      <c r="A212" s="71" t="s">
        <v>22206</v>
      </c>
      <c r="B212" s="72" t="s">
        <v>22207</v>
      </c>
      <c r="C212" s="71" t="s">
        <v>24085</v>
      </c>
      <c r="D212" s="73" t="s">
        <v>22208</v>
      </c>
    </row>
    <row r="213" spans="1:4">
      <c r="A213" s="71" t="s">
        <v>22209</v>
      </c>
      <c r="B213" s="72" t="s">
        <v>22210</v>
      </c>
      <c r="C213" s="71" t="s">
        <v>24085</v>
      </c>
      <c r="D213" s="73" t="s">
        <v>22211</v>
      </c>
    </row>
    <row r="214" spans="1:4">
      <c r="A214" s="71" t="s">
        <v>22212</v>
      </c>
      <c r="B214" s="72" t="s">
        <v>22213</v>
      </c>
      <c r="C214" s="71" t="s">
        <v>24085</v>
      </c>
      <c r="D214" s="73" t="s">
        <v>22214</v>
      </c>
    </row>
    <row r="215" spans="1:4">
      <c r="A215" s="71" t="s">
        <v>22215</v>
      </c>
      <c r="B215" s="72" t="s">
        <v>22216</v>
      </c>
      <c r="C215" s="71" t="s">
        <v>24085</v>
      </c>
      <c r="D215" s="73" t="s">
        <v>22217</v>
      </c>
    </row>
    <row r="216" spans="1:4">
      <c r="A216" s="71" t="s">
        <v>22218</v>
      </c>
      <c r="B216" s="72" t="s">
        <v>22219</v>
      </c>
      <c r="C216" s="71" t="s">
        <v>24085</v>
      </c>
      <c r="D216" s="73" t="s">
        <v>22220</v>
      </c>
    </row>
    <row r="217" spans="1:4">
      <c r="A217" s="71" t="s">
        <v>22221</v>
      </c>
      <c r="B217" s="72" t="s">
        <v>22222</v>
      </c>
      <c r="C217" s="71" t="s">
        <v>24085</v>
      </c>
      <c r="D217" s="73" t="s">
        <v>22223</v>
      </c>
    </row>
    <row r="218" spans="1:4">
      <c r="A218" s="71" t="s">
        <v>22224</v>
      </c>
      <c r="B218" s="72" t="s">
        <v>22225</v>
      </c>
      <c r="C218" s="71" t="s">
        <v>24085</v>
      </c>
      <c r="D218" s="73" t="s">
        <v>24281</v>
      </c>
    </row>
    <row r="219" spans="1:4">
      <c r="A219" s="71" t="s">
        <v>22226</v>
      </c>
      <c r="B219" s="72" t="s">
        <v>22227</v>
      </c>
      <c r="C219" s="71" t="s">
        <v>24085</v>
      </c>
      <c r="D219" s="73" t="s">
        <v>24376</v>
      </c>
    </row>
    <row r="220" spans="1:4">
      <c r="A220" s="71" t="s">
        <v>22228</v>
      </c>
      <c r="B220" s="72" t="s">
        <v>22229</v>
      </c>
      <c r="C220" s="71" t="s">
        <v>24085</v>
      </c>
      <c r="D220" s="73" t="s">
        <v>22230</v>
      </c>
    </row>
    <row r="221" spans="1:4">
      <c r="A221" s="71" t="s">
        <v>22231</v>
      </c>
      <c r="B221" s="72" t="s">
        <v>22232</v>
      </c>
      <c r="C221" s="71" t="s">
        <v>24085</v>
      </c>
      <c r="D221" s="73" t="s">
        <v>22233</v>
      </c>
    </row>
    <row r="222" spans="1:4">
      <c r="A222" s="71" t="s">
        <v>22234</v>
      </c>
      <c r="B222" s="72" t="s">
        <v>22235</v>
      </c>
      <c r="C222" s="71" t="s">
        <v>24085</v>
      </c>
      <c r="D222" s="73" t="s">
        <v>22236</v>
      </c>
    </row>
    <row r="223" spans="1:4">
      <c r="A223" s="71" t="s">
        <v>22237</v>
      </c>
      <c r="B223" s="72" t="s">
        <v>22238</v>
      </c>
      <c r="C223" s="71" t="s">
        <v>24085</v>
      </c>
      <c r="D223" s="73" t="s">
        <v>22239</v>
      </c>
    </row>
    <row r="224" spans="1:4">
      <c r="A224" s="71" t="s">
        <v>22240</v>
      </c>
      <c r="B224" s="72" t="s">
        <v>22241</v>
      </c>
      <c r="C224" s="71" t="s">
        <v>24085</v>
      </c>
      <c r="D224" s="73" t="s">
        <v>22242</v>
      </c>
    </row>
    <row r="225" spans="1:4">
      <c r="A225" s="71" t="s">
        <v>22243</v>
      </c>
      <c r="B225" s="72" t="s">
        <v>22244</v>
      </c>
      <c r="C225" s="71" t="s">
        <v>24085</v>
      </c>
      <c r="D225" s="71" t="s">
        <v>24111</v>
      </c>
    </row>
    <row r="226" spans="1:4">
      <c r="A226" s="71" t="s">
        <v>22245</v>
      </c>
      <c r="B226" s="72" t="s">
        <v>22246</v>
      </c>
      <c r="C226" s="71" t="s">
        <v>24085</v>
      </c>
      <c r="D226" s="71" t="s">
        <v>22247</v>
      </c>
    </row>
    <row r="227" spans="1:4">
      <c r="A227" s="71" t="s">
        <v>22248</v>
      </c>
      <c r="B227" s="72" t="s">
        <v>22249</v>
      </c>
      <c r="C227" s="71" t="s">
        <v>24085</v>
      </c>
      <c r="D227" s="71" t="s">
        <v>22250</v>
      </c>
    </row>
    <row r="228" spans="1:4">
      <c r="A228" s="71" t="s">
        <v>22251</v>
      </c>
      <c r="B228" s="72" t="s">
        <v>22252</v>
      </c>
      <c r="C228" s="71" t="s">
        <v>24085</v>
      </c>
      <c r="D228" s="73" t="s">
        <v>22190</v>
      </c>
    </row>
    <row r="229" spans="1:4">
      <c r="A229" s="71" t="s">
        <v>22253</v>
      </c>
      <c r="B229" s="72" t="s">
        <v>22254</v>
      </c>
      <c r="C229" s="71" t="s">
        <v>24085</v>
      </c>
      <c r="D229" s="73" t="s">
        <v>22255</v>
      </c>
    </row>
    <row r="230" spans="1:4">
      <c r="A230" s="71" t="s">
        <v>22256</v>
      </c>
      <c r="B230" s="72" t="s">
        <v>22257</v>
      </c>
      <c r="C230" s="71" t="s">
        <v>24085</v>
      </c>
      <c r="D230" s="73" t="s">
        <v>22258</v>
      </c>
    </row>
    <row r="231" spans="1:4">
      <c r="A231" s="71" t="s">
        <v>22259</v>
      </c>
      <c r="B231" s="72" t="s">
        <v>22260</v>
      </c>
      <c r="C231" s="71" t="s">
        <v>24085</v>
      </c>
      <c r="D231" s="73" t="s">
        <v>22261</v>
      </c>
    </row>
    <row r="232" spans="1:4">
      <c r="A232" s="71" t="s">
        <v>22262</v>
      </c>
      <c r="B232" s="72" t="s">
        <v>22263</v>
      </c>
      <c r="C232" s="71" t="s">
        <v>24085</v>
      </c>
      <c r="D232" s="73" t="s">
        <v>22264</v>
      </c>
    </row>
    <row r="233" spans="1:4" ht="22.5">
      <c r="A233" s="71" t="s">
        <v>22265</v>
      </c>
      <c r="B233" s="72" t="s">
        <v>22266</v>
      </c>
      <c r="C233" s="71" t="s">
        <v>24085</v>
      </c>
      <c r="D233" s="73" t="s">
        <v>24154</v>
      </c>
    </row>
    <row r="234" spans="1:4" ht="22.5">
      <c r="A234" s="71" t="s">
        <v>22267</v>
      </c>
      <c r="B234" s="72" t="s">
        <v>22268</v>
      </c>
      <c r="C234" s="71" t="s">
        <v>24085</v>
      </c>
      <c r="D234" s="73" t="s">
        <v>22269</v>
      </c>
    </row>
    <row r="235" spans="1:4">
      <c r="A235" s="71" t="s">
        <v>22270</v>
      </c>
      <c r="B235" s="72" t="s">
        <v>22271</v>
      </c>
      <c r="C235" s="71" t="s">
        <v>24085</v>
      </c>
      <c r="D235" s="73" t="s">
        <v>22272</v>
      </c>
    </row>
    <row r="236" spans="1:4">
      <c r="A236" s="71" t="s">
        <v>22273</v>
      </c>
      <c r="B236" s="72" t="s">
        <v>22274</v>
      </c>
      <c r="C236" s="71" t="s">
        <v>24085</v>
      </c>
      <c r="D236" s="73" t="s">
        <v>22275</v>
      </c>
    </row>
    <row r="237" spans="1:4">
      <c r="A237" s="71" t="s">
        <v>22276</v>
      </c>
      <c r="B237" s="72" t="s">
        <v>22277</v>
      </c>
      <c r="C237" s="71" t="s">
        <v>24085</v>
      </c>
      <c r="D237" s="73" t="s">
        <v>22278</v>
      </c>
    </row>
    <row r="238" spans="1:4">
      <c r="A238" s="71" t="s">
        <v>22279</v>
      </c>
      <c r="B238" s="72" t="s">
        <v>22280</v>
      </c>
      <c r="C238" s="71" t="s">
        <v>24085</v>
      </c>
      <c r="D238" s="73" t="s">
        <v>22281</v>
      </c>
    </row>
    <row r="239" spans="1:4">
      <c r="A239" s="71" t="s">
        <v>22282</v>
      </c>
      <c r="B239" s="72" t="s">
        <v>22283</v>
      </c>
      <c r="C239" s="71" t="s">
        <v>24085</v>
      </c>
      <c r="D239" s="73" t="s">
        <v>22284</v>
      </c>
    </row>
    <row r="240" spans="1:4">
      <c r="A240" s="71" t="s">
        <v>22285</v>
      </c>
      <c r="B240" s="72" t="s">
        <v>22286</v>
      </c>
      <c r="C240" s="71" t="s">
        <v>24085</v>
      </c>
      <c r="D240" s="73" t="s">
        <v>22287</v>
      </c>
    </row>
    <row r="241" spans="1:4">
      <c r="A241" s="71" t="s">
        <v>22288</v>
      </c>
      <c r="B241" s="72" t="s">
        <v>22289</v>
      </c>
      <c r="C241" s="71" t="s">
        <v>24085</v>
      </c>
      <c r="D241" s="73" t="s">
        <v>22290</v>
      </c>
    </row>
    <row r="242" spans="1:4">
      <c r="A242" s="71" t="s">
        <v>22291</v>
      </c>
      <c r="B242" s="72" t="s">
        <v>22292</v>
      </c>
      <c r="C242" s="71" t="s">
        <v>24085</v>
      </c>
      <c r="D242" s="73" t="s">
        <v>22293</v>
      </c>
    </row>
    <row r="243" spans="1:4">
      <c r="A243" s="71" t="s">
        <v>22294</v>
      </c>
      <c r="B243" s="72" t="s">
        <v>22295</v>
      </c>
      <c r="C243" s="71" t="s">
        <v>24085</v>
      </c>
      <c r="D243" s="73" t="s">
        <v>22296</v>
      </c>
    </row>
    <row r="244" spans="1:4">
      <c r="A244" s="71" t="s">
        <v>22297</v>
      </c>
      <c r="B244" s="72" t="s">
        <v>22298</v>
      </c>
      <c r="C244" s="71" t="s">
        <v>24085</v>
      </c>
      <c r="D244" s="73" t="s">
        <v>22299</v>
      </c>
    </row>
    <row r="245" spans="1:4">
      <c r="A245" s="71" t="s">
        <v>22300</v>
      </c>
      <c r="B245" s="72" t="s">
        <v>22301</v>
      </c>
      <c r="C245" s="71" t="s">
        <v>24085</v>
      </c>
      <c r="D245" s="73" t="s">
        <v>22302</v>
      </c>
    </row>
    <row r="246" spans="1:4">
      <c r="A246" s="71" t="s">
        <v>22303</v>
      </c>
      <c r="B246" s="72" t="s">
        <v>22304</v>
      </c>
      <c r="C246" s="71" t="s">
        <v>24085</v>
      </c>
      <c r="D246" s="73" t="s">
        <v>22305</v>
      </c>
    </row>
    <row r="247" spans="1:4">
      <c r="A247" s="71" t="s">
        <v>22306</v>
      </c>
      <c r="B247" s="72" t="s">
        <v>22307</v>
      </c>
      <c r="C247" s="71" t="s">
        <v>24085</v>
      </c>
      <c r="D247" s="73" t="s">
        <v>22308</v>
      </c>
    </row>
    <row r="248" spans="1:4">
      <c r="A248" s="71" t="s">
        <v>22309</v>
      </c>
      <c r="B248" s="72" t="s">
        <v>22310</v>
      </c>
      <c r="C248" s="71" t="s">
        <v>24085</v>
      </c>
      <c r="D248" s="73" t="s">
        <v>22311</v>
      </c>
    </row>
    <row r="249" spans="1:4">
      <c r="A249" s="71" t="s">
        <v>22312</v>
      </c>
      <c r="B249" s="72" t="s">
        <v>22313</v>
      </c>
      <c r="C249" s="71" t="s">
        <v>24085</v>
      </c>
      <c r="D249" s="73" t="s">
        <v>22314</v>
      </c>
    </row>
    <row r="250" spans="1:4">
      <c r="A250" s="71" t="s">
        <v>22315</v>
      </c>
      <c r="B250" s="72" t="s">
        <v>22316</v>
      </c>
      <c r="C250" s="71" t="s">
        <v>24085</v>
      </c>
      <c r="D250" s="73" t="s">
        <v>22317</v>
      </c>
    </row>
    <row r="251" spans="1:4">
      <c r="A251" s="71" t="s">
        <v>22318</v>
      </c>
      <c r="B251" s="72" t="s">
        <v>23209</v>
      </c>
      <c r="C251" s="71" t="s">
        <v>24085</v>
      </c>
      <c r="D251" s="73" t="s">
        <v>22101</v>
      </c>
    </row>
    <row r="252" spans="1:4">
      <c r="A252" s="71" t="s">
        <v>23210</v>
      </c>
      <c r="B252" s="72" t="s">
        <v>23211</v>
      </c>
      <c r="C252" s="71" t="s">
        <v>21974</v>
      </c>
      <c r="D252" s="76" t="s">
        <v>23212</v>
      </c>
    </row>
    <row r="253" spans="1:4">
      <c r="A253" s="71" t="s">
        <v>23213</v>
      </c>
      <c r="B253" s="72" t="s">
        <v>23214</v>
      </c>
      <c r="C253" s="71" t="s">
        <v>23215</v>
      </c>
      <c r="D253" s="73" t="s">
        <v>23216</v>
      </c>
    </row>
    <row r="254" spans="1:4">
      <c r="A254" s="71" t="s">
        <v>23217</v>
      </c>
      <c r="B254" s="72" t="s">
        <v>23218</v>
      </c>
      <c r="C254" s="71" t="s">
        <v>23215</v>
      </c>
      <c r="D254" s="73" t="s">
        <v>23219</v>
      </c>
    </row>
    <row r="255" spans="1:4">
      <c r="A255" s="71" t="s">
        <v>23220</v>
      </c>
      <c r="B255" s="72" t="s">
        <v>23221</v>
      </c>
      <c r="C255" s="71" t="s">
        <v>24085</v>
      </c>
      <c r="D255" s="76" t="s">
        <v>23222</v>
      </c>
    </row>
    <row r="256" spans="1:4">
      <c r="A256" s="71" t="s">
        <v>23223</v>
      </c>
      <c r="B256" s="72" t="s">
        <v>23221</v>
      </c>
      <c r="C256" s="71" t="s">
        <v>22075</v>
      </c>
      <c r="D256" s="71" t="s">
        <v>23224</v>
      </c>
    </row>
    <row r="257" spans="1:4">
      <c r="A257" s="71" t="s">
        <v>23225</v>
      </c>
      <c r="B257" s="72" t="s">
        <v>23226</v>
      </c>
      <c r="C257" s="71" t="s">
        <v>23227</v>
      </c>
      <c r="D257" s="73" t="s">
        <v>23228</v>
      </c>
    </row>
    <row r="258" spans="1:4">
      <c r="A258" s="71" t="s">
        <v>23229</v>
      </c>
      <c r="B258" s="72" t="s">
        <v>23230</v>
      </c>
      <c r="C258" s="71" t="s">
        <v>24085</v>
      </c>
      <c r="D258" s="73" t="s">
        <v>23231</v>
      </c>
    </row>
    <row r="259" spans="1:4">
      <c r="A259" s="71" t="s">
        <v>23232</v>
      </c>
      <c r="B259" s="72" t="s">
        <v>23233</v>
      </c>
      <c r="C259" s="71" t="s">
        <v>24085</v>
      </c>
      <c r="D259" s="73" t="s">
        <v>23234</v>
      </c>
    </row>
    <row r="260" spans="1:4">
      <c r="A260" s="71" t="s">
        <v>23235</v>
      </c>
      <c r="B260" s="72" t="s">
        <v>23236</v>
      </c>
      <c r="C260" s="71" t="s">
        <v>24085</v>
      </c>
      <c r="D260" s="73" t="s">
        <v>23237</v>
      </c>
    </row>
    <row r="261" spans="1:4" ht="22.5">
      <c r="A261" s="71" t="s">
        <v>23238</v>
      </c>
      <c r="B261" s="72" t="s">
        <v>23239</v>
      </c>
      <c r="C261" s="71" t="s">
        <v>24085</v>
      </c>
      <c r="D261" s="73" t="s">
        <v>23240</v>
      </c>
    </row>
    <row r="262" spans="1:4">
      <c r="A262" s="71" t="s">
        <v>23241</v>
      </c>
      <c r="B262" s="72" t="s">
        <v>23242</v>
      </c>
      <c r="C262" s="71" t="s">
        <v>24085</v>
      </c>
      <c r="D262" s="76" t="s">
        <v>23243</v>
      </c>
    </row>
    <row r="263" spans="1:4">
      <c r="A263" s="71" t="s">
        <v>23244</v>
      </c>
      <c r="B263" s="72" t="s">
        <v>23245</v>
      </c>
      <c r="C263" s="71" t="s">
        <v>22075</v>
      </c>
      <c r="D263" s="73" t="s">
        <v>22159</v>
      </c>
    </row>
    <row r="264" spans="1:4">
      <c r="A264" s="71" t="s">
        <v>23246</v>
      </c>
      <c r="B264" s="72" t="s">
        <v>23247</v>
      </c>
      <c r="C264" s="71" t="s">
        <v>24085</v>
      </c>
      <c r="D264" s="77" t="s">
        <v>23248</v>
      </c>
    </row>
    <row r="265" spans="1:4">
      <c r="A265" s="71" t="s">
        <v>23249</v>
      </c>
      <c r="B265" s="72" t="s">
        <v>23250</v>
      </c>
      <c r="C265" s="71" t="s">
        <v>24085</v>
      </c>
      <c r="D265" s="76" t="s">
        <v>23251</v>
      </c>
    </row>
    <row r="266" spans="1:4">
      <c r="A266" s="71" t="s">
        <v>23252</v>
      </c>
      <c r="B266" s="72" t="s">
        <v>23253</v>
      </c>
      <c r="C266" s="71" t="s">
        <v>24085</v>
      </c>
      <c r="D266" s="76" t="s">
        <v>23254</v>
      </c>
    </row>
    <row r="267" spans="1:4">
      <c r="A267" s="71" t="s">
        <v>23255</v>
      </c>
      <c r="B267" s="72" t="s">
        <v>23256</v>
      </c>
      <c r="C267" s="71" t="s">
        <v>24085</v>
      </c>
      <c r="D267" s="76" t="s">
        <v>23257</v>
      </c>
    </row>
    <row r="268" spans="1:4">
      <c r="A268" s="71" t="s">
        <v>23258</v>
      </c>
      <c r="B268" s="72" t="s">
        <v>23259</v>
      </c>
      <c r="C268" s="71" t="s">
        <v>24085</v>
      </c>
      <c r="D268" s="77" t="s">
        <v>23260</v>
      </c>
    </row>
    <row r="269" spans="1:4">
      <c r="A269" s="71" t="s">
        <v>23261</v>
      </c>
      <c r="B269" s="72" t="s">
        <v>23262</v>
      </c>
      <c r="C269" s="71" t="s">
        <v>24085</v>
      </c>
      <c r="D269" s="73" t="s">
        <v>23263</v>
      </c>
    </row>
    <row r="270" spans="1:4">
      <c r="A270" s="71" t="s">
        <v>23264</v>
      </c>
      <c r="B270" s="72" t="s">
        <v>23265</v>
      </c>
      <c r="C270" s="71" t="s">
        <v>24085</v>
      </c>
      <c r="D270" s="76" t="s">
        <v>23266</v>
      </c>
    </row>
    <row r="271" spans="1:4">
      <c r="A271" s="71" t="s">
        <v>23267</v>
      </c>
      <c r="B271" s="72" t="s">
        <v>23268</v>
      </c>
      <c r="C271" s="71" t="s">
        <v>24134</v>
      </c>
      <c r="D271" s="73" t="s">
        <v>23269</v>
      </c>
    </row>
    <row r="272" spans="1:4">
      <c r="A272" s="71" t="s">
        <v>23270</v>
      </c>
      <c r="B272" s="72" t="s">
        <v>23271</v>
      </c>
      <c r="C272" s="71" t="s">
        <v>24134</v>
      </c>
      <c r="D272" s="73" t="s">
        <v>23272</v>
      </c>
    </row>
    <row r="273" spans="1:5">
      <c r="A273" s="71" t="s">
        <v>23273</v>
      </c>
      <c r="B273" s="72" t="s">
        <v>23274</v>
      </c>
      <c r="C273" s="71" t="s">
        <v>22126</v>
      </c>
      <c r="D273" s="71" t="s">
        <v>24314</v>
      </c>
    </row>
    <row r="274" spans="1:5">
      <c r="A274" s="71" t="s">
        <v>23275</v>
      </c>
      <c r="B274" s="72" t="s">
        <v>23276</v>
      </c>
      <c r="C274" s="71" t="s">
        <v>24134</v>
      </c>
      <c r="D274" s="73" t="s">
        <v>23277</v>
      </c>
    </row>
    <row r="275" spans="1:5">
      <c r="A275" s="71" t="s">
        <v>23278</v>
      </c>
      <c r="B275" s="72" t="s">
        <v>23279</v>
      </c>
      <c r="C275" s="71" t="s">
        <v>22126</v>
      </c>
      <c r="D275" s="71" t="s">
        <v>22055</v>
      </c>
    </row>
    <row r="276" spans="1:5">
      <c r="A276" s="71" t="s">
        <v>23280</v>
      </c>
      <c r="B276" s="72" t="s">
        <v>23281</v>
      </c>
      <c r="C276" s="71" t="s">
        <v>24134</v>
      </c>
      <c r="D276" s="73" t="s">
        <v>23282</v>
      </c>
    </row>
    <row r="277" spans="1:5">
      <c r="A277" s="71" t="s">
        <v>23283</v>
      </c>
      <c r="B277" s="72" t="s">
        <v>23284</v>
      </c>
      <c r="C277" s="71" t="s">
        <v>24134</v>
      </c>
      <c r="D277" s="73">
        <v>8.7200000000000006</v>
      </c>
      <c r="E277" s="75">
        <v>39904</v>
      </c>
    </row>
    <row r="278" spans="1:5">
      <c r="A278" s="71" t="s">
        <v>23286</v>
      </c>
      <c r="B278" s="72" t="s">
        <v>23287</v>
      </c>
      <c r="C278" s="71" t="s">
        <v>24134</v>
      </c>
      <c r="D278" s="73" t="s">
        <v>23285</v>
      </c>
    </row>
    <row r="279" spans="1:5">
      <c r="A279" s="71" t="s">
        <v>23288</v>
      </c>
      <c r="B279" s="72" t="s">
        <v>23289</v>
      </c>
      <c r="C279" s="71" t="s">
        <v>22126</v>
      </c>
      <c r="D279" s="71" t="s">
        <v>23290</v>
      </c>
    </row>
    <row r="280" spans="1:5">
      <c r="A280" s="71" t="s">
        <v>23291</v>
      </c>
      <c r="B280" s="72" t="s">
        <v>23289</v>
      </c>
      <c r="C280" s="71" t="s">
        <v>24134</v>
      </c>
      <c r="D280" s="73" t="s">
        <v>23292</v>
      </c>
    </row>
    <row r="281" spans="1:5">
      <c r="A281" s="71" t="s">
        <v>23293</v>
      </c>
      <c r="B281" s="72" t="s">
        <v>23294</v>
      </c>
      <c r="C281" s="71" t="s">
        <v>24134</v>
      </c>
      <c r="D281" s="73" t="s">
        <v>23295</v>
      </c>
    </row>
    <row r="282" spans="1:5">
      <c r="A282" s="71" t="s">
        <v>23296</v>
      </c>
      <c r="B282" s="72" t="s">
        <v>23297</v>
      </c>
      <c r="C282" s="71" t="s">
        <v>22126</v>
      </c>
      <c r="D282" s="71" t="s">
        <v>23298</v>
      </c>
    </row>
    <row r="283" spans="1:5">
      <c r="A283" s="71" t="s">
        <v>23299</v>
      </c>
      <c r="B283" s="72" t="s">
        <v>23297</v>
      </c>
      <c r="C283" s="71" t="s">
        <v>24134</v>
      </c>
      <c r="D283" s="73" t="s">
        <v>23300</v>
      </c>
    </row>
    <row r="284" spans="1:5">
      <c r="A284" s="71" t="s">
        <v>23301</v>
      </c>
      <c r="B284" s="72" t="s">
        <v>23302</v>
      </c>
      <c r="C284" s="71" t="s">
        <v>24134</v>
      </c>
      <c r="D284" s="73" t="s">
        <v>23303</v>
      </c>
    </row>
    <row r="285" spans="1:5">
      <c r="A285" s="71" t="s">
        <v>23304</v>
      </c>
      <c r="B285" s="72" t="s">
        <v>23305</v>
      </c>
      <c r="C285" s="71" t="s">
        <v>24134</v>
      </c>
      <c r="D285" s="73" t="s">
        <v>23306</v>
      </c>
    </row>
    <row r="286" spans="1:5">
      <c r="A286" s="71" t="s">
        <v>23307</v>
      </c>
      <c r="B286" s="72" t="s">
        <v>23308</v>
      </c>
      <c r="C286" s="71" t="s">
        <v>24134</v>
      </c>
      <c r="D286" s="73">
        <v>9.82</v>
      </c>
      <c r="E286" s="75">
        <v>39904</v>
      </c>
    </row>
    <row r="287" spans="1:5" ht="22.5">
      <c r="A287" s="71" t="s">
        <v>23309</v>
      </c>
      <c r="B287" s="72" t="s">
        <v>23310</v>
      </c>
      <c r="C287" s="71" t="s">
        <v>24085</v>
      </c>
      <c r="D287" s="73" t="s">
        <v>23311</v>
      </c>
    </row>
    <row r="288" spans="1:5">
      <c r="A288" s="71" t="s">
        <v>23312</v>
      </c>
      <c r="B288" s="72" t="s">
        <v>23313</v>
      </c>
      <c r="C288" s="71" t="s">
        <v>24085</v>
      </c>
      <c r="D288" s="73" t="s">
        <v>23314</v>
      </c>
    </row>
    <row r="289" spans="1:5">
      <c r="A289" s="71" t="s">
        <v>23315</v>
      </c>
      <c r="B289" s="72" t="s">
        <v>23316</v>
      </c>
      <c r="C289" s="71" t="s">
        <v>24085</v>
      </c>
      <c r="D289" s="73" t="s">
        <v>23317</v>
      </c>
    </row>
    <row r="290" spans="1:5">
      <c r="A290" s="71" t="s">
        <v>23318</v>
      </c>
      <c r="B290" s="72" t="s">
        <v>23319</v>
      </c>
      <c r="C290" s="71" t="s">
        <v>24085</v>
      </c>
      <c r="D290" s="73" t="s">
        <v>23320</v>
      </c>
    </row>
    <row r="291" spans="1:5">
      <c r="A291" s="71" t="s">
        <v>23321</v>
      </c>
      <c r="B291" s="72" t="s">
        <v>23322</v>
      </c>
      <c r="C291" s="71" t="s">
        <v>23323</v>
      </c>
      <c r="D291" s="73" t="s">
        <v>23324</v>
      </c>
    </row>
    <row r="292" spans="1:5">
      <c r="A292" s="71" t="s">
        <v>23325</v>
      </c>
      <c r="B292" s="72" t="s">
        <v>23326</v>
      </c>
      <c r="C292" s="71" t="s">
        <v>21974</v>
      </c>
      <c r="D292" s="73">
        <v>29.31</v>
      </c>
      <c r="E292" s="75">
        <v>39753</v>
      </c>
    </row>
    <row r="293" spans="1:5">
      <c r="A293" s="71" t="s">
        <v>23327</v>
      </c>
      <c r="B293" s="72" t="s">
        <v>23328</v>
      </c>
      <c r="C293" s="71" t="s">
        <v>21974</v>
      </c>
      <c r="D293" s="73">
        <v>30</v>
      </c>
      <c r="E293" s="75">
        <v>39753</v>
      </c>
    </row>
    <row r="294" spans="1:5">
      <c r="A294" s="71" t="s">
        <v>23329</v>
      </c>
      <c r="B294" s="72" t="s">
        <v>23330</v>
      </c>
      <c r="C294" s="71" t="s">
        <v>21974</v>
      </c>
      <c r="D294" s="73">
        <v>30.54</v>
      </c>
      <c r="E294" s="75">
        <v>39904</v>
      </c>
    </row>
    <row r="295" spans="1:5">
      <c r="A295" s="71" t="s">
        <v>23331</v>
      </c>
      <c r="B295" s="72" t="s">
        <v>23332</v>
      </c>
      <c r="C295" s="71" t="s">
        <v>21974</v>
      </c>
      <c r="D295" s="73" t="s">
        <v>23333</v>
      </c>
    </row>
    <row r="296" spans="1:5">
      <c r="A296" s="71" t="s">
        <v>23334</v>
      </c>
      <c r="B296" s="72" t="s">
        <v>23335</v>
      </c>
      <c r="C296" s="71" t="s">
        <v>21974</v>
      </c>
      <c r="D296" s="73" t="s">
        <v>23336</v>
      </c>
    </row>
    <row r="297" spans="1:5">
      <c r="A297" s="71" t="s">
        <v>23337</v>
      </c>
      <c r="B297" s="72" t="s">
        <v>23338</v>
      </c>
      <c r="C297" s="71" t="s">
        <v>21974</v>
      </c>
      <c r="D297" s="73" t="s">
        <v>23339</v>
      </c>
    </row>
    <row r="298" spans="1:5">
      <c r="A298" s="71" t="s">
        <v>23340</v>
      </c>
      <c r="B298" s="72" t="s">
        <v>23341</v>
      </c>
      <c r="C298" s="71" t="s">
        <v>21974</v>
      </c>
      <c r="D298" s="73" t="s">
        <v>23342</v>
      </c>
    </row>
    <row r="299" spans="1:5">
      <c r="A299" s="71" t="s">
        <v>23343</v>
      </c>
      <c r="B299" s="72" t="s">
        <v>23344</v>
      </c>
      <c r="C299" s="71" t="s">
        <v>21974</v>
      </c>
      <c r="D299" s="73" t="s">
        <v>23342</v>
      </c>
    </row>
    <row r="300" spans="1:5">
      <c r="A300" s="71" t="s">
        <v>23345</v>
      </c>
      <c r="B300" s="72" t="s">
        <v>23346</v>
      </c>
      <c r="C300" s="71" t="s">
        <v>21974</v>
      </c>
      <c r="D300" s="73" t="s">
        <v>23347</v>
      </c>
    </row>
    <row r="301" spans="1:5">
      <c r="A301" s="71" t="s">
        <v>23348</v>
      </c>
      <c r="B301" s="72" t="s">
        <v>23349</v>
      </c>
      <c r="C301" s="71" t="s">
        <v>24134</v>
      </c>
      <c r="D301" s="73" t="s">
        <v>23350</v>
      </c>
    </row>
    <row r="302" spans="1:5">
      <c r="A302" s="71" t="s">
        <v>23351</v>
      </c>
      <c r="B302" s="72" t="s">
        <v>23352</v>
      </c>
      <c r="C302" s="71" t="s">
        <v>24134</v>
      </c>
      <c r="D302" s="73" t="s">
        <v>23353</v>
      </c>
    </row>
    <row r="303" spans="1:5">
      <c r="A303" s="71" t="s">
        <v>23354</v>
      </c>
      <c r="B303" s="72" t="s">
        <v>23355</v>
      </c>
      <c r="C303" s="71" t="s">
        <v>24134</v>
      </c>
      <c r="D303" s="73" t="s">
        <v>22076</v>
      </c>
    </row>
    <row r="304" spans="1:5">
      <c r="A304" s="71" t="s">
        <v>23356</v>
      </c>
      <c r="B304" s="72" t="s">
        <v>23357</v>
      </c>
      <c r="C304" s="71" t="s">
        <v>24134</v>
      </c>
      <c r="D304" s="71" t="s">
        <v>24102</v>
      </c>
    </row>
    <row r="305" spans="1:4">
      <c r="A305" s="71" t="s">
        <v>23358</v>
      </c>
      <c r="B305" s="72" t="s">
        <v>23359</v>
      </c>
      <c r="C305" s="71" t="s">
        <v>24134</v>
      </c>
      <c r="D305" s="73" t="s">
        <v>23360</v>
      </c>
    </row>
    <row r="306" spans="1:4">
      <c r="A306" s="71" t="s">
        <v>23361</v>
      </c>
      <c r="B306" s="72" t="s">
        <v>23362</v>
      </c>
      <c r="C306" s="71" t="s">
        <v>24134</v>
      </c>
      <c r="D306" s="71" t="s">
        <v>24102</v>
      </c>
    </row>
    <row r="307" spans="1:4">
      <c r="A307" s="71" t="s">
        <v>23363</v>
      </c>
      <c r="B307" s="72" t="s">
        <v>23364</v>
      </c>
      <c r="C307" s="71" t="s">
        <v>24134</v>
      </c>
      <c r="D307" s="71" t="s">
        <v>23290</v>
      </c>
    </row>
    <row r="308" spans="1:4">
      <c r="A308" s="71" t="s">
        <v>23365</v>
      </c>
      <c r="B308" s="72" t="s">
        <v>23366</v>
      </c>
      <c r="C308" s="71" t="s">
        <v>24134</v>
      </c>
      <c r="D308" s="71" t="s">
        <v>24102</v>
      </c>
    </row>
    <row r="309" spans="1:4">
      <c r="A309" s="71" t="s">
        <v>23367</v>
      </c>
      <c r="B309" s="72" t="s">
        <v>23368</v>
      </c>
      <c r="C309" s="71" t="s">
        <v>21974</v>
      </c>
      <c r="D309" s="73" t="s">
        <v>23369</v>
      </c>
    </row>
    <row r="310" spans="1:4" ht="22.5">
      <c r="A310" s="71" t="s">
        <v>23370</v>
      </c>
      <c r="B310" s="72" t="s">
        <v>23371</v>
      </c>
      <c r="C310" s="71" t="s">
        <v>24085</v>
      </c>
      <c r="D310" s="73" t="s">
        <v>23372</v>
      </c>
    </row>
    <row r="311" spans="1:4">
      <c r="B311" s="72" t="s">
        <v>23373</v>
      </c>
    </row>
    <row r="312" spans="1:4" ht="22.5">
      <c r="A312" s="71" t="s">
        <v>23374</v>
      </c>
      <c r="B312" s="72" t="s">
        <v>23375</v>
      </c>
      <c r="C312" s="71" t="s">
        <v>24085</v>
      </c>
      <c r="D312" s="73" t="s">
        <v>23376</v>
      </c>
    </row>
    <row r="313" spans="1:4" ht="22.5">
      <c r="A313" s="71" t="s">
        <v>23377</v>
      </c>
      <c r="B313" s="72" t="s">
        <v>23378</v>
      </c>
      <c r="C313" s="71" t="s">
        <v>24085</v>
      </c>
      <c r="D313" s="73" t="s">
        <v>23379</v>
      </c>
    </row>
    <row r="314" spans="1:4" ht="22.5">
      <c r="A314" s="71" t="s">
        <v>23380</v>
      </c>
      <c r="B314" s="72" t="s">
        <v>23381</v>
      </c>
      <c r="C314" s="71" t="s">
        <v>24085</v>
      </c>
      <c r="D314" s="73" t="s">
        <v>23382</v>
      </c>
    </row>
    <row r="315" spans="1:4" ht="22.5">
      <c r="A315" s="71" t="s">
        <v>23383</v>
      </c>
      <c r="B315" s="72" t="s">
        <v>23384</v>
      </c>
      <c r="C315" s="71" t="s">
        <v>24085</v>
      </c>
      <c r="D315" s="73" t="s">
        <v>23385</v>
      </c>
    </row>
    <row r="316" spans="1:4">
      <c r="B316" s="72" t="s">
        <v>23386</v>
      </c>
    </row>
    <row r="317" spans="1:4" ht="22.5">
      <c r="A317" s="71" t="s">
        <v>23387</v>
      </c>
      <c r="B317" s="72" t="s">
        <v>23388</v>
      </c>
      <c r="C317" s="71" t="s">
        <v>24085</v>
      </c>
      <c r="D317" s="73" t="s">
        <v>23389</v>
      </c>
    </row>
    <row r="318" spans="1:4" ht="22.5">
      <c r="A318" s="71" t="s">
        <v>23390</v>
      </c>
      <c r="B318" s="72" t="s">
        <v>23391</v>
      </c>
      <c r="C318" s="71" t="s">
        <v>24085</v>
      </c>
      <c r="D318" s="73" t="s">
        <v>24287</v>
      </c>
    </row>
    <row r="319" spans="1:4" ht="22.5">
      <c r="A319" s="71" t="s">
        <v>23392</v>
      </c>
      <c r="B319" s="72" t="s">
        <v>23393</v>
      </c>
      <c r="C319" s="71" t="s">
        <v>24085</v>
      </c>
      <c r="D319" s="73" t="s">
        <v>24379</v>
      </c>
    </row>
    <row r="320" spans="1:4">
      <c r="A320" s="71" t="s">
        <v>23394</v>
      </c>
      <c r="B320" s="72" t="s">
        <v>24072</v>
      </c>
      <c r="C320" s="71" t="s">
        <v>22075</v>
      </c>
      <c r="D320" s="73" t="s">
        <v>23395</v>
      </c>
    </row>
    <row r="321" spans="1:4">
      <c r="A321" s="71" t="s">
        <v>23396</v>
      </c>
      <c r="B321" s="72" t="s">
        <v>23397</v>
      </c>
      <c r="C321" s="71" t="s">
        <v>24085</v>
      </c>
      <c r="D321" s="73" t="s">
        <v>23398</v>
      </c>
    </row>
    <row r="322" spans="1:4">
      <c r="A322" s="71" t="s">
        <v>23399</v>
      </c>
      <c r="B322" s="72" t="s">
        <v>23400</v>
      </c>
      <c r="C322" s="71" t="s">
        <v>24085</v>
      </c>
      <c r="D322" s="73" t="s">
        <v>23401</v>
      </c>
    </row>
    <row r="323" spans="1:4">
      <c r="A323" s="71" t="s">
        <v>23402</v>
      </c>
      <c r="B323" s="72" t="s">
        <v>23403</v>
      </c>
      <c r="C323" s="71" t="s">
        <v>24085</v>
      </c>
      <c r="D323" s="73" t="s">
        <v>23404</v>
      </c>
    </row>
    <row r="324" spans="1:4">
      <c r="A324" s="71" t="s">
        <v>23405</v>
      </c>
      <c r="B324" s="72" t="s">
        <v>23406</v>
      </c>
      <c r="C324" s="71" t="s">
        <v>24085</v>
      </c>
      <c r="D324" s="73" t="s">
        <v>24284</v>
      </c>
    </row>
    <row r="325" spans="1:4">
      <c r="A325" s="71" t="s">
        <v>23407</v>
      </c>
      <c r="B325" s="72" t="s">
        <v>23408</v>
      </c>
      <c r="C325" s="71" t="s">
        <v>24085</v>
      </c>
      <c r="D325" s="73" t="s">
        <v>24296</v>
      </c>
    </row>
    <row r="326" spans="1:4">
      <c r="A326" s="71" t="s">
        <v>23409</v>
      </c>
      <c r="B326" s="72" t="s">
        <v>23410</v>
      </c>
      <c r="C326" s="71" t="s">
        <v>24085</v>
      </c>
      <c r="D326" s="73" t="s">
        <v>23411</v>
      </c>
    </row>
    <row r="327" spans="1:4">
      <c r="A327" s="71" t="s">
        <v>23412</v>
      </c>
      <c r="B327" s="72" t="s">
        <v>23413</v>
      </c>
      <c r="C327" s="71" t="s">
        <v>24085</v>
      </c>
      <c r="D327" s="73" t="s">
        <v>23414</v>
      </c>
    </row>
    <row r="328" spans="1:4">
      <c r="A328" s="71" t="s">
        <v>23415</v>
      </c>
      <c r="B328" s="72" t="s">
        <v>23416</v>
      </c>
      <c r="C328" s="71" t="s">
        <v>24085</v>
      </c>
      <c r="D328" s="73" t="s">
        <v>23417</v>
      </c>
    </row>
    <row r="329" spans="1:4">
      <c r="A329" s="71" t="s">
        <v>23418</v>
      </c>
      <c r="B329" s="72" t="s">
        <v>23419</v>
      </c>
      <c r="C329" s="71" t="s">
        <v>24085</v>
      </c>
      <c r="D329" s="73" t="s">
        <v>23420</v>
      </c>
    </row>
    <row r="330" spans="1:4">
      <c r="A330" s="71" t="s">
        <v>23421</v>
      </c>
      <c r="B330" s="72" t="s">
        <v>23422</v>
      </c>
      <c r="C330" s="71" t="s">
        <v>24085</v>
      </c>
      <c r="D330" s="73" t="s">
        <v>23423</v>
      </c>
    </row>
    <row r="331" spans="1:4">
      <c r="A331" s="71" t="s">
        <v>23424</v>
      </c>
      <c r="B331" s="72" t="s">
        <v>23425</v>
      </c>
      <c r="C331" s="71" t="s">
        <v>24085</v>
      </c>
      <c r="D331" s="73" t="s">
        <v>23426</v>
      </c>
    </row>
    <row r="332" spans="1:4">
      <c r="A332" s="71" t="s">
        <v>23427</v>
      </c>
      <c r="B332" s="72" t="s">
        <v>23428</v>
      </c>
      <c r="C332" s="71" t="s">
        <v>24085</v>
      </c>
      <c r="D332" s="73" t="s">
        <v>23429</v>
      </c>
    </row>
    <row r="333" spans="1:4">
      <c r="A333" s="71" t="s">
        <v>23430</v>
      </c>
      <c r="B333" s="72" t="s">
        <v>23431</v>
      </c>
      <c r="C333" s="71" t="s">
        <v>24085</v>
      </c>
      <c r="D333" s="73" t="s">
        <v>23432</v>
      </c>
    </row>
    <row r="334" spans="1:4">
      <c r="A334" s="71" t="s">
        <v>23433</v>
      </c>
      <c r="B334" s="72" t="s">
        <v>23434</v>
      </c>
      <c r="C334" s="71" t="s">
        <v>24085</v>
      </c>
      <c r="D334" s="73" t="s">
        <v>23435</v>
      </c>
    </row>
    <row r="335" spans="1:4">
      <c r="A335" s="71" t="s">
        <v>23436</v>
      </c>
      <c r="B335" s="72" t="s">
        <v>23437</v>
      </c>
      <c r="C335" s="71" t="s">
        <v>24085</v>
      </c>
      <c r="D335" s="73" t="s">
        <v>23438</v>
      </c>
    </row>
    <row r="336" spans="1:4">
      <c r="A336" s="71" t="s">
        <v>23439</v>
      </c>
      <c r="B336" s="72" t="s">
        <v>23440</v>
      </c>
      <c r="C336" s="71" t="s">
        <v>24085</v>
      </c>
      <c r="D336" s="76" t="s">
        <v>23441</v>
      </c>
    </row>
    <row r="337" spans="1:4">
      <c r="A337" s="71" t="s">
        <v>23442</v>
      </c>
      <c r="B337" s="72" t="s">
        <v>23443</v>
      </c>
      <c r="C337" s="71" t="s">
        <v>24085</v>
      </c>
      <c r="D337" s="76" t="s">
        <v>23441</v>
      </c>
    </row>
    <row r="338" spans="1:4">
      <c r="A338" s="71" t="s">
        <v>23444</v>
      </c>
      <c r="B338" s="72" t="s">
        <v>23445</v>
      </c>
      <c r="C338" s="71" t="s">
        <v>24085</v>
      </c>
      <c r="D338" s="73" t="s">
        <v>24296</v>
      </c>
    </row>
    <row r="339" spans="1:4">
      <c r="A339" s="71" t="s">
        <v>23446</v>
      </c>
      <c r="B339" s="72" t="s">
        <v>23447</v>
      </c>
      <c r="C339" s="71" t="s">
        <v>24085</v>
      </c>
      <c r="D339" s="73" t="s">
        <v>23411</v>
      </c>
    </row>
    <row r="340" spans="1:4">
      <c r="A340" s="71" t="s">
        <v>23448</v>
      </c>
      <c r="B340" s="72" t="s">
        <v>23449</v>
      </c>
      <c r="C340" s="71" t="s">
        <v>24085</v>
      </c>
      <c r="D340" s="73" t="s">
        <v>23414</v>
      </c>
    </row>
    <row r="341" spans="1:4">
      <c r="A341" s="71" t="s">
        <v>23450</v>
      </c>
      <c r="B341" s="72" t="s">
        <v>23451</v>
      </c>
      <c r="C341" s="71" t="s">
        <v>24085</v>
      </c>
      <c r="D341" s="73" t="s">
        <v>23417</v>
      </c>
    </row>
    <row r="342" spans="1:4">
      <c r="A342" s="71" t="s">
        <v>23452</v>
      </c>
      <c r="B342" s="72" t="s">
        <v>23453</v>
      </c>
      <c r="C342" s="71" t="s">
        <v>24085</v>
      </c>
      <c r="D342" s="73" t="s">
        <v>23420</v>
      </c>
    </row>
    <row r="343" spans="1:4">
      <c r="A343" s="71" t="s">
        <v>23454</v>
      </c>
      <c r="B343" s="72" t="s">
        <v>23455</v>
      </c>
      <c r="C343" s="71" t="s">
        <v>24085</v>
      </c>
      <c r="D343" s="73" t="s">
        <v>23456</v>
      </c>
    </row>
    <row r="344" spans="1:4">
      <c r="A344" s="71" t="s">
        <v>23457</v>
      </c>
      <c r="B344" s="72" t="s">
        <v>23458</v>
      </c>
      <c r="C344" s="71" t="s">
        <v>24085</v>
      </c>
      <c r="D344" s="73" t="s">
        <v>23423</v>
      </c>
    </row>
    <row r="345" spans="1:4">
      <c r="A345" s="71" t="s">
        <v>23459</v>
      </c>
      <c r="B345" s="72" t="s">
        <v>22596</v>
      </c>
      <c r="C345" s="71" t="s">
        <v>24085</v>
      </c>
      <c r="D345" s="73" t="s">
        <v>23426</v>
      </c>
    </row>
    <row r="346" spans="1:4">
      <c r="A346" s="71" t="s">
        <v>22597</v>
      </c>
      <c r="B346" s="72" t="s">
        <v>22598</v>
      </c>
      <c r="C346" s="71" t="s">
        <v>24085</v>
      </c>
      <c r="D346" s="73" t="s">
        <v>23429</v>
      </c>
    </row>
    <row r="347" spans="1:4">
      <c r="A347" s="71" t="s">
        <v>22599</v>
      </c>
      <c r="B347" s="72" t="s">
        <v>22600</v>
      </c>
      <c r="C347" s="71" t="s">
        <v>24085</v>
      </c>
      <c r="D347" s="73" t="s">
        <v>23432</v>
      </c>
    </row>
    <row r="348" spans="1:4">
      <c r="A348" s="71" t="s">
        <v>22601</v>
      </c>
      <c r="B348" s="72" t="s">
        <v>22602</v>
      </c>
      <c r="C348" s="71" t="s">
        <v>24085</v>
      </c>
      <c r="D348" s="73" t="s">
        <v>23435</v>
      </c>
    </row>
    <row r="349" spans="1:4">
      <c r="A349" s="71" t="s">
        <v>22603</v>
      </c>
      <c r="B349" s="72" t="s">
        <v>22604</v>
      </c>
      <c r="C349" s="71" t="s">
        <v>24085</v>
      </c>
      <c r="D349" s="73" t="s">
        <v>23438</v>
      </c>
    </row>
    <row r="350" spans="1:4">
      <c r="A350" s="71" t="s">
        <v>22605</v>
      </c>
      <c r="B350" s="72" t="s">
        <v>22606</v>
      </c>
      <c r="C350" s="71" t="s">
        <v>24085</v>
      </c>
      <c r="D350" s="76" t="s">
        <v>23441</v>
      </c>
    </row>
    <row r="351" spans="1:4">
      <c r="A351" s="71" t="s">
        <v>22607</v>
      </c>
      <c r="B351" s="72" t="s">
        <v>22608</v>
      </c>
      <c r="C351" s="71" t="s">
        <v>24085</v>
      </c>
      <c r="D351" s="76" t="s">
        <v>23441</v>
      </c>
    </row>
    <row r="352" spans="1:4">
      <c r="A352" s="71" t="s">
        <v>22609</v>
      </c>
      <c r="B352" s="72" t="s">
        <v>22610</v>
      </c>
      <c r="C352" s="71" t="s">
        <v>24085</v>
      </c>
      <c r="D352" s="73" t="s">
        <v>22611</v>
      </c>
    </row>
    <row r="353" spans="1:4">
      <c r="A353" s="71" t="s">
        <v>22612</v>
      </c>
      <c r="B353" s="72" t="s">
        <v>22613</v>
      </c>
      <c r="C353" s="71" t="s">
        <v>24085</v>
      </c>
      <c r="D353" s="73" t="s">
        <v>22614</v>
      </c>
    </row>
    <row r="354" spans="1:4">
      <c r="A354" s="71" t="s">
        <v>22615</v>
      </c>
      <c r="B354" s="72" t="s">
        <v>22616</v>
      </c>
      <c r="C354" s="71" t="s">
        <v>24085</v>
      </c>
      <c r="D354" s="73" t="s">
        <v>22617</v>
      </c>
    </row>
    <row r="355" spans="1:4">
      <c r="A355" s="71" t="s">
        <v>22618</v>
      </c>
      <c r="B355" s="72" t="s">
        <v>22619</v>
      </c>
      <c r="C355" s="71" t="s">
        <v>24085</v>
      </c>
      <c r="D355" s="73" t="s">
        <v>22620</v>
      </c>
    </row>
    <row r="356" spans="1:4">
      <c r="A356" s="71" t="s">
        <v>22621</v>
      </c>
      <c r="B356" s="72" t="s">
        <v>22622</v>
      </c>
      <c r="C356" s="71" t="s">
        <v>24085</v>
      </c>
      <c r="D356" s="73" t="s">
        <v>22623</v>
      </c>
    </row>
    <row r="357" spans="1:4">
      <c r="A357" s="71" t="s">
        <v>22624</v>
      </c>
      <c r="B357" s="72" t="s">
        <v>22625</v>
      </c>
      <c r="C357" s="71" t="s">
        <v>24085</v>
      </c>
      <c r="D357" s="73" t="s">
        <v>22626</v>
      </c>
    </row>
    <row r="358" spans="1:4">
      <c r="A358" s="71" t="s">
        <v>22627</v>
      </c>
      <c r="B358" s="72" t="s">
        <v>22628</v>
      </c>
      <c r="C358" s="71" t="s">
        <v>24085</v>
      </c>
      <c r="D358" s="73" t="s">
        <v>22629</v>
      </c>
    </row>
    <row r="359" spans="1:4">
      <c r="A359" s="71" t="s">
        <v>22630</v>
      </c>
      <c r="B359" s="72" t="s">
        <v>22631</v>
      </c>
      <c r="C359" s="71" t="s">
        <v>24085</v>
      </c>
      <c r="D359" s="73" t="s">
        <v>22632</v>
      </c>
    </row>
    <row r="360" spans="1:4">
      <c r="A360" s="71" t="s">
        <v>22633</v>
      </c>
      <c r="B360" s="72" t="s">
        <v>22634</v>
      </c>
      <c r="C360" s="71" t="s">
        <v>24085</v>
      </c>
      <c r="D360" s="73" t="s">
        <v>22635</v>
      </c>
    </row>
    <row r="361" spans="1:4">
      <c r="A361" s="71" t="s">
        <v>22636</v>
      </c>
      <c r="B361" s="72" t="s">
        <v>22637</v>
      </c>
      <c r="C361" s="71" t="s">
        <v>24085</v>
      </c>
      <c r="D361" s="73" t="s">
        <v>22638</v>
      </c>
    </row>
    <row r="362" spans="1:4">
      <c r="A362" s="71" t="s">
        <v>22639</v>
      </c>
      <c r="B362" s="72" t="s">
        <v>22640</v>
      </c>
      <c r="C362" s="71" t="s">
        <v>24085</v>
      </c>
      <c r="D362" s="73" t="s">
        <v>22641</v>
      </c>
    </row>
    <row r="363" spans="1:4">
      <c r="A363" s="71" t="s">
        <v>22642</v>
      </c>
      <c r="B363" s="72" t="s">
        <v>22643</v>
      </c>
      <c r="C363" s="71" t="s">
        <v>24085</v>
      </c>
      <c r="D363" s="73" t="s">
        <v>22644</v>
      </c>
    </row>
    <row r="364" spans="1:4">
      <c r="A364" s="71" t="s">
        <v>22645</v>
      </c>
      <c r="B364" s="72" t="s">
        <v>22646</v>
      </c>
      <c r="C364" s="71" t="s">
        <v>24085</v>
      </c>
      <c r="D364" s="73" t="s">
        <v>22647</v>
      </c>
    </row>
    <row r="365" spans="1:4">
      <c r="A365" s="71" t="s">
        <v>22648</v>
      </c>
      <c r="B365" s="72" t="s">
        <v>22649</v>
      </c>
      <c r="C365" s="71" t="s">
        <v>24085</v>
      </c>
      <c r="D365" s="73" t="s">
        <v>22650</v>
      </c>
    </row>
    <row r="366" spans="1:4">
      <c r="A366" s="71" t="s">
        <v>22651</v>
      </c>
      <c r="B366" s="72" t="s">
        <v>22652</v>
      </c>
      <c r="C366" s="71" t="s">
        <v>24085</v>
      </c>
      <c r="D366" s="76" t="s">
        <v>22653</v>
      </c>
    </row>
    <row r="367" spans="1:4">
      <c r="A367" s="71" t="s">
        <v>22654</v>
      </c>
      <c r="B367" s="72" t="s">
        <v>22655</v>
      </c>
      <c r="C367" s="71" t="s">
        <v>24085</v>
      </c>
      <c r="D367" s="76" t="s">
        <v>22656</v>
      </c>
    </row>
    <row r="368" spans="1:4">
      <c r="A368" s="71" t="s">
        <v>22657</v>
      </c>
      <c r="B368" s="72" t="s">
        <v>22658</v>
      </c>
      <c r="C368" s="71" t="s">
        <v>24085</v>
      </c>
      <c r="D368" s="71" t="s">
        <v>22659</v>
      </c>
    </row>
    <row r="369" spans="1:4">
      <c r="A369" s="71" t="s">
        <v>22660</v>
      </c>
      <c r="B369" s="72" t="s">
        <v>22661</v>
      </c>
      <c r="C369" s="71" t="s">
        <v>24085</v>
      </c>
      <c r="D369" s="71" t="s">
        <v>22662</v>
      </c>
    </row>
    <row r="370" spans="1:4">
      <c r="A370" s="71" t="s">
        <v>22663</v>
      </c>
      <c r="B370" s="72" t="s">
        <v>22664</v>
      </c>
      <c r="C370" s="71" t="s">
        <v>24085</v>
      </c>
      <c r="D370" s="71" t="s">
        <v>22665</v>
      </c>
    </row>
    <row r="371" spans="1:4">
      <c r="A371" s="71" t="s">
        <v>22666</v>
      </c>
      <c r="B371" s="72" t="s">
        <v>22667</v>
      </c>
      <c r="C371" s="71" t="s">
        <v>24085</v>
      </c>
      <c r="D371" s="71" t="s">
        <v>24096</v>
      </c>
    </row>
    <row r="372" spans="1:4">
      <c r="A372" s="71" t="s">
        <v>22668</v>
      </c>
      <c r="B372" s="72" t="s">
        <v>22669</v>
      </c>
      <c r="C372" s="71" t="s">
        <v>24085</v>
      </c>
      <c r="D372" s="73" t="s">
        <v>22670</v>
      </c>
    </row>
    <row r="373" spans="1:4">
      <c r="A373" s="71" t="s">
        <v>22671</v>
      </c>
      <c r="B373" s="72" t="s">
        <v>22672</v>
      </c>
      <c r="C373" s="71" t="s">
        <v>22075</v>
      </c>
      <c r="D373" s="73" t="s">
        <v>22673</v>
      </c>
    </row>
    <row r="374" spans="1:4">
      <c r="A374" s="71" t="s">
        <v>22674</v>
      </c>
      <c r="B374" s="72" t="s">
        <v>22675</v>
      </c>
      <c r="C374" s="71" t="s">
        <v>24134</v>
      </c>
      <c r="D374" s="73" t="s">
        <v>22676</v>
      </c>
    </row>
    <row r="375" spans="1:4">
      <c r="A375" s="71" t="s">
        <v>20532</v>
      </c>
      <c r="B375" s="72" t="s">
        <v>20533</v>
      </c>
      <c r="C375" s="71" t="s">
        <v>24134</v>
      </c>
      <c r="D375" s="73" t="s">
        <v>20534</v>
      </c>
    </row>
    <row r="376" spans="1:4">
      <c r="A376" s="71" t="s">
        <v>20535</v>
      </c>
      <c r="B376" s="72" t="s">
        <v>20536</v>
      </c>
      <c r="C376" s="71" t="s">
        <v>24134</v>
      </c>
      <c r="D376" s="73" t="s">
        <v>20537</v>
      </c>
    </row>
    <row r="377" spans="1:4">
      <c r="A377" s="71" t="s">
        <v>20538</v>
      </c>
      <c r="B377" s="72" t="s">
        <v>20539</v>
      </c>
      <c r="C377" s="71" t="s">
        <v>24138</v>
      </c>
      <c r="D377" s="73" t="s">
        <v>22101</v>
      </c>
    </row>
    <row r="378" spans="1:4">
      <c r="A378" s="71" t="s">
        <v>20540</v>
      </c>
      <c r="B378" s="72" t="s">
        <v>20541</v>
      </c>
      <c r="C378" s="71" t="s">
        <v>24134</v>
      </c>
      <c r="D378" s="73" t="s">
        <v>20542</v>
      </c>
    </row>
    <row r="379" spans="1:4">
      <c r="A379" s="71" t="s">
        <v>20543</v>
      </c>
      <c r="B379" s="72" t="s">
        <v>20544</v>
      </c>
      <c r="C379" s="71" t="s">
        <v>24134</v>
      </c>
      <c r="D379" s="73" t="s">
        <v>20545</v>
      </c>
    </row>
    <row r="380" spans="1:4">
      <c r="A380" s="71" t="s">
        <v>20546</v>
      </c>
      <c r="B380" s="72" t="s">
        <v>20547</v>
      </c>
      <c r="C380" s="71" t="s">
        <v>24134</v>
      </c>
      <c r="D380" s="73" t="s">
        <v>20548</v>
      </c>
    </row>
    <row r="381" spans="1:4">
      <c r="A381" s="71" t="s">
        <v>20549</v>
      </c>
      <c r="B381" s="72" t="s">
        <v>20550</v>
      </c>
      <c r="C381" s="71" t="s">
        <v>24134</v>
      </c>
      <c r="D381" s="73" t="s">
        <v>20551</v>
      </c>
    </row>
    <row r="382" spans="1:4">
      <c r="A382" s="71" t="s">
        <v>20552</v>
      </c>
      <c r="B382" s="72" t="s">
        <v>20553</v>
      </c>
      <c r="C382" s="71" t="s">
        <v>22075</v>
      </c>
      <c r="D382" s="73" t="s">
        <v>20554</v>
      </c>
    </row>
    <row r="383" spans="1:4">
      <c r="A383" s="71" t="s">
        <v>20555</v>
      </c>
      <c r="B383" s="72" t="s">
        <v>20556</v>
      </c>
      <c r="C383" s="71" t="s">
        <v>20557</v>
      </c>
      <c r="D383" s="73" t="s">
        <v>22104</v>
      </c>
    </row>
    <row r="384" spans="1:4">
      <c r="A384" s="71" t="s">
        <v>20558</v>
      </c>
      <c r="B384" s="72" t="s">
        <v>20559</v>
      </c>
      <c r="C384" s="71" t="s">
        <v>20557</v>
      </c>
      <c r="D384" s="73" t="s">
        <v>20560</v>
      </c>
    </row>
    <row r="385" spans="1:4">
      <c r="A385" s="71" t="s">
        <v>20561</v>
      </c>
      <c r="B385" s="72" t="s">
        <v>20562</v>
      </c>
      <c r="C385" s="71" t="s">
        <v>20557</v>
      </c>
      <c r="D385" s="73" t="s">
        <v>20563</v>
      </c>
    </row>
    <row r="386" spans="1:4">
      <c r="A386" s="71" t="s">
        <v>20564</v>
      </c>
      <c r="B386" s="72" t="s">
        <v>20565</v>
      </c>
      <c r="C386" s="71" t="s">
        <v>22126</v>
      </c>
      <c r="D386" s="71" t="s">
        <v>20566</v>
      </c>
    </row>
    <row r="387" spans="1:4">
      <c r="A387" s="71" t="s">
        <v>20567</v>
      </c>
      <c r="B387" s="72" t="s">
        <v>20568</v>
      </c>
      <c r="C387" s="71" t="s">
        <v>24085</v>
      </c>
      <c r="D387" s="73" t="s">
        <v>20569</v>
      </c>
    </row>
    <row r="388" spans="1:4">
      <c r="A388" s="71" t="s">
        <v>20570</v>
      </c>
      <c r="B388" s="72" t="s">
        <v>20571</v>
      </c>
      <c r="C388" s="71" t="s">
        <v>23227</v>
      </c>
      <c r="D388" s="73" t="s">
        <v>20572</v>
      </c>
    </row>
    <row r="389" spans="1:4">
      <c r="A389" s="71" t="s">
        <v>20573</v>
      </c>
      <c r="B389" s="72" t="s">
        <v>22741</v>
      </c>
      <c r="C389" s="71" t="s">
        <v>24085</v>
      </c>
      <c r="D389" s="73" t="s">
        <v>22742</v>
      </c>
    </row>
    <row r="390" spans="1:4">
      <c r="A390" s="71" t="s">
        <v>22743</v>
      </c>
      <c r="B390" s="72" t="s">
        <v>22744</v>
      </c>
      <c r="C390" s="71" t="s">
        <v>22075</v>
      </c>
      <c r="D390" s="73" t="s">
        <v>22087</v>
      </c>
    </row>
    <row r="391" spans="1:4">
      <c r="A391" s="71" t="s">
        <v>22745</v>
      </c>
      <c r="B391" s="72" t="s">
        <v>22746</v>
      </c>
      <c r="C391" s="71" t="s">
        <v>22075</v>
      </c>
      <c r="D391" s="73" t="s">
        <v>22747</v>
      </c>
    </row>
    <row r="392" spans="1:4">
      <c r="A392" s="71" t="s">
        <v>22748</v>
      </c>
      <c r="B392" s="72" t="s">
        <v>22749</v>
      </c>
      <c r="C392" s="71" t="s">
        <v>22075</v>
      </c>
      <c r="D392" s="73" t="s">
        <v>22750</v>
      </c>
    </row>
    <row r="393" spans="1:4">
      <c r="A393" s="71" t="s">
        <v>22751</v>
      </c>
      <c r="B393" s="72" t="s">
        <v>22752</v>
      </c>
      <c r="C393" s="71" t="s">
        <v>22075</v>
      </c>
      <c r="D393" s="73" t="s">
        <v>22087</v>
      </c>
    </row>
    <row r="394" spans="1:4">
      <c r="A394" s="71" t="s">
        <v>22753</v>
      </c>
      <c r="B394" s="72" t="s">
        <v>22754</v>
      </c>
      <c r="C394" s="71" t="s">
        <v>22075</v>
      </c>
      <c r="D394" s="73" t="s">
        <v>22087</v>
      </c>
    </row>
    <row r="395" spans="1:4">
      <c r="A395" s="71" t="s">
        <v>22755</v>
      </c>
      <c r="B395" s="72" t="s">
        <v>22756</v>
      </c>
      <c r="C395" s="71" t="s">
        <v>22075</v>
      </c>
      <c r="D395" s="73" t="s">
        <v>22757</v>
      </c>
    </row>
    <row r="396" spans="1:4">
      <c r="A396" s="71" t="s">
        <v>22758</v>
      </c>
      <c r="B396" s="72" t="s">
        <v>22759</v>
      </c>
      <c r="C396" s="71" t="s">
        <v>22075</v>
      </c>
      <c r="D396" s="73" t="s">
        <v>22760</v>
      </c>
    </row>
    <row r="397" spans="1:4">
      <c r="A397" s="71" t="s">
        <v>22761</v>
      </c>
      <c r="B397" s="72" t="s">
        <v>22762</v>
      </c>
      <c r="C397" s="71" t="s">
        <v>22075</v>
      </c>
      <c r="D397" s="73" t="s">
        <v>22087</v>
      </c>
    </row>
    <row r="398" spans="1:4">
      <c r="A398" s="71" t="s">
        <v>22763</v>
      </c>
      <c r="B398" s="72" t="s">
        <v>22764</v>
      </c>
      <c r="C398" s="71" t="s">
        <v>22075</v>
      </c>
      <c r="D398" s="73" t="s">
        <v>22087</v>
      </c>
    </row>
    <row r="399" spans="1:4">
      <c r="A399" s="71" t="s">
        <v>22765</v>
      </c>
      <c r="B399" s="72" t="s">
        <v>22766</v>
      </c>
      <c r="C399" s="71" t="s">
        <v>22075</v>
      </c>
      <c r="D399" s="73" t="s">
        <v>22087</v>
      </c>
    </row>
    <row r="400" spans="1:4">
      <c r="A400" s="71" t="s">
        <v>22767</v>
      </c>
      <c r="B400" s="72" t="s">
        <v>22768</v>
      </c>
      <c r="C400" s="71" t="s">
        <v>22075</v>
      </c>
      <c r="D400" s="73" t="s">
        <v>22769</v>
      </c>
    </row>
    <row r="401" spans="1:4">
      <c r="A401" s="71" t="s">
        <v>22770</v>
      </c>
      <c r="B401" s="72" t="s">
        <v>22771</v>
      </c>
      <c r="C401" s="71" t="s">
        <v>22075</v>
      </c>
      <c r="D401" s="73" t="s">
        <v>22772</v>
      </c>
    </row>
    <row r="402" spans="1:4">
      <c r="A402" s="71" t="s">
        <v>22773</v>
      </c>
      <c r="B402" s="72" t="s">
        <v>22774</v>
      </c>
      <c r="C402" s="71" t="s">
        <v>22075</v>
      </c>
      <c r="D402" s="73" t="s">
        <v>23395</v>
      </c>
    </row>
    <row r="403" spans="1:4">
      <c r="A403" s="71" t="s">
        <v>22775</v>
      </c>
      <c r="B403" s="72" t="s">
        <v>22776</v>
      </c>
      <c r="C403" s="71" t="s">
        <v>20557</v>
      </c>
      <c r="D403" s="73" t="s">
        <v>22777</v>
      </c>
    </row>
    <row r="404" spans="1:4">
      <c r="A404" s="71" t="s">
        <v>22778</v>
      </c>
      <c r="B404" s="72" t="s">
        <v>22779</v>
      </c>
      <c r="C404" s="71" t="s">
        <v>20557</v>
      </c>
      <c r="D404" s="73" t="s">
        <v>22780</v>
      </c>
    </row>
    <row r="405" spans="1:4">
      <c r="A405" s="71" t="s">
        <v>22781</v>
      </c>
      <c r="B405" s="72" t="s">
        <v>22782</v>
      </c>
      <c r="C405" s="71" t="s">
        <v>20557</v>
      </c>
      <c r="D405" s="73" t="s">
        <v>22777</v>
      </c>
    </row>
    <row r="406" spans="1:4">
      <c r="A406" s="71" t="s">
        <v>22783</v>
      </c>
      <c r="B406" s="72" t="s">
        <v>22784</v>
      </c>
      <c r="C406" s="71" t="s">
        <v>20557</v>
      </c>
      <c r="D406" s="73" t="s">
        <v>22780</v>
      </c>
    </row>
    <row r="407" spans="1:4">
      <c r="A407" s="71" t="s">
        <v>22785</v>
      </c>
      <c r="B407" s="72" t="s">
        <v>22786</v>
      </c>
      <c r="C407" s="71" t="s">
        <v>24085</v>
      </c>
      <c r="D407" s="73" t="s">
        <v>22787</v>
      </c>
    </row>
    <row r="408" spans="1:4">
      <c r="A408" s="71" t="s">
        <v>22788</v>
      </c>
      <c r="B408" s="72" t="s">
        <v>22789</v>
      </c>
      <c r="C408" s="71" t="s">
        <v>24085</v>
      </c>
      <c r="D408" s="73" t="s">
        <v>22790</v>
      </c>
    </row>
    <row r="409" spans="1:4">
      <c r="A409" s="71" t="s">
        <v>22791</v>
      </c>
      <c r="B409" s="72" t="s">
        <v>22792</v>
      </c>
      <c r="C409" s="71" t="s">
        <v>24085</v>
      </c>
      <c r="D409" s="73" t="s">
        <v>22793</v>
      </c>
    </row>
    <row r="410" spans="1:4">
      <c r="A410" s="71" t="s">
        <v>22794</v>
      </c>
      <c r="B410" s="72" t="s">
        <v>22795</v>
      </c>
      <c r="C410" s="71" t="s">
        <v>22126</v>
      </c>
      <c r="D410" s="71" t="s">
        <v>22796</v>
      </c>
    </row>
    <row r="411" spans="1:4">
      <c r="A411" s="71" t="s">
        <v>22797</v>
      </c>
      <c r="B411" s="72" t="s">
        <v>22798</v>
      </c>
      <c r="C411" s="71" t="s">
        <v>22126</v>
      </c>
      <c r="D411" s="73" t="s">
        <v>22799</v>
      </c>
    </row>
    <row r="412" spans="1:4">
      <c r="A412" s="71" t="s">
        <v>22800</v>
      </c>
      <c r="B412" s="72" t="s">
        <v>22801</v>
      </c>
      <c r="C412" s="71" t="s">
        <v>22126</v>
      </c>
      <c r="D412" s="73" t="s">
        <v>22802</v>
      </c>
    </row>
    <row r="413" spans="1:4">
      <c r="A413" s="71" t="s">
        <v>22803</v>
      </c>
      <c r="B413" s="72" t="s">
        <v>22804</v>
      </c>
      <c r="C413" s="71" t="s">
        <v>22126</v>
      </c>
      <c r="D413" s="73" t="s">
        <v>22805</v>
      </c>
    </row>
    <row r="414" spans="1:4">
      <c r="A414" s="71" t="s">
        <v>22806</v>
      </c>
      <c r="B414" s="72" t="s">
        <v>22807</v>
      </c>
      <c r="C414" s="71" t="s">
        <v>22126</v>
      </c>
      <c r="D414" s="73" t="s">
        <v>22808</v>
      </c>
    </row>
    <row r="415" spans="1:4">
      <c r="A415" s="71" t="s">
        <v>22809</v>
      </c>
      <c r="B415" s="72" t="s">
        <v>22810</v>
      </c>
      <c r="C415" s="71" t="s">
        <v>22126</v>
      </c>
      <c r="D415" s="73" t="s">
        <v>22811</v>
      </c>
    </row>
    <row r="416" spans="1:4">
      <c r="A416" s="71" t="s">
        <v>22812</v>
      </c>
      <c r="B416" s="72" t="s">
        <v>22813</v>
      </c>
      <c r="C416" s="71" t="s">
        <v>22126</v>
      </c>
      <c r="D416" s="73" t="s">
        <v>22814</v>
      </c>
    </row>
    <row r="417" spans="1:4">
      <c r="A417" s="71" t="s">
        <v>22815</v>
      </c>
      <c r="B417" s="72" t="s">
        <v>22816</v>
      </c>
      <c r="C417" s="71" t="s">
        <v>22126</v>
      </c>
      <c r="D417" s="73" t="s">
        <v>22817</v>
      </c>
    </row>
    <row r="418" spans="1:4">
      <c r="A418" s="71" t="s">
        <v>22818</v>
      </c>
      <c r="B418" s="72" t="s">
        <v>22819</v>
      </c>
      <c r="C418" s="71" t="s">
        <v>22126</v>
      </c>
      <c r="D418" s="73" t="s">
        <v>22820</v>
      </c>
    </row>
    <row r="419" spans="1:4">
      <c r="A419" s="71" t="s">
        <v>22821</v>
      </c>
      <c r="B419" s="72" t="s">
        <v>22822</v>
      </c>
      <c r="C419" s="71" t="s">
        <v>22126</v>
      </c>
      <c r="D419" s="73" t="s">
        <v>22823</v>
      </c>
    </row>
    <row r="420" spans="1:4">
      <c r="A420" s="71" t="s">
        <v>22824</v>
      </c>
      <c r="B420" s="72" t="s">
        <v>22825</v>
      </c>
      <c r="C420" s="71" t="s">
        <v>22126</v>
      </c>
      <c r="D420" s="73" t="s">
        <v>22826</v>
      </c>
    </row>
    <row r="421" spans="1:4">
      <c r="A421" s="71" t="s">
        <v>22827</v>
      </c>
      <c r="B421" s="72" t="s">
        <v>22828</v>
      </c>
      <c r="C421" s="71" t="s">
        <v>22126</v>
      </c>
      <c r="D421" s="73" t="s">
        <v>22829</v>
      </c>
    </row>
    <row r="422" spans="1:4">
      <c r="A422" s="71" t="s">
        <v>22830</v>
      </c>
      <c r="B422" s="72" t="s">
        <v>22831</v>
      </c>
      <c r="C422" s="71" t="s">
        <v>22126</v>
      </c>
      <c r="D422" s="73" t="s">
        <v>22832</v>
      </c>
    </row>
    <row r="423" spans="1:4">
      <c r="A423" s="71" t="s">
        <v>22833</v>
      </c>
      <c r="B423" s="72" t="s">
        <v>22834</v>
      </c>
      <c r="C423" s="71" t="s">
        <v>22126</v>
      </c>
      <c r="D423" s="73" t="s">
        <v>22835</v>
      </c>
    </row>
    <row r="424" spans="1:4">
      <c r="A424" s="71" t="s">
        <v>22836</v>
      </c>
      <c r="B424" s="72" t="s">
        <v>22837</v>
      </c>
      <c r="C424" s="71" t="s">
        <v>22126</v>
      </c>
      <c r="D424" s="73" t="s">
        <v>22838</v>
      </c>
    </row>
    <row r="425" spans="1:4">
      <c r="A425" s="71" t="s">
        <v>22839</v>
      </c>
      <c r="B425" s="72" t="s">
        <v>22840</v>
      </c>
      <c r="C425" s="71" t="s">
        <v>22126</v>
      </c>
      <c r="D425" s="73" t="s">
        <v>22841</v>
      </c>
    </row>
    <row r="426" spans="1:4">
      <c r="A426" s="71" t="s">
        <v>22842</v>
      </c>
      <c r="B426" s="72" t="s">
        <v>22843</v>
      </c>
      <c r="C426" s="71" t="s">
        <v>22126</v>
      </c>
      <c r="D426" s="73" t="s">
        <v>22844</v>
      </c>
    </row>
    <row r="427" spans="1:4">
      <c r="A427" s="71" t="s">
        <v>22845</v>
      </c>
      <c r="B427" s="72" t="s">
        <v>22846</v>
      </c>
      <c r="C427" s="71" t="s">
        <v>22126</v>
      </c>
      <c r="D427" s="73" t="s">
        <v>22847</v>
      </c>
    </row>
    <row r="428" spans="1:4">
      <c r="A428" s="71" t="s">
        <v>22848</v>
      </c>
      <c r="B428" s="72" t="s">
        <v>22849</v>
      </c>
      <c r="C428" s="71" t="s">
        <v>22126</v>
      </c>
      <c r="D428" s="73" t="s">
        <v>22850</v>
      </c>
    </row>
    <row r="429" spans="1:4">
      <c r="A429" s="71" t="s">
        <v>22851</v>
      </c>
      <c r="B429" s="72" t="s">
        <v>22852</v>
      </c>
      <c r="C429" s="71" t="s">
        <v>22126</v>
      </c>
      <c r="D429" s="73" t="s">
        <v>22853</v>
      </c>
    </row>
    <row r="430" spans="1:4">
      <c r="A430" s="71" t="s">
        <v>22854</v>
      </c>
      <c r="B430" s="72" t="s">
        <v>22855</v>
      </c>
      <c r="C430" s="71" t="s">
        <v>24085</v>
      </c>
      <c r="D430" s="73" t="s">
        <v>22856</v>
      </c>
    </row>
    <row r="431" spans="1:4">
      <c r="A431" s="71" t="s">
        <v>22857</v>
      </c>
      <c r="B431" s="72" t="s">
        <v>22858</v>
      </c>
      <c r="C431" s="71" t="s">
        <v>24085</v>
      </c>
      <c r="D431" s="73" t="s">
        <v>22859</v>
      </c>
    </row>
    <row r="432" spans="1:4">
      <c r="A432" s="71" t="s">
        <v>22860</v>
      </c>
      <c r="B432" s="72" t="s">
        <v>22861</v>
      </c>
      <c r="C432" s="71" t="s">
        <v>24085</v>
      </c>
      <c r="D432" s="73" t="s">
        <v>22862</v>
      </c>
    </row>
    <row r="433" spans="1:4">
      <c r="A433" s="71" t="s">
        <v>22863</v>
      </c>
      <c r="B433" s="72" t="s">
        <v>22864</v>
      </c>
      <c r="C433" s="71" t="s">
        <v>22126</v>
      </c>
      <c r="D433" s="73" t="s">
        <v>22865</v>
      </c>
    </row>
    <row r="434" spans="1:4">
      <c r="A434" s="71" t="s">
        <v>22866</v>
      </c>
      <c r="B434" s="72" t="s">
        <v>22867</v>
      </c>
      <c r="C434" s="71" t="s">
        <v>22126</v>
      </c>
      <c r="D434" s="73" t="s">
        <v>22868</v>
      </c>
    </row>
    <row r="435" spans="1:4">
      <c r="A435" s="71" t="s">
        <v>22869</v>
      </c>
      <c r="B435" s="72" t="s">
        <v>22870</v>
      </c>
      <c r="C435" s="71" t="s">
        <v>24085</v>
      </c>
      <c r="D435" s="73" t="s">
        <v>22871</v>
      </c>
    </row>
    <row r="436" spans="1:4">
      <c r="A436" s="71" t="s">
        <v>22872</v>
      </c>
      <c r="B436" s="72" t="s">
        <v>22873</v>
      </c>
      <c r="C436" s="71" t="s">
        <v>24085</v>
      </c>
      <c r="D436" s="73" t="s">
        <v>22874</v>
      </c>
    </row>
    <row r="437" spans="1:4">
      <c r="A437" s="71" t="s">
        <v>22875</v>
      </c>
      <c r="B437" s="72" t="s">
        <v>22876</v>
      </c>
      <c r="C437" s="71" t="s">
        <v>24085</v>
      </c>
      <c r="D437" s="73" t="s">
        <v>22877</v>
      </c>
    </row>
    <row r="438" spans="1:4">
      <c r="A438" s="71" t="s">
        <v>22878</v>
      </c>
      <c r="B438" s="72" t="s">
        <v>22879</v>
      </c>
      <c r="C438" s="71" t="s">
        <v>20557</v>
      </c>
      <c r="D438" s="73" t="s">
        <v>22880</v>
      </c>
    </row>
    <row r="439" spans="1:4">
      <c r="A439" s="71" t="s">
        <v>22881</v>
      </c>
      <c r="B439" s="72" t="s">
        <v>22882</v>
      </c>
      <c r="C439" s="71" t="s">
        <v>24085</v>
      </c>
      <c r="D439" s="73" t="s">
        <v>22883</v>
      </c>
    </row>
    <row r="440" spans="1:4">
      <c r="A440" s="71" t="s">
        <v>22884</v>
      </c>
      <c r="B440" s="72" t="s">
        <v>22885</v>
      </c>
      <c r="C440" s="71" t="s">
        <v>24085</v>
      </c>
      <c r="D440" s="73" t="s">
        <v>22886</v>
      </c>
    </row>
    <row r="441" spans="1:4">
      <c r="A441" s="71" t="s">
        <v>22887</v>
      </c>
      <c r="B441" s="72" t="s">
        <v>22888</v>
      </c>
      <c r="C441" s="71" t="s">
        <v>24085</v>
      </c>
      <c r="D441" s="73" t="s">
        <v>22889</v>
      </c>
    </row>
    <row r="442" spans="1:4">
      <c r="A442" s="71" t="s">
        <v>22890</v>
      </c>
      <c r="B442" s="72" t="s">
        <v>22891</v>
      </c>
      <c r="C442" s="71" t="s">
        <v>20557</v>
      </c>
      <c r="D442" s="73" t="s">
        <v>22892</v>
      </c>
    </row>
    <row r="443" spans="1:4">
      <c r="A443" s="71" t="s">
        <v>22893</v>
      </c>
      <c r="B443" s="72" t="s">
        <v>22894</v>
      </c>
      <c r="C443" s="71" t="s">
        <v>24085</v>
      </c>
      <c r="D443" s="73" t="s">
        <v>22895</v>
      </c>
    </row>
    <row r="444" spans="1:4">
      <c r="A444" s="71" t="s">
        <v>22896</v>
      </c>
      <c r="B444" s="72" t="s">
        <v>22897</v>
      </c>
      <c r="C444" s="71" t="s">
        <v>24085</v>
      </c>
      <c r="D444" s="73" t="s">
        <v>22898</v>
      </c>
    </row>
    <row r="445" spans="1:4">
      <c r="A445" s="71" t="s">
        <v>22899</v>
      </c>
      <c r="B445" s="72" t="s">
        <v>22900</v>
      </c>
      <c r="C445" s="71" t="s">
        <v>24085</v>
      </c>
      <c r="D445" s="73" t="s">
        <v>22901</v>
      </c>
    </row>
    <row r="446" spans="1:4" ht="22.5">
      <c r="A446" s="71" t="s">
        <v>22902</v>
      </c>
      <c r="B446" s="72" t="s">
        <v>22903</v>
      </c>
      <c r="C446" s="71" t="s">
        <v>24085</v>
      </c>
      <c r="D446" s="76" t="s">
        <v>22904</v>
      </c>
    </row>
    <row r="447" spans="1:4">
      <c r="B447" s="72" t="s">
        <v>22905</v>
      </c>
    </row>
    <row r="448" spans="1:4" ht="22.5">
      <c r="A448" s="71" t="s">
        <v>22906</v>
      </c>
      <c r="B448" s="72" t="s">
        <v>22907</v>
      </c>
      <c r="C448" s="71" t="s">
        <v>22075</v>
      </c>
      <c r="D448" s="71" t="s">
        <v>22908</v>
      </c>
    </row>
    <row r="449" spans="1:4">
      <c r="A449" s="71" t="s">
        <v>22909</v>
      </c>
      <c r="B449" s="72" t="s">
        <v>22910</v>
      </c>
      <c r="C449" s="71" t="s">
        <v>20557</v>
      </c>
      <c r="D449" s="73" t="s">
        <v>22911</v>
      </c>
    </row>
    <row r="450" spans="1:4">
      <c r="A450" s="71" t="s">
        <v>22912</v>
      </c>
      <c r="B450" s="72" t="s">
        <v>22913</v>
      </c>
      <c r="C450" s="71" t="s">
        <v>20557</v>
      </c>
      <c r="D450" s="73" t="s">
        <v>22914</v>
      </c>
    </row>
    <row r="451" spans="1:4">
      <c r="A451" s="71" t="s">
        <v>22915</v>
      </c>
      <c r="B451" s="72" t="s">
        <v>22916</v>
      </c>
      <c r="C451" s="71" t="s">
        <v>20557</v>
      </c>
      <c r="D451" s="73" t="s">
        <v>22917</v>
      </c>
    </row>
    <row r="452" spans="1:4">
      <c r="A452" s="71" t="s">
        <v>22918</v>
      </c>
      <c r="B452" s="72" t="s">
        <v>22919</v>
      </c>
      <c r="C452" s="71" t="s">
        <v>24085</v>
      </c>
      <c r="D452" s="76" t="s">
        <v>22920</v>
      </c>
    </row>
    <row r="453" spans="1:4">
      <c r="A453" s="71" t="s">
        <v>22921</v>
      </c>
      <c r="B453" s="72" t="s">
        <v>22922</v>
      </c>
      <c r="C453" s="71" t="s">
        <v>24134</v>
      </c>
      <c r="D453" s="73" t="s">
        <v>22923</v>
      </c>
    </row>
    <row r="454" spans="1:4">
      <c r="A454" s="71" t="s">
        <v>22924</v>
      </c>
      <c r="B454" s="72" t="s">
        <v>22925</v>
      </c>
      <c r="C454" s="71" t="s">
        <v>24134</v>
      </c>
      <c r="D454" s="73" t="s">
        <v>22926</v>
      </c>
    </row>
    <row r="455" spans="1:4">
      <c r="A455" s="71" t="s">
        <v>22927</v>
      </c>
      <c r="B455" s="72" t="s">
        <v>22928</v>
      </c>
      <c r="C455" s="71" t="s">
        <v>24134</v>
      </c>
      <c r="D455" s="73" t="s">
        <v>22929</v>
      </c>
    </row>
    <row r="456" spans="1:4">
      <c r="A456" s="71" t="s">
        <v>22930</v>
      </c>
      <c r="B456" s="72" t="s">
        <v>22931</v>
      </c>
      <c r="C456" s="71" t="s">
        <v>24134</v>
      </c>
      <c r="D456" s="73" t="s">
        <v>22932</v>
      </c>
    </row>
    <row r="457" spans="1:4">
      <c r="A457" s="71" t="s">
        <v>22933</v>
      </c>
      <c r="B457" s="72" t="s">
        <v>22934</v>
      </c>
      <c r="C457" s="71" t="s">
        <v>24134</v>
      </c>
      <c r="D457" s="73" t="s">
        <v>22935</v>
      </c>
    </row>
    <row r="458" spans="1:4">
      <c r="A458" s="71" t="s">
        <v>22936</v>
      </c>
      <c r="B458" s="72" t="s">
        <v>22937</v>
      </c>
      <c r="C458" s="71" t="s">
        <v>22126</v>
      </c>
      <c r="D458" s="73" t="s">
        <v>22938</v>
      </c>
    </row>
    <row r="459" spans="1:4">
      <c r="A459" s="71" t="s">
        <v>22939</v>
      </c>
      <c r="B459" s="72" t="s">
        <v>22940</v>
      </c>
      <c r="C459" s="71" t="s">
        <v>22126</v>
      </c>
      <c r="D459" s="73" t="s">
        <v>22941</v>
      </c>
    </row>
    <row r="460" spans="1:4">
      <c r="A460" s="71" t="s">
        <v>22942</v>
      </c>
      <c r="B460" s="72" t="s">
        <v>22943</v>
      </c>
      <c r="C460" s="71" t="s">
        <v>22126</v>
      </c>
      <c r="D460" s="73" t="s">
        <v>22944</v>
      </c>
    </row>
    <row r="461" spans="1:4">
      <c r="A461" s="71" t="s">
        <v>22945</v>
      </c>
      <c r="B461" s="72" t="s">
        <v>22946</v>
      </c>
      <c r="C461" s="71" t="s">
        <v>22126</v>
      </c>
      <c r="D461" s="73" t="s">
        <v>22947</v>
      </c>
    </row>
    <row r="462" spans="1:4">
      <c r="A462" s="71" t="s">
        <v>22948</v>
      </c>
      <c r="B462" s="72" t="s">
        <v>22949</v>
      </c>
      <c r="C462" s="71" t="s">
        <v>22126</v>
      </c>
      <c r="D462" s="73" t="s">
        <v>22950</v>
      </c>
    </row>
    <row r="463" spans="1:4">
      <c r="A463" s="71" t="s">
        <v>22951</v>
      </c>
      <c r="B463" s="72" t="s">
        <v>22952</v>
      </c>
      <c r="C463" s="71" t="s">
        <v>22126</v>
      </c>
      <c r="D463" s="73" t="s">
        <v>22953</v>
      </c>
    </row>
    <row r="464" spans="1:4">
      <c r="A464" s="71" t="s">
        <v>22954</v>
      </c>
      <c r="B464" s="72" t="s">
        <v>22955</v>
      </c>
      <c r="C464" s="71" t="s">
        <v>24134</v>
      </c>
      <c r="D464" s="73" t="s">
        <v>22932</v>
      </c>
    </row>
    <row r="465" spans="1:4">
      <c r="A465" s="71" t="s">
        <v>22956</v>
      </c>
      <c r="B465" s="72" t="s">
        <v>22957</v>
      </c>
      <c r="C465" s="71" t="s">
        <v>22126</v>
      </c>
      <c r="D465" s="73" t="s">
        <v>22958</v>
      </c>
    </row>
    <row r="466" spans="1:4">
      <c r="A466" s="71" t="s">
        <v>22959</v>
      </c>
      <c r="B466" s="72" t="s">
        <v>22960</v>
      </c>
      <c r="C466" s="71" t="s">
        <v>22126</v>
      </c>
      <c r="D466" s="73" t="s">
        <v>22961</v>
      </c>
    </row>
    <row r="467" spans="1:4">
      <c r="A467" s="71" t="s">
        <v>22962</v>
      </c>
      <c r="B467" s="72" t="s">
        <v>22963</v>
      </c>
      <c r="C467" s="71" t="s">
        <v>22126</v>
      </c>
      <c r="D467" s="73" t="s">
        <v>22964</v>
      </c>
    </row>
    <row r="468" spans="1:4">
      <c r="A468" s="71" t="s">
        <v>22965</v>
      </c>
      <c r="B468" s="72" t="s">
        <v>22966</v>
      </c>
      <c r="C468" s="71" t="s">
        <v>22126</v>
      </c>
      <c r="D468" s="73" t="s">
        <v>22967</v>
      </c>
    </row>
    <row r="469" spans="1:4">
      <c r="A469" s="71" t="s">
        <v>22968</v>
      </c>
      <c r="B469" s="72" t="s">
        <v>22969</v>
      </c>
      <c r="C469" s="71" t="s">
        <v>22126</v>
      </c>
      <c r="D469" s="73" t="s">
        <v>22970</v>
      </c>
    </row>
    <row r="470" spans="1:4">
      <c r="A470" s="71" t="s">
        <v>22971</v>
      </c>
      <c r="B470" s="72" t="s">
        <v>22972</v>
      </c>
      <c r="C470" s="71" t="s">
        <v>22126</v>
      </c>
      <c r="D470" s="73" t="s">
        <v>22973</v>
      </c>
    </row>
    <row r="471" spans="1:4">
      <c r="A471" s="71" t="s">
        <v>22974</v>
      </c>
      <c r="B471" s="72" t="s">
        <v>22975</v>
      </c>
      <c r="C471" s="71" t="s">
        <v>21974</v>
      </c>
      <c r="D471" s="73" t="s">
        <v>23369</v>
      </c>
    </row>
    <row r="472" spans="1:4">
      <c r="A472" s="71" t="s">
        <v>22976</v>
      </c>
      <c r="B472" s="72" t="s">
        <v>22977</v>
      </c>
      <c r="C472" s="71" t="s">
        <v>21974</v>
      </c>
      <c r="D472" s="73" t="s">
        <v>22978</v>
      </c>
    </row>
    <row r="473" spans="1:4">
      <c r="A473" s="71" t="s">
        <v>22979</v>
      </c>
      <c r="B473" s="72" t="s">
        <v>22980</v>
      </c>
      <c r="C473" s="71" t="s">
        <v>20557</v>
      </c>
      <c r="D473" s="73" t="s">
        <v>22981</v>
      </c>
    </row>
    <row r="474" spans="1:4" ht="22.5">
      <c r="A474" s="71" t="s">
        <v>22982</v>
      </c>
      <c r="B474" s="72" t="s">
        <v>22983</v>
      </c>
      <c r="C474" s="71" t="s">
        <v>24085</v>
      </c>
      <c r="D474" s="73" t="s">
        <v>22984</v>
      </c>
    </row>
    <row r="475" spans="1:4" ht="22.5">
      <c r="A475" s="71" t="s">
        <v>22985</v>
      </c>
      <c r="B475" s="72" t="s">
        <v>22986</v>
      </c>
      <c r="C475" s="71" t="s">
        <v>24085</v>
      </c>
      <c r="D475" s="73" t="s">
        <v>22987</v>
      </c>
    </row>
    <row r="476" spans="1:4" ht="22.5">
      <c r="A476" s="71" t="s">
        <v>22988</v>
      </c>
      <c r="B476" s="72" t="s">
        <v>22989</v>
      </c>
      <c r="C476" s="71" t="s">
        <v>24085</v>
      </c>
      <c r="D476" s="73" t="s">
        <v>22990</v>
      </c>
    </row>
    <row r="477" spans="1:4">
      <c r="A477" s="71" t="s">
        <v>22991</v>
      </c>
      <c r="B477" s="72" t="s">
        <v>22992</v>
      </c>
      <c r="C477" s="71" t="s">
        <v>20557</v>
      </c>
      <c r="D477" s="73" t="s">
        <v>22993</v>
      </c>
    </row>
    <row r="478" spans="1:4">
      <c r="A478" s="71" t="s">
        <v>22994</v>
      </c>
      <c r="B478" s="72" t="s">
        <v>22995</v>
      </c>
      <c r="C478" s="71" t="s">
        <v>20557</v>
      </c>
      <c r="D478" s="73" t="s">
        <v>22996</v>
      </c>
    </row>
    <row r="479" spans="1:4">
      <c r="A479" s="71" t="s">
        <v>22997</v>
      </c>
      <c r="B479" s="72" t="s">
        <v>22998</v>
      </c>
      <c r="C479" s="71" t="s">
        <v>24085</v>
      </c>
      <c r="D479" s="73" t="s">
        <v>22999</v>
      </c>
    </row>
    <row r="480" spans="1:4">
      <c r="A480" s="71" t="s">
        <v>23000</v>
      </c>
      <c r="B480" s="72" t="s">
        <v>23001</v>
      </c>
      <c r="C480" s="71" t="s">
        <v>24085</v>
      </c>
      <c r="D480" s="73" t="s">
        <v>23002</v>
      </c>
    </row>
    <row r="481" spans="1:5">
      <c r="A481" s="71" t="s">
        <v>23003</v>
      </c>
      <c r="B481" s="72" t="s">
        <v>23001</v>
      </c>
      <c r="C481" s="71" t="s">
        <v>20557</v>
      </c>
      <c r="D481" s="73" t="s">
        <v>23004</v>
      </c>
    </row>
    <row r="482" spans="1:5" ht="22.5">
      <c r="A482" s="71" t="s">
        <v>23005</v>
      </c>
      <c r="B482" s="72" t="s">
        <v>23006</v>
      </c>
      <c r="C482" s="71" t="s">
        <v>24085</v>
      </c>
      <c r="D482" s="73" t="s">
        <v>23007</v>
      </c>
    </row>
    <row r="483" spans="1:5">
      <c r="A483" s="71" t="s">
        <v>23008</v>
      </c>
      <c r="B483" s="72" t="s">
        <v>23009</v>
      </c>
      <c r="C483" s="71" t="s">
        <v>20557</v>
      </c>
      <c r="D483" s="73" t="s">
        <v>23010</v>
      </c>
    </row>
    <row r="484" spans="1:5">
      <c r="A484" s="71" t="s">
        <v>23011</v>
      </c>
      <c r="B484" s="72" t="s">
        <v>23012</v>
      </c>
      <c r="C484" s="71" t="s">
        <v>24134</v>
      </c>
      <c r="D484" s="73" t="s">
        <v>23013</v>
      </c>
    </row>
    <row r="485" spans="1:5">
      <c r="A485" s="71" t="s">
        <v>23014</v>
      </c>
      <c r="B485" s="72" t="s">
        <v>23015</v>
      </c>
      <c r="C485" s="71" t="s">
        <v>24085</v>
      </c>
      <c r="D485" s="73" t="s">
        <v>23016</v>
      </c>
    </row>
    <row r="486" spans="1:5">
      <c r="A486" s="71" t="s">
        <v>23017</v>
      </c>
      <c r="B486" s="72" t="s">
        <v>23018</v>
      </c>
      <c r="C486" s="71" t="s">
        <v>24085</v>
      </c>
      <c r="D486" s="73" t="s">
        <v>23019</v>
      </c>
    </row>
    <row r="487" spans="1:5">
      <c r="A487" s="71" t="s">
        <v>23020</v>
      </c>
      <c r="B487" s="72" t="s">
        <v>23021</v>
      </c>
      <c r="C487" s="71" t="s">
        <v>24085</v>
      </c>
      <c r="D487" s="73" t="s">
        <v>23022</v>
      </c>
    </row>
    <row r="488" spans="1:5">
      <c r="A488" s="71" t="s">
        <v>23023</v>
      </c>
      <c r="B488" s="72" t="s">
        <v>23024</v>
      </c>
      <c r="C488" s="71" t="s">
        <v>22075</v>
      </c>
      <c r="D488" s="73" t="s">
        <v>23025</v>
      </c>
    </row>
    <row r="489" spans="1:5">
      <c r="A489" s="71" t="s">
        <v>23026</v>
      </c>
      <c r="B489" s="72" t="s">
        <v>23027</v>
      </c>
      <c r="C489" s="71" t="s">
        <v>22075</v>
      </c>
      <c r="D489" s="73" t="s">
        <v>23028</v>
      </c>
    </row>
    <row r="490" spans="1:5">
      <c r="A490" s="71" t="s">
        <v>23029</v>
      </c>
      <c r="B490" s="72" t="s">
        <v>23030</v>
      </c>
      <c r="C490" s="71" t="s">
        <v>22075</v>
      </c>
      <c r="D490" s="73" t="s">
        <v>24142</v>
      </c>
    </row>
    <row r="491" spans="1:5">
      <c r="A491" s="71" t="s">
        <v>23031</v>
      </c>
      <c r="B491" s="72" t="s">
        <v>23030</v>
      </c>
      <c r="C491" s="71" t="s">
        <v>24085</v>
      </c>
      <c r="D491" s="76" t="s">
        <v>23032</v>
      </c>
    </row>
    <row r="492" spans="1:5">
      <c r="A492" s="71" t="s">
        <v>23033</v>
      </c>
      <c r="B492" s="72" t="s">
        <v>23034</v>
      </c>
      <c r="C492" s="71" t="s">
        <v>24085</v>
      </c>
      <c r="D492" s="76" t="s">
        <v>23035</v>
      </c>
    </row>
    <row r="493" spans="1:5">
      <c r="A493" s="71" t="s">
        <v>23036</v>
      </c>
      <c r="B493" s="72" t="s">
        <v>23037</v>
      </c>
      <c r="C493" s="71" t="s">
        <v>22075</v>
      </c>
      <c r="D493" s="71" t="s">
        <v>23224</v>
      </c>
    </row>
    <row r="494" spans="1:5">
      <c r="A494" s="71" t="s">
        <v>23038</v>
      </c>
      <c r="B494" s="72" t="s">
        <v>23039</v>
      </c>
      <c r="C494" s="71" t="s">
        <v>22075</v>
      </c>
      <c r="D494" s="71" t="s">
        <v>24125</v>
      </c>
    </row>
    <row r="495" spans="1:5">
      <c r="A495" s="71" t="s">
        <v>23040</v>
      </c>
      <c r="B495" s="72" t="s">
        <v>23039</v>
      </c>
      <c r="C495" s="71" t="s">
        <v>24085</v>
      </c>
      <c r="D495" s="77">
        <v>2784.5</v>
      </c>
      <c r="E495" s="75">
        <v>39904</v>
      </c>
    </row>
    <row r="496" spans="1:5">
      <c r="A496" s="71" t="s">
        <v>23041</v>
      </c>
      <c r="B496" s="72" t="s">
        <v>23042</v>
      </c>
      <c r="C496" s="71" t="s">
        <v>24085</v>
      </c>
      <c r="D496" s="76" t="s">
        <v>23043</v>
      </c>
    </row>
    <row r="497" spans="1:4" ht="22.5">
      <c r="A497" s="71" t="s">
        <v>23044</v>
      </c>
      <c r="B497" s="72" t="s">
        <v>23045</v>
      </c>
      <c r="C497" s="71" t="s">
        <v>24085</v>
      </c>
      <c r="D497" s="77" t="s">
        <v>23046</v>
      </c>
    </row>
    <row r="498" spans="1:4">
      <c r="B498" s="72" t="s">
        <v>23047</v>
      </c>
    </row>
    <row r="499" spans="1:4">
      <c r="A499" s="71" t="s">
        <v>23048</v>
      </c>
      <c r="B499" s="72" t="s">
        <v>23049</v>
      </c>
      <c r="C499" s="71" t="s">
        <v>22075</v>
      </c>
      <c r="D499" s="73" t="s">
        <v>23050</v>
      </c>
    </row>
    <row r="500" spans="1:4">
      <c r="A500" s="71" t="s">
        <v>23051</v>
      </c>
      <c r="B500" s="72" t="s">
        <v>23049</v>
      </c>
      <c r="C500" s="71" t="s">
        <v>24085</v>
      </c>
      <c r="D500" s="76" t="s">
        <v>23052</v>
      </c>
    </row>
    <row r="501" spans="1:4">
      <c r="A501" s="71" t="s">
        <v>23053</v>
      </c>
      <c r="B501" s="72" t="s">
        <v>23054</v>
      </c>
      <c r="C501" s="71" t="s">
        <v>24085</v>
      </c>
      <c r="D501" s="77" t="s">
        <v>23055</v>
      </c>
    </row>
    <row r="502" spans="1:4">
      <c r="A502" s="71" t="s">
        <v>23056</v>
      </c>
      <c r="B502" s="72" t="s">
        <v>23057</v>
      </c>
      <c r="C502" s="71" t="s">
        <v>22075</v>
      </c>
      <c r="D502" s="73" t="s">
        <v>22168</v>
      </c>
    </row>
    <row r="503" spans="1:4">
      <c r="A503" s="71" t="s">
        <v>23058</v>
      </c>
      <c r="B503" s="72" t="s">
        <v>23059</v>
      </c>
      <c r="C503" s="71" t="s">
        <v>24085</v>
      </c>
      <c r="D503" s="76" t="s">
        <v>23060</v>
      </c>
    </row>
    <row r="504" spans="1:4">
      <c r="A504" s="71" t="s">
        <v>23061</v>
      </c>
      <c r="B504" s="72" t="s">
        <v>23062</v>
      </c>
      <c r="C504" s="71" t="s">
        <v>24085</v>
      </c>
      <c r="D504" s="73" t="s">
        <v>23063</v>
      </c>
    </row>
    <row r="505" spans="1:4">
      <c r="A505" s="71" t="s">
        <v>23064</v>
      </c>
      <c r="B505" s="72" t="s">
        <v>23065</v>
      </c>
      <c r="C505" s="71" t="s">
        <v>24085</v>
      </c>
      <c r="D505" s="73" t="s">
        <v>23066</v>
      </c>
    </row>
    <row r="506" spans="1:4">
      <c r="A506" s="71" t="s">
        <v>23067</v>
      </c>
      <c r="B506" s="72" t="s">
        <v>23068</v>
      </c>
      <c r="C506" s="71" t="s">
        <v>22075</v>
      </c>
      <c r="D506" s="73" t="s">
        <v>23069</v>
      </c>
    </row>
    <row r="507" spans="1:4">
      <c r="A507" s="71" t="s">
        <v>23070</v>
      </c>
      <c r="B507" s="72" t="s">
        <v>23071</v>
      </c>
      <c r="C507" s="71" t="s">
        <v>24085</v>
      </c>
      <c r="D507" s="73" t="s">
        <v>23072</v>
      </c>
    </row>
    <row r="508" spans="1:4" ht="22.5">
      <c r="A508" s="71" t="s">
        <v>23073</v>
      </c>
      <c r="B508" s="72" t="s">
        <v>23074</v>
      </c>
      <c r="C508" s="71" t="s">
        <v>24085</v>
      </c>
      <c r="D508" s="73" t="s">
        <v>23075</v>
      </c>
    </row>
    <row r="509" spans="1:4">
      <c r="B509" s="72" t="s">
        <v>23076</v>
      </c>
    </row>
    <row r="510" spans="1:4">
      <c r="A510" s="71" t="s">
        <v>23077</v>
      </c>
      <c r="B510" s="72" t="s">
        <v>23078</v>
      </c>
      <c r="C510" s="71" t="s">
        <v>24085</v>
      </c>
      <c r="D510" s="73" t="s">
        <v>23079</v>
      </c>
    </row>
    <row r="511" spans="1:4">
      <c r="A511" s="71" t="s">
        <v>23080</v>
      </c>
      <c r="B511" s="72" t="s">
        <v>23081</v>
      </c>
      <c r="C511" s="71" t="s">
        <v>24085</v>
      </c>
      <c r="D511" s="71" t="s">
        <v>24125</v>
      </c>
    </row>
    <row r="512" spans="1:4" ht="22.5">
      <c r="A512" s="71" t="s">
        <v>23082</v>
      </c>
      <c r="B512" s="72" t="s">
        <v>23083</v>
      </c>
      <c r="C512" s="71" t="s">
        <v>24085</v>
      </c>
      <c r="D512" s="73" t="s">
        <v>23084</v>
      </c>
    </row>
    <row r="513" spans="1:4">
      <c r="B513" s="72" t="s">
        <v>23085</v>
      </c>
    </row>
    <row r="514" spans="1:4">
      <c r="A514" s="71" t="s">
        <v>23086</v>
      </c>
      <c r="B514" s="72" t="s">
        <v>23087</v>
      </c>
      <c r="C514" s="71" t="s">
        <v>20557</v>
      </c>
      <c r="D514" s="73" t="s">
        <v>23088</v>
      </c>
    </row>
    <row r="515" spans="1:4">
      <c r="A515" s="71" t="s">
        <v>23089</v>
      </c>
      <c r="B515" s="72" t="s">
        <v>23090</v>
      </c>
      <c r="C515" s="71" t="s">
        <v>20557</v>
      </c>
      <c r="D515" s="73" t="s">
        <v>22757</v>
      </c>
    </row>
    <row r="516" spans="1:4">
      <c r="A516" s="71" t="s">
        <v>23091</v>
      </c>
      <c r="B516" s="72" t="s">
        <v>23092</v>
      </c>
      <c r="C516" s="71" t="s">
        <v>20557</v>
      </c>
      <c r="D516" s="73" t="s">
        <v>23093</v>
      </c>
    </row>
    <row r="517" spans="1:4">
      <c r="A517" s="71" t="s">
        <v>23094</v>
      </c>
      <c r="B517" s="72" t="s">
        <v>23092</v>
      </c>
      <c r="C517" s="71" t="s">
        <v>24085</v>
      </c>
      <c r="D517" s="73" t="s">
        <v>24128</v>
      </c>
    </row>
    <row r="518" spans="1:4">
      <c r="A518" s="71" t="s">
        <v>23095</v>
      </c>
      <c r="B518" s="72" t="s">
        <v>23096</v>
      </c>
      <c r="C518" s="71" t="s">
        <v>24085</v>
      </c>
      <c r="D518" s="73" t="s">
        <v>23097</v>
      </c>
    </row>
    <row r="519" spans="1:4">
      <c r="A519" s="71" t="s">
        <v>23098</v>
      </c>
      <c r="B519" s="72" t="s">
        <v>23099</v>
      </c>
      <c r="C519" s="71" t="s">
        <v>20557</v>
      </c>
      <c r="D519" s="73" t="s">
        <v>23100</v>
      </c>
    </row>
    <row r="520" spans="1:4">
      <c r="A520" s="71" t="s">
        <v>23101</v>
      </c>
      <c r="B520" s="72" t="s">
        <v>23102</v>
      </c>
      <c r="C520" s="71" t="s">
        <v>20557</v>
      </c>
      <c r="D520" s="73" t="s">
        <v>23103</v>
      </c>
    </row>
    <row r="521" spans="1:4">
      <c r="A521" s="71" t="s">
        <v>23104</v>
      </c>
      <c r="B521" s="72" t="s">
        <v>23105</v>
      </c>
      <c r="C521" s="71" t="s">
        <v>20557</v>
      </c>
      <c r="D521" s="73" t="s">
        <v>23106</v>
      </c>
    </row>
    <row r="522" spans="1:4">
      <c r="A522" s="71" t="s">
        <v>23107</v>
      </c>
      <c r="B522" s="72" t="s">
        <v>23108</v>
      </c>
      <c r="C522" s="71" t="s">
        <v>20557</v>
      </c>
      <c r="D522" s="73" t="s">
        <v>23109</v>
      </c>
    </row>
    <row r="523" spans="1:4">
      <c r="A523" s="71" t="s">
        <v>23110</v>
      </c>
      <c r="B523" s="72" t="s">
        <v>23111</v>
      </c>
      <c r="C523" s="71" t="s">
        <v>20557</v>
      </c>
      <c r="D523" s="73" t="s">
        <v>23112</v>
      </c>
    </row>
    <row r="524" spans="1:4">
      <c r="A524" s="71" t="s">
        <v>23113</v>
      </c>
      <c r="B524" s="72" t="s">
        <v>23114</v>
      </c>
      <c r="C524" s="71" t="s">
        <v>20557</v>
      </c>
      <c r="D524" s="73" t="s">
        <v>23115</v>
      </c>
    </row>
    <row r="525" spans="1:4">
      <c r="A525" s="71" t="s">
        <v>23116</v>
      </c>
      <c r="B525" s="72" t="s">
        <v>23117</v>
      </c>
      <c r="C525" s="71" t="s">
        <v>20557</v>
      </c>
      <c r="D525" s="73" t="s">
        <v>23118</v>
      </c>
    </row>
    <row r="526" spans="1:4">
      <c r="A526" s="71" t="s">
        <v>23119</v>
      </c>
      <c r="B526" s="72" t="s">
        <v>23120</v>
      </c>
      <c r="C526" s="71" t="s">
        <v>20557</v>
      </c>
      <c r="D526" s="73" t="s">
        <v>23121</v>
      </c>
    </row>
    <row r="527" spans="1:4">
      <c r="A527" s="71" t="s">
        <v>23122</v>
      </c>
      <c r="B527" s="72" t="s">
        <v>23123</v>
      </c>
      <c r="C527" s="71" t="s">
        <v>20557</v>
      </c>
      <c r="D527" s="73" t="s">
        <v>23124</v>
      </c>
    </row>
    <row r="528" spans="1:4">
      <c r="A528" s="71" t="s">
        <v>23125</v>
      </c>
      <c r="B528" s="72" t="s">
        <v>23126</v>
      </c>
      <c r="C528" s="71" t="s">
        <v>20557</v>
      </c>
      <c r="D528" s="73" t="s">
        <v>23127</v>
      </c>
    </row>
    <row r="529" spans="1:5">
      <c r="A529" s="71" t="s">
        <v>23128</v>
      </c>
      <c r="B529" s="72" t="s">
        <v>23129</v>
      </c>
      <c r="C529" s="71" t="s">
        <v>20557</v>
      </c>
      <c r="D529" s="73" t="s">
        <v>23130</v>
      </c>
    </row>
    <row r="530" spans="1:5">
      <c r="A530" s="71" t="s">
        <v>23131</v>
      </c>
      <c r="B530" s="72" t="s">
        <v>23132</v>
      </c>
      <c r="C530" s="71" t="s">
        <v>20557</v>
      </c>
      <c r="D530" s="73" t="s">
        <v>23133</v>
      </c>
    </row>
    <row r="531" spans="1:5">
      <c r="A531" s="71" t="s">
        <v>23134</v>
      </c>
      <c r="B531" s="72" t="s">
        <v>23135</v>
      </c>
      <c r="C531" s="71" t="s">
        <v>20557</v>
      </c>
      <c r="D531" s="73" t="s">
        <v>23136</v>
      </c>
    </row>
    <row r="532" spans="1:5">
      <c r="A532" s="71" t="s">
        <v>23137</v>
      </c>
      <c r="B532" s="72" t="s">
        <v>23138</v>
      </c>
      <c r="C532" s="71" t="s">
        <v>24085</v>
      </c>
      <c r="D532" s="71" t="s">
        <v>23139</v>
      </c>
    </row>
    <row r="533" spans="1:5">
      <c r="A533" s="71" t="s">
        <v>23140</v>
      </c>
      <c r="B533" s="72" t="s">
        <v>23141</v>
      </c>
      <c r="C533" s="71" t="s">
        <v>24085</v>
      </c>
      <c r="D533" s="71" t="s">
        <v>22665</v>
      </c>
    </row>
    <row r="534" spans="1:5">
      <c r="A534" s="71" t="s">
        <v>23142</v>
      </c>
      <c r="B534" s="72" t="s">
        <v>23143</v>
      </c>
      <c r="C534" s="71" t="s">
        <v>24085</v>
      </c>
      <c r="D534" s="73" t="s">
        <v>23144</v>
      </c>
    </row>
    <row r="535" spans="1:5">
      <c r="A535" s="71" t="s">
        <v>23145</v>
      </c>
      <c r="B535" s="72" t="s">
        <v>23146</v>
      </c>
      <c r="C535" s="71" t="s">
        <v>24085</v>
      </c>
      <c r="D535" s="73" t="s">
        <v>23147</v>
      </c>
    </row>
    <row r="536" spans="1:5">
      <c r="A536" s="71" t="s">
        <v>23148</v>
      </c>
      <c r="B536" s="72" t="s">
        <v>23149</v>
      </c>
      <c r="C536" s="71" t="s">
        <v>24085</v>
      </c>
      <c r="D536" s="73" t="s">
        <v>23016</v>
      </c>
    </row>
    <row r="537" spans="1:5">
      <c r="A537" s="71" t="s">
        <v>23150</v>
      </c>
      <c r="B537" s="72" t="s">
        <v>23151</v>
      </c>
      <c r="C537" s="71" t="s">
        <v>24085</v>
      </c>
      <c r="D537" s="73" t="s">
        <v>23152</v>
      </c>
    </row>
    <row r="538" spans="1:5">
      <c r="A538" s="71" t="s">
        <v>23153</v>
      </c>
      <c r="B538" s="72" t="s">
        <v>23154</v>
      </c>
      <c r="C538" s="71" t="s">
        <v>24085</v>
      </c>
      <c r="D538" s="73" t="s">
        <v>23155</v>
      </c>
    </row>
    <row r="539" spans="1:5">
      <c r="A539" s="71" t="s">
        <v>23156</v>
      </c>
      <c r="B539" s="72" t="s">
        <v>23157</v>
      </c>
      <c r="C539" s="71" t="s">
        <v>24085</v>
      </c>
      <c r="D539" s="73" t="s">
        <v>23158</v>
      </c>
    </row>
    <row r="540" spans="1:5">
      <c r="A540" s="71" t="s">
        <v>23159</v>
      </c>
      <c r="B540" s="72" t="s">
        <v>23160</v>
      </c>
      <c r="C540" s="71" t="s">
        <v>24085</v>
      </c>
      <c r="D540" s="73" t="s">
        <v>23161</v>
      </c>
    </row>
    <row r="541" spans="1:5">
      <c r="A541" s="71" t="s">
        <v>23162</v>
      </c>
      <c r="B541" s="72" t="s">
        <v>23163</v>
      </c>
      <c r="C541" s="71" t="s">
        <v>24085</v>
      </c>
      <c r="D541" s="73" t="s">
        <v>23164</v>
      </c>
    </row>
    <row r="542" spans="1:5">
      <c r="A542" s="71" t="s">
        <v>23165</v>
      </c>
      <c r="B542" s="72" t="s">
        <v>23166</v>
      </c>
      <c r="C542" s="71" t="s">
        <v>24085</v>
      </c>
      <c r="D542" s="73" t="s">
        <v>23167</v>
      </c>
    </row>
    <row r="543" spans="1:5">
      <c r="A543" s="71" t="s">
        <v>23168</v>
      </c>
      <c r="B543" s="72" t="s">
        <v>23169</v>
      </c>
      <c r="C543" s="71" t="s">
        <v>24085</v>
      </c>
      <c r="D543" s="73">
        <v>1.98</v>
      </c>
      <c r="E543" s="75">
        <v>39692</v>
      </c>
    </row>
    <row r="544" spans="1:5" ht="22.5">
      <c r="A544" s="71" t="s">
        <v>23170</v>
      </c>
      <c r="B544" s="72" t="s">
        <v>23171</v>
      </c>
      <c r="C544" s="71" t="s">
        <v>24085</v>
      </c>
      <c r="D544" s="73" t="s">
        <v>23172</v>
      </c>
    </row>
    <row r="545" spans="1:4">
      <c r="B545" s="72" t="s">
        <v>23173</v>
      </c>
    </row>
    <row r="546" spans="1:4">
      <c r="A546" s="71" t="s">
        <v>23174</v>
      </c>
      <c r="B546" s="72" t="s">
        <v>23175</v>
      </c>
      <c r="C546" s="71" t="s">
        <v>24085</v>
      </c>
      <c r="D546" s="76" t="s">
        <v>23176</v>
      </c>
    </row>
    <row r="547" spans="1:4" ht="22.5">
      <c r="A547" s="71" t="s">
        <v>23177</v>
      </c>
      <c r="B547" s="72" t="s">
        <v>23178</v>
      </c>
      <c r="C547" s="71" t="s">
        <v>24085</v>
      </c>
      <c r="D547" s="73" t="s">
        <v>23179</v>
      </c>
    </row>
    <row r="548" spans="1:4" ht="22.5">
      <c r="B548" s="72" t="s">
        <v>23180</v>
      </c>
    </row>
    <row r="549" spans="1:4">
      <c r="B549" s="72" t="s">
        <v>23181</v>
      </c>
    </row>
    <row r="550" spans="1:4" ht="22.5">
      <c r="A550" s="71" t="s">
        <v>23182</v>
      </c>
      <c r="B550" s="72" t="s">
        <v>23183</v>
      </c>
      <c r="C550" s="71" t="s">
        <v>24085</v>
      </c>
      <c r="D550" s="73" t="s">
        <v>23184</v>
      </c>
    </row>
    <row r="551" spans="1:4">
      <c r="B551" s="72" t="s">
        <v>23185</v>
      </c>
    </row>
    <row r="552" spans="1:4" ht="22.5">
      <c r="A552" s="71" t="s">
        <v>23186</v>
      </c>
      <c r="B552" s="72" t="s">
        <v>23187</v>
      </c>
      <c r="C552" s="71" t="s">
        <v>24085</v>
      </c>
      <c r="D552" s="73" t="s">
        <v>23188</v>
      </c>
    </row>
    <row r="553" spans="1:4">
      <c r="B553" s="72" t="s">
        <v>23189</v>
      </c>
    </row>
    <row r="554" spans="1:4" ht="22.5">
      <c r="A554" s="71" t="s">
        <v>23190</v>
      </c>
      <c r="B554" s="72" t="s">
        <v>23191</v>
      </c>
      <c r="C554" s="71" t="s">
        <v>24085</v>
      </c>
      <c r="D554" s="76" t="s">
        <v>23192</v>
      </c>
    </row>
    <row r="555" spans="1:4">
      <c r="B555" s="72" t="s">
        <v>23193</v>
      </c>
    </row>
    <row r="556" spans="1:4" ht="22.5">
      <c r="A556" s="71" t="s">
        <v>23194</v>
      </c>
      <c r="B556" s="72" t="s">
        <v>23195</v>
      </c>
      <c r="C556" s="71" t="s">
        <v>24085</v>
      </c>
      <c r="D556" s="73" t="s">
        <v>23196</v>
      </c>
    </row>
    <row r="557" spans="1:4">
      <c r="B557" s="72" t="s">
        <v>23173</v>
      </c>
    </row>
    <row r="558" spans="1:4" ht="22.5">
      <c r="A558" s="71" t="s">
        <v>23197</v>
      </c>
      <c r="B558" s="72" t="s">
        <v>23198</v>
      </c>
      <c r="C558" s="71" t="s">
        <v>24085</v>
      </c>
      <c r="D558" s="73" t="s">
        <v>23199</v>
      </c>
    </row>
    <row r="559" spans="1:4">
      <c r="B559" s="72" t="s">
        <v>23200</v>
      </c>
    </row>
    <row r="560" spans="1:4" ht="22.5">
      <c r="A560" s="71" t="s">
        <v>23201</v>
      </c>
      <c r="B560" s="72" t="s">
        <v>23202</v>
      </c>
      <c r="C560" s="71" t="s">
        <v>24085</v>
      </c>
      <c r="D560" s="76" t="s">
        <v>23203</v>
      </c>
    </row>
    <row r="561" spans="1:4">
      <c r="B561" s="72" t="s">
        <v>23204</v>
      </c>
    </row>
    <row r="562" spans="1:4" ht="22.5">
      <c r="A562" s="71" t="s">
        <v>23205</v>
      </c>
      <c r="B562" s="72" t="s">
        <v>23206</v>
      </c>
      <c r="C562" s="71" t="s">
        <v>24085</v>
      </c>
      <c r="D562" s="73" t="s">
        <v>23207</v>
      </c>
    </row>
    <row r="563" spans="1:4">
      <c r="B563" s="72" t="s">
        <v>23173</v>
      </c>
    </row>
    <row r="564" spans="1:4">
      <c r="A564" s="71" t="s">
        <v>23208</v>
      </c>
      <c r="B564" s="72" t="s">
        <v>20958</v>
      </c>
      <c r="C564" s="71" t="s">
        <v>24085</v>
      </c>
      <c r="D564" s="73" t="s">
        <v>20959</v>
      </c>
    </row>
    <row r="565" spans="1:4" ht="22.5">
      <c r="A565" s="71" t="s">
        <v>20960</v>
      </c>
      <c r="B565" s="72" t="s">
        <v>20961</v>
      </c>
      <c r="C565" s="71" t="s">
        <v>24085</v>
      </c>
      <c r="D565" s="76" t="s">
        <v>20962</v>
      </c>
    </row>
    <row r="566" spans="1:4">
      <c r="B566" s="72" t="s">
        <v>20963</v>
      </c>
    </row>
    <row r="567" spans="1:4" ht="22.5">
      <c r="A567" s="71" t="s">
        <v>20964</v>
      </c>
      <c r="B567" s="72" t="s">
        <v>20965</v>
      </c>
      <c r="C567" s="71" t="s">
        <v>24085</v>
      </c>
      <c r="D567" s="73" t="s">
        <v>20966</v>
      </c>
    </row>
    <row r="568" spans="1:4">
      <c r="B568" s="72" t="s">
        <v>20967</v>
      </c>
    </row>
    <row r="569" spans="1:4" ht="22.5">
      <c r="A569" s="71" t="s">
        <v>20968</v>
      </c>
      <c r="B569" s="72" t="s">
        <v>20969</v>
      </c>
      <c r="C569" s="71" t="s">
        <v>20970</v>
      </c>
      <c r="D569" s="73" t="s">
        <v>20971</v>
      </c>
    </row>
    <row r="570" spans="1:4">
      <c r="B570" s="72" t="s">
        <v>20972</v>
      </c>
    </row>
    <row r="571" spans="1:4">
      <c r="A571" s="71" t="s">
        <v>20973</v>
      </c>
      <c r="B571" s="72" t="s">
        <v>20974</v>
      </c>
      <c r="C571" s="71" t="s">
        <v>22075</v>
      </c>
      <c r="D571" s="73" t="s">
        <v>22258</v>
      </c>
    </row>
    <row r="572" spans="1:4">
      <c r="A572" s="71" t="s">
        <v>20975</v>
      </c>
      <c r="B572" s="72" t="s">
        <v>20976</v>
      </c>
      <c r="C572" s="71" t="s">
        <v>22075</v>
      </c>
      <c r="D572" s="71" t="s">
        <v>20977</v>
      </c>
    </row>
    <row r="573" spans="1:4">
      <c r="A573" s="71" t="s">
        <v>20978</v>
      </c>
      <c r="B573" s="72" t="s">
        <v>20979</v>
      </c>
      <c r="C573" s="71" t="s">
        <v>24085</v>
      </c>
      <c r="D573" s="77" t="s">
        <v>20980</v>
      </c>
    </row>
    <row r="574" spans="1:4">
      <c r="A574" s="71" t="s">
        <v>20981</v>
      </c>
      <c r="B574" s="72" t="s">
        <v>20982</v>
      </c>
      <c r="C574" s="71" t="s">
        <v>24085</v>
      </c>
      <c r="D574" s="76" t="s">
        <v>20983</v>
      </c>
    </row>
    <row r="575" spans="1:4" ht="22.5">
      <c r="A575" s="71" t="s">
        <v>20984</v>
      </c>
      <c r="B575" s="72" t="s">
        <v>20985</v>
      </c>
      <c r="C575" s="71" t="s">
        <v>24085</v>
      </c>
      <c r="D575" s="76" t="s">
        <v>20986</v>
      </c>
    </row>
    <row r="576" spans="1:4">
      <c r="B576" s="72" t="s">
        <v>20987</v>
      </c>
    </row>
    <row r="577" spans="1:4" ht="22.5">
      <c r="A577" s="71" t="s">
        <v>20988</v>
      </c>
      <c r="B577" s="72" t="s">
        <v>20989</v>
      </c>
      <c r="C577" s="71" t="s">
        <v>24085</v>
      </c>
      <c r="D577" s="76" t="s">
        <v>20990</v>
      </c>
    </row>
    <row r="578" spans="1:4">
      <c r="B578" s="72" t="s">
        <v>20991</v>
      </c>
    </row>
    <row r="579" spans="1:4" ht="22.5">
      <c r="A579" s="71" t="s">
        <v>20992</v>
      </c>
      <c r="B579" s="72" t="s">
        <v>20993</v>
      </c>
      <c r="C579" s="71" t="s">
        <v>24085</v>
      </c>
      <c r="D579" s="77" t="s">
        <v>20994</v>
      </c>
    </row>
    <row r="580" spans="1:4">
      <c r="B580" s="72" t="s">
        <v>20995</v>
      </c>
    </row>
    <row r="581" spans="1:4" ht="22.5">
      <c r="A581" s="71" t="s">
        <v>20996</v>
      </c>
      <c r="B581" s="72" t="s">
        <v>20997</v>
      </c>
      <c r="C581" s="71" t="s">
        <v>24085</v>
      </c>
      <c r="D581" s="76" t="s">
        <v>20998</v>
      </c>
    </row>
    <row r="582" spans="1:4">
      <c r="B582" s="72" t="s">
        <v>20999</v>
      </c>
    </row>
    <row r="583" spans="1:4" ht="22.5">
      <c r="A583" s="71" t="s">
        <v>21000</v>
      </c>
      <c r="B583" s="72" t="s">
        <v>21001</v>
      </c>
      <c r="C583" s="71" t="s">
        <v>24085</v>
      </c>
      <c r="D583" s="76" t="s">
        <v>21002</v>
      </c>
    </row>
    <row r="584" spans="1:4">
      <c r="B584" s="72" t="s">
        <v>21003</v>
      </c>
    </row>
    <row r="585" spans="1:4" ht="22.5">
      <c r="A585" s="71" t="s">
        <v>21004</v>
      </c>
      <c r="B585" s="72" t="s">
        <v>21005</v>
      </c>
      <c r="C585" s="71" t="s">
        <v>24085</v>
      </c>
      <c r="D585" s="76" t="s">
        <v>21006</v>
      </c>
    </row>
    <row r="586" spans="1:4">
      <c r="B586" s="72" t="s">
        <v>21007</v>
      </c>
    </row>
    <row r="587" spans="1:4" ht="22.5">
      <c r="A587" s="71" t="s">
        <v>21008</v>
      </c>
      <c r="B587" s="72" t="s">
        <v>21009</v>
      </c>
      <c r="C587" s="71" t="s">
        <v>24085</v>
      </c>
      <c r="D587" s="76" t="s">
        <v>21010</v>
      </c>
    </row>
    <row r="588" spans="1:4">
      <c r="B588" s="72" t="s">
        <v>21011</v>
      </c>
    </row>
    <row r="589" spans="1:4" ht="22.5">
      <c r="A589" s="71" t="s">
        <v>21012</v>
      </c>
      <c r="B589" s="72" t="s">
        <v>21013</v>
      </c>
      <c r="C589" s="71" t="s">
        <v>24085</v>
      </c>
      <c r="D589" s="76" t="s">
        <v>21014</v>
      </c>
    </row>
    <row r="590" spans="1:4">
      <c r="B590" s="72" t="s">
        <v>21015</v>
      </c>
    </row>
    <row r="591" spans="1:4" ht="22.5">
      <c r="A591" s="71" t="s">
        <v>21016</v>
      </c>
      <c r="B591" s="72" t="s">
        <v>21017</v>
      </c>
      <c r="C591" s="71" t="s">
        <v>24085</v>
      </c>
      <c r="D591" s="76" t="s">
        <v>21018</v>
      </c>
    </row>
    <row r="592" spans="1:4">
      <c r="B592" s="72" t="s">
        <v>21019</v>
      </c>
    </row>
    <row r="593" spans="1:4" ht="22.5">
      <c r="A593" s="71" t="s">
        <v>21020</v>
      </c>
      <c r="B593" s="72" t="s">
        <v>21021</v>
      </c>
      <c r="C593" s="71" t="s">
        <v>24085</v>
      </c>
      <c r="D593" s="76" t="s">
        <v>21022</v>
      </c>
    </row>
    <row r="594" spans="1:4">
      <c r="B594" s="72" t="s">
        <v>21023</v>
      </c>
    </row>
    <row r="595" spans="1:4" ht="22.5">
      <c r="A595" s="71" t="s">
        <v>21024</v>
      </c>
      <c r="B595" s="72" t="s">
        <v>21025</v>
      </c>
      <c r="C595" s="71" t="s">
        <v>24085</v>
      </c>
      <c r="D595" s="76" t="s">
        <v>21026</v>
      </c>
    </row>
    <row r="596" spans="1:4">
      <c r="B596" s="72" t="s">
        <v>21027</v>
      </c>
    </row>
    <row r="597" spans="1:4" ht="22.5">
      <c r="A597" s="71" t="s">
        <v>21028</v>
      </c>
      <c r="B597" s="72" t="s">
        <v>21029</v>
      </c>
      <c r="C597" s="71" t="s">
        <v>24085</v>
      </c>
      <c r="D597" s="76" t="s">
        <v>21030</v>
      </c>
    </row>
    <row r="598" spans="1:4">
      <c r="B598" s="72" t="s">
        <v>21031</v>
      </c>
    </row>
    <row r="599" spans="1:4" ht="22.5">
      <c r="A599" s="71" t="s">
        <v>21032</v>
      </c>
      <c r="B599" s="72" t="s">
        <v>21033</v>
      </c>
      <c r="C599" s="71" t="s">
        <v>24085</v>
      </c>
      <c r="D599" s="76" t="s">
        <v>21034</v>
      </c>
    </row>
    <row r="600" spans="1:4" ht="22.5">
      <c r="B600" s="72" t="s">
        <v>21033</v>
      </c>
    </row>
    <row r="601" spans="1:4">
      <c r="B601" s="72" t="s">
        <v>21035</v>
      </c>
    </row>
    <row r="602" spans="1:4" ht="22.5">
      <c r="A602" s="71" t="s">
        <v>21036</v>
      </c>
      <c r="B602" s="72" t="s">
        <v>21037</v>
      </c>
      <c r="C602" s="71" t="s">
        <v>24085</v>
      </c>
      <c r="D602" s="76" t="s">
        <v>21038</v>
      </c>
    </row>
    <row r="603" spans="1:4">
      <c r="B603" s="72" t="s">
        <v>21039</v>
      </c>
    </row>
    <row r="604" spans="1:4" ht="22.5">
      <c r="A604" s="71" t="s">
        <v>21040</v>
      </c>
      <c r="B604" s="72" t="s">
        <v>21041</v>
      </c>
      <c r="C604" s="71" t="s">
        <v>22075</v>
      </c>
      <c r="D604" s="73" t="s">
        <v>21042</v>
      </c>
    </row>
    <row r="605" spans="1:4">
      <c r="B605" s="72" t="s">
        <v>21043</v>
      </c>
    </row>
    <row r="606" spans="1:4" ht="22.5">
      <c r="A606" s="71" t="s">
        <v>21044</v>
      </c>
      <c r="B606" s="72" t="s">
        <v>21045</v>
      </c>
      <c r="C606" s="71" t="s">
        <v>22075</v>
      </c>
      <c r="D606" s="73" t="s">
        <v>24128</v>
      </c>
    </row>
    <row r="607" spans="1:4">
      <c r="B607" s="74" t="s">
        <v>21046</v>
      </c>
    </row>
    <row r="608" spans="1:4" ht="22.5">
      <c r="A608" s="71" t="s">
        <v>21047</v>
      </c>
      <c r="B608" s="72" t="s">
        <v>21048</v>
      </c>
      <c r="C608" s="71" t="s">
        <v>22075</v>
      </c>
      <c r="D608" s="73" t="s">
        <v>21049</v>
      </c>
    </row>
    <row r="609" spans="1:4">
      <c r="B609" s="72" t="s">
        <v>21050</v>
      </c>
    </row>
    <row r="610" spans="1:4" ht="22.5">
      <c r="A610" s="71" t="s">
        <v>21051</v>
      </c>
      <c r="B610" s="72" t="s">
        <v>21052</v>
      </c>
      <c r="C610" s="71" t="s">
        <v>24085</v>
      </c>
      <c r="D610" s="76" t="s">
        <v>21053</v>
      </c>
    </row>
    <row r="611" spans="1:4">
      <c r="B611" s="72" t="s">
        <v>21054</v>
      </c>
    </row>
    <row r="612" spans="1:4">
      <c r="A612" s="71" t="s">
        <v>21055</v>
      </c>
      <c r="B612" s="72" t="s">
        <v>21056</v>
      </c>
      <c r="C612" s="71" t="s">
        <v>21057</v>
      </c>
      <c r="D612" s="73" t="s">
        <v>21058</v>
      </c>
    </row>
    <row r="613" spans="1:4">
      <c r="A613" s="71" t="s">
        <v>21059</v>
      </c>
      <c r="B613" s="72" t="s">
        <v>21060</v>
      </c>
      <c r="C613" s="71" t="s">
        <v>21057</v>
      </c>
      <c r="D613" s="73" t="s">
        <v>21061</v>
      </c>
    </row>
    <row r="614" spans="1:4">
      <c r="A614" s="71" t="s">
        <v>21062</v>
      </c>
      <c r="B614" s="72" t="s">
        <v>21063</v>
      </c>
      <c r="C614" s="71" t="s">
        <v>21057</v>
      </c>
      <c r="D614" s="73" t="s">
        <v>21064</v>
      </c>
    </row>
    <row r="615" spans="1:4">
      <c r="A615" s="71" t="s">
        <v>21065</v>
      </c>
      <c r="B615" s="72" t="s">
        <v>21066</v>
      </c>
      <c r="C615" s="71" t="s">
        <v>24085</v>
      </c>
      <c r="D615" s="73" t="s">
        <v>21067</v>
      </c>
    </row>
    <row r="616" spans="1:4">
      <c r="A616" s="71" t="s">
        <v>21068</v>
      </c>
      <c r="B616" s="72" t="s">
        <v>21069</v>
      </c>
      <c r="C616" s="71" t="s">
        <v>24085</v>
      </c>
      <c r="D616" s="73" t="s">
        <v>21070</v>
      </c>
    </row>
    <row r="617" spans="1:4">
      <c r="A617" s="71" t="s">
        <v>21071</v>
      </c>
      <c r="B617" s="72" t="s">
        <v>21072</v>
      </c>
      <c r="C617" s="71" t="s">
        <v>24085</v>
      </c>
      <c r="D617" s="73" t="s">
        <v>22261</v>
      </c>
    </row>
    <row r="618" spans="1:4">
      <c r="A618" s="71" t="s">
        <v>21073</v>
      </c>
      <c r="B618" s="72" t="s">
        <v>21074</v>
      </c>
      <c r="C618" s="71" t="s">
        <v>24085</v>
      </c>
      <c r="D618" s="73" t="s">
        <v>24225</v>
      </c>
    </row>
    <row r="619" spans="1:4">
      <c r="A619" s="71" t="s">
        <v>21075</v>
      </c>
      <c r="B619" s="72" t="s">
        <v>21076</v>
      </c>
      <c r="C619" s="71" t="s">
        <v>24085</v>
      </c>
      <c r="D619" s="73" t="s">
        <v>21077</v>
      </c>
    </row>
    <row r="620" spans="1:4">
      <c r="A620" s="71" t="s">
        <v>21078</v>
      </c>
      <c r="B620" s="72" t="s">
        <v>21079</v>
      </c>
      <c r="C620" s="71" t="s">
        <v>24085</v>
      </c>
      <c r="D620" s="73" t="s">
        <v>21080</v>
      </c>
    </row>
    <row r="621" spans="1:4">
      <c r="A621" s="71" t="s">
        <v>21081</v>
      </c>
      <c r="B621" s="72" t="s">
        <v>21082</v>
      </c>
      <c r="C621" s="71" t="s">
        <v>24085</v>
      </c>
      <c r="D621" s="73" t="s">
        <v>21083</v>
      </c>
    </row>
    <row r="622" spans="1:4">
      <c r="A622" s="71" t="s">
        <v>21084</v>
      </c>
      <c r="B622" s="72" t="s">
        <v>21085</v>
      </c>
      <c r="C622" s="71" t="s">
        <v>24085</v>
      </c>
      <c r="D622" s="73" t="s">
        <v>21086</v>
      </c>
    </row>
    <row r="623" spans="1:4">
      <c r="A623" s="71" t="s">
        <v>21087</v>
      </c>
      <c r="B623" s="72" t="s">
        <v>21088</v>
      </c>
      <c r="C623" s="71" t="s">
        <v>24085</v>
      </c>
      <c r="D623" s="73" t="s">
        <v>21089</v>
      </c>
    </row>
    <row r="624" spans="1:4">
      <c r="A624" s="71" t="s">
        <v>21090</v>
      </c>
      <c r="B624" s="72" t="s">
        <v>21091</v>
      </c>
      <c r="C624" s="71" t="s">
        <v>24085</v>
      </c>
      <c r="D624" s="73" t="s">
        <v>21092</v>
      </c>
    </row>
    <row r="625" spans="1:5">
      <c r="A625" s="71" t="s">
        <v>21093</v>
      </c>
      <c r="B625" s="72" t="s">
        <v>21094</v>
      </c>
      <c r="C625" s="71" t="s">
        <v>24085</v>
      </c>
      <c r="D625" s="73" t="s">
        <v>21095</v>
      </c>
    </row>
    <row r="626" spans="1:5">
      <c r="A626" s="71" t="s">
        <v>21096</v>
      </c>
      <c r="B626" s="72" t="s">
        <v>21097</v>
      </c>
      <c r="C626" s="71" t="s">
        <v>24085</v>
      </c>
      <c r="D626" s="73" t="s">
        <v>23072</v>
      </c>
    </row>
    <row r="627" spans="1:5">
      <c r="A627" s="71" t="s">
        <v>21098</v>
      </c>
      <c r="B627" s="72" t="s">
        <v>21099</v>
      </c>
      <c r="C627" s="71" t="s">
        <v>24085</v>
      </c>
      <c r="D627" s="73" t="s">
        <v>21100</v>
      </c>
    </row>
    <row r="628" spans="1:5">
      <c r="A628" s="71" t="s">
        <v>21101</v>
      </c>
      <c r="B628" s="72" t="s">
        <v>21102</v>
      </c>
      <c r="C628" s="71" t="s">
        <v>24085</v>
      </c>
      <c r="D628" s="73" t="s">
        <v>21103</v>
      </c>
    </row>
    <row r="629" spans="1:5">
      <c r="A629" s="71" t="s">
        <v>21104</v>
      </c>
      <c r="B629" s="72" t="s">
        <v>21105</v>
      </c>
      <c r="C629" s="71" t="s">
        <v>24085</v>
      </c>
      <c r="D629" s="73" t="s">
        <v>21106</v>
      </c>
    </row>
    <row r="630" spans="1:5">
      <c r="A630" s="71" t="s">
        <v>21107</v>
      </c>
      <c r="B630" s="72" t="s">
        <v>21108</v>
      </c>
      <c r="C630" s="71" t="s">
        <v>24085</v>
      </c>
      <c r="D630" s="73" t="s">
        <v>21109</v>
      </c>
    </row>
    <row r="631" spans="1:5">
      <c r="A631" s="71" t="s">
        <v>21110</v>
      </c>
      <c r="B631" s="72" t="s">
        <v>21111</v>
      </c>
      <c r="C631" s="71" t="s">
        <v>24085</v>
      </c>
      <c r="D631" s="73" t="s">
        <v>21112</v>
      </c>
    </row>
    <row r="632" spans="1:5">
      <c r="A632" s="71" t="s">
        <v>21113</v>
      </c>
      <c r="B632" s="72" t="s">
        <v>21114</v>
      </c>
      <c r="C632" s="71" t="s">
        <v>24085</v>
      </c>
      <c r="D632" s="73" t="s">
        <v>21115</v>
      </c>
    </row>
    <row r="633" spans="1:5">
      <c r="A633" s="71" t="s">
        <v>21116</v>
      </c>
      <c r="B633" s="72" t="s">
        <v>21117</v>
      </c>
      <c r="C633" s="71" t="s">
        <v>24085</v>
      </c>
      <c r="D633" s="73" t="s">
        <v>21118</v>
      </c>
    </row>
    <row r="634" spans="1:5">
      <c r="A634" s="71" t="s">
        <v>21119</v>
      </c>
      <c r="B634" s="72" t="s">
        <v>21120</v>
      </c>
      <c r="C634" s="71" t="s">
        <v>24085</v>
      </c>
      <c r="D634" s="73" t="s">
        <v>21121</v>
      </c>
    </row>
    <row r="635" spans="1:5">
      <c r="A635" s="71" t="s">
        <v>21122</v>
      </c>
      <c r="B635" s="72" t="s">
        <v>21123</v>
      </c>
      <c r="C635" s="71" t="s">
        <v>24085</v>
      </c>
      <c r="D635" s="73" t="s">
        <v>21124</v>
      </c>
      <c r="E635" s="75">
        <v>39661</v>
      </c>
    </row>
    <row r="636" spans="1:5">
      <c r="A636" s="71" t="s">
        <v>21125</v>
      </c>
      <c r="B636" s="72" t="s">
        <v>21126</v>
      </c>
      <c r="C636" s="71" t="s">
        <v>24085</v>
      </c>
      <c r="D636" s="73" t="s">
        <v>21127</v>
      </c>
    </row>
    <row r="637" spans="1:5">
      <c r="A637" s="71" t="s">
        <v>21128</v>
      </c>
      <c r="B637" s="72" t="s">
        <v>21129</v>
      </c>
      <c r="C637" s="71" t="s">
        <v>24085</v>
      </c>
      <c r="D637" s="73" t="s">
        <v>21130</v>
      </c>
    </row>
    <row r="638" spans="1:5">
      <c r="A638" s="71" t="s">
        <v>21131</v>
      </c>
      <c r="B638" s="72" t="s">
        <v>21132</v>
      </c>
      <c r="C638" s="71" t="s">
        <v>24085</v>
      </c>
      <c r="D638" s="73" t="s">
        <v>21133</v>
      </c>
    </row>
    <row r="639" spans="1:5">
      <c r="A639" s="71" t="s">
        <v>21134</v>
      </c>
      <c r="B639" s="72" t="s">
        <v>21135</v>
      </c>
      <c r="C639" s="71" t="s">
        <v>23227</v>
      </c>
      <c r="D639" s="73" t="s">
        <v>21136</v>
      </c>
    </row>
    <row r="640" spans="1:5">
      <c r="A640" s="71" t="s">
        <v>21137</v>
      </c>
      <c r="B640" s="72" t="s">
        <v>21138</v>
      </c>
      <c r="C640" s="71" t="s">
        <v>23227</v>
      </c>
      <c r="D640" s="71" t="s">
        <v>21139</v>
      </c>
    </row>
    <row r="641" spans="1:4">
      <c r="A641" s="71" t="s">
        <v>21140</v>
      </c>
      <c r="B641" s="72" t="s">
        <v>21141</v>
      </c>
      <c r="C641" s="71" t="s">
        <v>23227</v>
      </c>
      <c r="D641" s="71" t="s">
        <v>21142</v>
      </c>
    </row>
    <row r="642" spans="1:4">
      <c r="A642" s="71" t="s">
        <v>21143</v>
      </c>
      <c r="B642" s="72" t="s">
        <v>21144</v>
      </c>
      <c r="C642" s="71" t="s">
        <v>23227</v>
      </c>
      <c r="D642" s="71" t="s">
        <v>21145</v>
      </c>
    </row>
    <row r="643" spans="1:4">
      <c r="A643" s="71" t="s">
        <v>21146</v>
      </c>
      <c r="B643" s="72" t="s">
        <v>21147</v>
      </c>
      <c r="C643" s="71" t="s">
        <v>23227</v>
      </c>
      <c r="D643" s="73" t="s">
        <v>21148</v>
      </c>
    </row>
    <row r="644" spans="1:4">
      <c r="A644" s="71" t="s">
        <v>21149</v>
      </c>
      <c r="B644" s="72" t="s">
        <v>21150</v>
      </c>
      <c r="C644" s="71" t="s">
        <v>23227</v>
      </c>
      <c r="D644" s="73" t="s">
        <v>21151</v>
      </c>
    </row>
    <row r="645" spans="1:4">
      <c r="A645" s="71" t="s">
        <v>21152</v>
      </c>
      <c r="B645" s="72" t="s">
        <v>21153</v>
      </c>
      <c r="C645" s="71" t="s">
        <v>23227</v>
      </c>
      <c r="D645" s="73" t="s">
        <v>21154</v>
      </c>
    </row>
    <row r="646" spans="1:4">
      <c r="A646" s="71" t="s">
        <v>21155</v>
      </c>
      <c r="B646" s="72" t="s">
        <v>21156</v>
      </c>
      <c r="C646" s="71" t="s">
        <v>23227</v>
      </c>
      <c r="D646" s="73" t="s">
        <v>21157</v>
      </c>
    </row>
    <row r="647" spans="1:4">
      <c r="A647" s="71" t="s">
        <v>21158</v>
      </c>
      <c r="B647" s="72" t="s">
        <v>21159</v>
      </c>
      <c r="C647" s="71" t="s">
        <v>23227</v>
      </c>
      <c r="D647" s="73" t="s">
        <v>22107</v>
      </c>
    </row>
    <row r="648" spans="1:4" ht="22.5">
      <c r="A648" s="71" t="s">
        <v>21160</v>
      </c>
      <c r="B648" s="72" t="s">
        <v>21161</v>
      </c>
      <c r="C648" s="71" t="s">
        <v>24085</v>
      </c>
      <c r="D648" s="73" t="s">
        <v>21162</v>
      </c>
    </row>
    <row r="649" spans="1:4" ht="22.5">
      <c r="A649" s="71" t="s">
        <v>21163</v>
      </c>
      <c r="B649" s="72" t="s">
        <v>21164</v>
      </c>
      <c r="C649" s="71" t="s">
        <v>24085</v>
      </c>
      <c r="D649" s="73" t="s">
        <v>21165</v>
      </c>
    </row>
    <row r="650" spans="1:4" ht="22.5">
      <c r="A650" s="71" t="s">
        <v>21166</v>
      </c>
      <c r="B650" s="72" t="s">
        <v>21167</v>
      </c>
      <c r="C650" s="71" t="s">
        <v>24085</v>
      </c>
      <c r="D650" s="73" t="s">
        <v>21168</v>
      </c>
    </row>
    <row r="651" spans="1:4">
      <c r="A651" s="71" t="s">
        <v>21169</v>
      </c>
      <c r="B651" s="72" t="s">
        <v>21170</v>
      </c>
      <c r="C651" s="71" t="s">
        <v>24085</v>
      </c>
      <c r="D651" s="71" t="s">
        <v>21145</v>
      </c>
    </row>
    <row r="652" spans="1:4">
      <c r="A652" s="71" t="s">
        <v>21171</v>
      </c>
      <c r="B652" s="72" t="s">
        <v>21172</v>
      </c>
      <c r="C652" s="71" t="s">
        <v>24085</v>
      </c>
      <c r="D652" s="71" t="s">
        <v>21173</v>
      </c>
    </row>
    <row r="653" spans="1:4">
      <c r="A653" s="71" t="s">
        <v>21174</v>
      </c>
      <c r="B653" s="72" t="s">
        <v>21175</v>
      </c>
      <c r="C653" s="71" t="s">
        <v>24085</v>
      </c>
      <c r="D653" s="71" t="s">
        <v>21176</v>
      </c>
    </row>
    <row r="654" spans="1:4">
      <c r="A654" s="71" t="s">
        <v>21177</v>
      </c>
      <c r="B654" s="72" t="s">
        <v>21178</v>
      </c>
      <c r="C654" s="71" t="s">
        <v>24085</v>
      </c>
      <c r="D654" s="71" t="s">
        <v>21179</v>
      </c>
    </row>
    <row r="655" spans="1:4">
      <c r="A655" s="71" t="s">
        <v>21180</v>
      </c>
      <c r="B655" s="72" t="s">
        <v>21181</v>
      </c>
      <c r="C655" s="71" t="s">
        <v>24085</v>
      </c>
      <c r="D655" s="73" t="s">
        <v>21182</v>
      </c>
    </row>
    <row r="656" spans="1:4">
      <c r="A656" s="71" t="s">
        <v>21183</v>
      </c>
      <c r="B656" s="72" t="s">
        <v>21184</v>
      </c>
      <c r="C656" s="71" t="s">
        <v>24085</v>
      </c>
      <c r="D656" s="71" t="s">
        <v>24114</v>
      </c>
    </row>
    <row r="657" spans="1:5">
      <c r="A657" s="71" t="s">
        <v>21185</v>
      </c>
      <c r="B657" s="72" t="s">
        <v>21186</v>
      </c>
      <c r="C657" s="71" t="s">
        <v>24085</v>
      </c>
      <c r="D657" s="73" t="s">
        <v>21187</v>
      </c>
    </row>
    <row r="658" spans="1:5">
      <c r="A658" s="71" t="s">
        <v>21188</v>
      </c>
      <c r="B658" s="72" t="s">
        <v>21189</v>
      </c>
      <c r="C658" s="71" t="s">
        <v>24085</v>
      </c>
      <c r="D658" s="73" t="s">
        <v>22223</v>
      </c>
    </row>
    <row r="659" spans="1:5">
      <c r="A659" s="71" t="s">
        <v>21190</v>
      </c>
      <c r="B659" s="72" t="s">
        <v>21191</v>
      </c>
      <c r="C659" s="71" t="s">
        <v>24085</v>
      </c>
      <c r="D659" s="71" t="s">
        <v>23290</v>
      </c>
    </row>
    <row r="660" spans="1:5">
      <c r="A660" s="71" t="s">
        <v>21192</v>
      </c>
      <c r="B660" s="72" t="s">
        <v>21193</v>
      </c>
      <c r="C660" s="71" t="s">
        <v>24085</v>
      </c>
      <c r="D660" s="71" t="s">
        <v>24114</v>
      </c>
    </row>
    <row r="661" spans="1:5">
      <c r="A661" s="71" t="s">
        <v>21194</v>
      </c>
      <c r="B661" s="72" t="s">
        <v>21195</v>
      </c>
      <c r="C661" s="71" t="s">
        <v>24085</v>
      </c>
      <c r="D661" s="71" t="s">
        <v>22193</v>
      </c>
    </row>
    <row r="662" spans="1:5">
      <c r="A662" s="71" t="s">
        <v>21196</v>
      </c>
      <c r="B662" s="72" t="s">
        <v>21197</v>
      </c>
      <c r="C662" s="71" t="s">
        <v>24085</v>
      </c>
      <c r="D662" s="71" t="s">
        <v>21198</v>
      </c>
    </row>
    <row r="663" spans="1:5">
      <c r="A663" s="71" t="s">
        <v>21199</v>
      </c>
      <c r="B663" s="72" t="s">
        <v>21200</v>
      </c>
      <c r="C663" s="71" t="s">
        <v>24085</v>
      </c>
      <c r="D663" s="71" t="s">
        <v>21201</v>
      </c>
    </row>
    <row r="664" spans="1:5">
      <c r="A664" s="71" t="s">
        <v>21202</v>
      </c>
      <c r="B664" s="72" t="s">
        <v>21203</v>
      </c>
      <c r="C664" s="71" t="s">
        <v>24085</v>
      </c>
      <c r="D664" s="71" t="s">
        <v>21201</v>
      </c>
    </row>
    <row r="665" spans="1:5">
      <c r="A665" s="71" t="s">
        <v>21204</v>
      </c>
      <c r="B665" s="72" t="s">
        <v>21205</v>
      </c>
      <c r="C665" s="71" t="s">
        <v>24085</v>
      </c>
      <c r="D665" s="71" t="s">
        <v>24102</v>
      </c>
    </row>
    <row r="666" spans="1:5">
      <c r="A666" s="71" t="s">
        <v>21206</v>
      </c>
      <c r="B666" s="72" t="s">
        <v>21207</v>
      </c>
      <c r="C666" s="71" t="s">
        <v>24085</v>
      </c>
      <c r="D666" s="71" t="s">
        <v>22662</v>
      </c>
      <c r="E666" s="75">
        <v>39661</v>
      </c>
    </row>
    <row r="667" spans="1:5" ht="22.5">
      <c r="A667" s="71" t="s">
        <v>21208</v>
      </c>
      <c r="B667" s="72" t="s">
        <v>21209</v>
      </c>
      <c r="C667" s="71" t="s">
        <v>24085</v>
      </c>
      <c r="D667" s="71" t="s">
        <v>21210</v>
      </c>
    </row>
    <row r="668" spans="1:5">
      <c r="A668" s="71" t="s">
        <v>21211</v>
      </c>
      <c r="B668" s="72" t="s">
        <v>21212</v>
      </c>
      <c r="C668" s="71" t="s">
        <v>24085</v>
      </c>
      <c r="D668" s="71" t="s">
        <v>24105</v>
      </c>
    </row>
    <row r="669" spans="1:5">
      <c r="A669" s="71" t="s">
        <v>21213</v>
      </c>
      <c r="B669" s="72" t="s">
        <v>21214</v>
      </c>
      <c r="C669" s="71" t="s">
        <v>24085</v>
      </c>
      <c r="D669" s="73" t="s">
        <v>21215</v>
      </c>
    </row>
    <row r="670" spans="1:5">
      <c r="A670" s="71" t="s">
        <v>21216</v>
      </c>
      <c r="B670" s="72" t="s">
        <v>21217</v>
      </c>
      <c r="C670" s="71" t="s">
        <v>24085</v>
      </c>
      <c r="D670" s="73" t="s">
        <v>21218</v>
      </c>
    </row>
    <row r="671" spans="1:5">
      <c r="A671" s="71" t="s">
        <v>21219</v>
      </c>
      <c r="B671" s="72" t="s">
        <v>21220</v>
      </c>
      <c r="C671" s="71" t="s">
        <v>24085</v>
      </c>
      <c r="D671" s="73" t="s">
        <v>21221</v>
      </c>
    </row>
    <row r="672" spans="1:5">
      <c r="A672" s="71" t="s">
        <v>21222</v>
      </c>
      <c r="B672" s="72" t="s">
        <v>21223</v>
      </c>
      <c r="C672" s="71" t="s">
        <v>24085</v>
      </c>
      <c r="D672" s="73" t="s">
        <v>21224</v>
      </c>
    </row>
    <row r="673" spans="1:4">
      <c r="A673" s="71" t="s">
        <v>21225</v>
      </c>
      <c r="B673" s="72" t="s">
        <v>21226</v>
      </c>
      <c r="C673" s="71" t="s">
        <v>24085</v>
      </c>
      <c r="D673" s="73" t="s">
        <v>21227</v>
      </c>
    </row>
    <row r="674" spans="1:4">
      <c r="A674" s="71" t="s">
        <v>21228</v>
      </c>
      <c r="B674" s="72" t="s">
        <v>21229</v>
      </c>
      <c r="C674" s="71" t="s">
        <v>24085</v>
      </c>
      <c r="D674" s="73" t="s">
        <v>21230</v>
      </c>
    </row>
    <row r="675" spans="1:4">
      <c r="A675" s="71" t="s">
        <v>21231</v>
      </c>
      <c r="B675" s="72" t="s">
        <v>21232</v>
      </c>
      <c r="C675" s="71" t="s">
        <v>24085</v>
      </c>
      <c r="D675" s="73" t="s">
        <v>21233</v>
      </c>
    </row>
    <row r="676" spans="1:4">
      <c r="A676" s="71" t="s">
        <v>21234</v>
      </c>
      <c r="B676" s="72" t="s">
        <v>21235</v>
      </c>
      <c r="C676" s="71" t="s">
        <v>24085</v>
      </c>
      <c r="D676" s="73" t="s">
        <v>21236</v>
      </c>
    </row>
    <row r="677" spans="1:4">
      <c r="A677" s="71" t="s">
        <v>21237</v>
      </c>
      <c r="B677" s="72" t="s">
        <v>21238</v>
      </c>
      <c r="C677" s="71" t="s">
        <v>24085</v>
      </c>
      <c r="D677" s="73" t="s">
        <v>22926</v>
      </c>
    </row>
    <row r="678" spans="1:4">
      <c r="A678" s="71" t="s">
        <v>21239</v>
      </c>
      <c r="B678" s="72" t="s">
        <v>21240</v>
      </c>
      <c r="C678" s="71" t="s">
        <v>24085</v>
      </c>
      <c r="D678" s="73" t="s">
        <v>22932</v>
      </c>
    </row>
    <row r="679" spans="1:4">
      <c r="A679" s="71" t="s">
        <v>21241</v>
      </c>
      <c r="B679" s="72" t="s">
        <v>21242</v>
      </c>
      <c r="C679" s="71" t="s">
        <v>24085</v>
      </c>
      <c r="D679" s="73" t="s">
        <v>22932</v>
      </c>
    </row>
    <row r="680" spans="1:4">
      <c r="A680" s="71" t="s">
        <v>21243</v>
      </c>
      <c r="B680" s="72" t="s">
        <v>21244</v>
      </c>
      <c r="C680" s="71" t="s">
        <v>24085</v>
      </c>
      <c r="D680" s="73" t="s">
        <v>22190</v>
      </c>
    </row>
    <row r="681" spans="1:4">
      <c r="A681" s="71" t="s">
        <v>21245</v>
      </c>
      <c r="B681" s="72" t="s">
        <v>21246</v>
      </c>
      <c r="C681" s="71" t="s">
        <v>24085</v>
      </c>
      <c r="D681" s="73" t="s">
        <v>21049</v>
      </c>
    </row>
    <row r="682" spans="1:4">
      <c r="A682" s="71" t="s">
        <v>21247</v>
      </c>
      <c r="B682" s="72" t="s">
        <v>21248</v>
      </c>
      <c r="C682" s="71" t="s">
        <v>24085</v>
      </c>
      <c r="D682" s="73" t="s">
        <v>22137</v>
      </c>
    </row>
    <row r="683" spans="1:4">
      <c r="A683" s="71" t="s">
        <v>21249</v>
      </c>
      <c r="B683" s="72" t="s">
        <v>21250</v>
      </c>
      <c r="C683" s="71" t="s">
        <v>24085</v>
      </c>
      <c r="D683" s="73" t="s">
        <v>21251</v>
      </c>
    </row>
    <row r="684" spans="1:4">
      <c r="A684" s="71" t="s">
        <v>21252</v>
      </c>
      <c r="B684" s="72" t="s">
        <v>21253</v>
      </c>
      <c r="C684" s="71" t="s">
        <v>24085</v>
      </c>
      <c r="D684" s="73" t="s">
        <v>21254</v>
      </c>
    </row>
    <row r="685" spans="1:4">
      <c r="A685" s="71" t="s">
        <v>21255</v>
      </c>
      <c r="B685" s="72" t="s">
        <v>21256</v>
      </c>
      <c r="C685" s="71" t="s">
        <v>24085</v>
      </c>
      <c r="D685" s="73" t="s">
        <v>21257</v>
      </c>
    </row>
    <row r="686" spans="1:4">
      <c r="A686" s="71" t="s">
        <v>21258</v>
      </c>
      <c r="B686" s="72" t="s">
        <v>21259</v>
      </c>
      <c r="C686" s="71" t="s">
        <v>24085</v>
      </c>
      <c r="D686" s="73" t="s">
        <v>21257</v>
      </c>
    </row>
    <row r="687" spans="1:4">
      <c r="A687" s="71" t="s">
        <v>21260</v>
      </c>
      <c r="B687" s="72" t="s">
        <v>21261</v>
      </c>
      <c r="C687" s="71" t="s">
        <v>24085</v>
      </c>
      <c r="D687" s="73" t="s">
        <v>21262</v>
      </c>
    </row>
    <row r="688" spans="1:4">
      <c r="A688" s="71" t="s">
        <v>21263</v>
      </c>
      <c r="B688" s="72" t="s">
        <v>23608</v>
      </c>
      <c r="C688" s="71" t="s">
        <v>24085</v>
      </c>
      <c r="D688" s="73" t="s">
        <v>23609</v>
      </c>
    </row>
    <row r="689" spans="1:4">
      <c r="A689" s="71" t="s">
        <v>23610</v>
      </c>
      <c r="B689" s="72" t="s">
        <v>23611</v>
      </c>
      <c r="C689" s="71" t="s">
        <v>24085</v>
      </c>
      <c r="D689" s="73" t="s">
        <v>23612</v>
      </c>
    </row>
    <row r="690" spans="1:4">
      <c r="A690" s="71" t="s">
        <v>23613</v>
      </c>
      <c r="B690" s="72" t="s">
        <v>23614</v>
      </c>
      <c r="C690" s="71" t="s">
        <v>24085</v>
      </c>
      <c r="D690" s="73" t="s">
        <v>23615</v>
      </c>
    </row>
    <row r="691" spans="1:4">
      <c r="A691" s="71" t="s">
        <v>23616</v>
      </c>
      <c r="B691" s="72" t="s">
        <v>23617</v>
      </c>
      <c r="C691" s="71" t="s">
        <v>24085</v>
      </c>
      <c r="D691" s="73" t="s">
        <v>23618</v>
      </c>
    </row>
    <row r="692" spans="1:4">
      <c r="A692" s="71" t="s">
        <v>23619</v>
      </c>
      <c r="B692" s="72" t="s">
        <v>23620</v>
      </c>
      <c r="C692" s="71" t="s">
        <v>24085</v>
      </c>
      <c r="D692" s="73" t="s">
        <v>23621</v>
      </c>
    </row>
    <row r="693" spans="1:4">
      <c r="A693" s="71" t="s">
        <v>23622</v>
      </c>
      <c r="B693" s="72" t="s">
        <v>23623</v>
      </c>
      <c r="C693" s="71" t="s">
        <v>24085</v>
      </c>
      <c r="D693" s="73" t="s">
        <v>23624</v>
      </c>
    </row>
    <row r="694" spans="1:4">
      <c r="A694" s="71" t="s">
        <v>23625</v>
      </c>
      <c r="B694" s="72" t="s">
        <v>23626</v>
      </c>
      <c r="C694" s="71" t="s">
        <v>24085</v>
      </c>
      <c r="D694" s="73" t="s">
        <v>23624</v>
      </c>
    </row>
    <row r="695" spans="1:4">
      <c r="A695" s="71" t="s">
        <v>23627</v>
      </c>
      <c r="B695" s="72" t="s">
        <v>23628</v>
      </c>
      <c r="C695" s="71" t="s">
        <v>24085</v>
      </c>
      <c r="D695" s="73" t="s">
        <v>23629</v>
      </c>
    </row>
    <row r="696" spans="1:4">
      <c r="A696" s="71" t="s">
        <v>23630</v>
      </c>
      <c r="B696" s="72" t="s">
        <v>23631</v>
      </c>
      <c r="C696" s="71" t="s">
        <v>24085</v>
      </c>
      <c r="D696" s="73" t="s">
        <v>23632</v>
      </c>
    </row>
    <row r="697" spans="1:4">
      <c r="A697" s="71" t="s">
        <v>23633</v>
      </c>
      <c r="B697" s="72" t="s">
        <v>23634</v>
      </c>
      <c r="C697" s="71" t="s">
        <v>24085</v>
      </c>
      <c r="D697" s="73" t="s">
        <v>23632</v>
      </c>
    </row>
    <row r="698" spans="1:4">
      <c r="A698" s="71" t="s">
        <v>23635</v>
      </c>
      <c r="B698" s="72" t="s">
        <v>23636</v>
      </c>
      <c r="C698" s="71" t="s">
        <v>24085</v>
      </c>
      <c r="D698" s="73" t="s">
        <v>23632</v>
      </c>
    </row>
    <row r="699" spans="1:4">
      <c r="A699" s="71" t="s">
        <v>23637</v>
      </c>
      <c r="B699" s="72" t="s">
        <v>23638</v>
      </c>
      <c r="C699" s="71" t="s">
        <v>24085</v>
      </c>
      <c r="D699" s="73" t="s">
        <v>23639</v>
      </c>
    </row>
    <row r="700" spans="1:4">
      <c r="A700" s="71" t="s">
        <v>23640</v>
      </c>
      <c r="B700" s="72" t="s">
        <v>23641</v>
      </c>
      <c r="C700" s="71" t="s">
        <v>24085</v>
      </c>
      <c r="D700" s="73" t="s">
        <v>23642</v>
      </c>
    </row>
    <row r="701" spans="1:4">
      <c r="A701" s="71" t="s">
        <v>23643</v>
      </c>
      <c r="B701" s="72" t="s">
        <v>23644</v>
      </c>
      <c r="C701" s="71" t="s">
        <v>24085</v>
      </c>
      <c r="D701" s="73" t="s">
        <v>23645</v>
      </c>
    </row>
    <row r="702" spans="1:4">
      <c r="A702" s="71" t="s">
        <v>23646</v>
      </c>
      <c r="B702" s="72" t="s">
        <v>23647</v>
      </c>
      <c r="C702" s="71" t="s">
        <v>24085</v>
      </c>
      <c r="D702" s="71" t="s">
        <v>23648</v>
      </c>
    </row>
    <row r="703" spans="1:4">
      <c r="A703" s="71" t="s">
        <v>23649</v>
      </c>
      <c r="B703" s="72" t="s">
        <v>23650</v>
      </c>
      <c r="C703" s="71" t="s">
        <v>24085</v>
      </c>
      <c r="D703" s="73" t="s">
        <v>23651</v>
      </c>
    </row>
    <row r="704" spans="1:4">
      <c r="A704" s="71" t="s">
        <v>23652</v>
      </c>
      <c r="B704" s="72" t="s">
        <v>23653</v>
      </c>
      <c r="C704" s="71" t="s">
        <v>24085</v>
      </c>
      <c r="D704" s="73" t="s">
        <v>23654</v>
      </c>
    </row>
    <row r="705" spans="1:4">
      <c r="A705" s="71" t="s">
        <v>23655</v>
      </c>
      <c r="B705" s="72" t="s">
        <v>23656</v>
      </c>
      <c r="C705" s="71" t="s">
        <v>24085</v>
      </c>
      <c r="D705" s="73" t="s">
        <v>23657</v>
      </c>
    </row>
    <row r="706" spans="1:4">
      <c r="A706" s="71" t="s">
        <v>23658</v>
      </c>
      <c r="B706" s="72" t="s">
        <v>23659</v>
      </c>
      <c r="C706" s="71" t="s">
        <v>24085</v>
      </c>
      <c r="D706" s="73" t="s">
        <v>23660</v>
      </c>
    </row>
    <row r="707" spans="1:4">
      <c r="A707" s="71" t="s">
        <v>23661</v>
      </c>
      <c r="B707" s="72" t="s">
        <v>23662</v>
      </c>
      <c r="C707" s="71" t="s">
        <v>24085</v>
      </c>
      <c r="D707" s="73" t="s">
        <v>23663</v>
      </c>
    </row>
    <row r="709" spans="1:4" ht="18.75">
      <c r="B709" s="78" t="s">
        <v>23664</v>
      </c>
      <c r="C709" s="79" t="s">
        <v>23665</v>
      </c>
      <c r="D709" s="71" t="s">
        <v>22677</v>
      </c>
    </row>
    <row r="710" spans="1:4">
      <c r="A710" s="79" t="s">
        <v>23666</v>
      </c>
      <c r="B710" s="72" t="s">
        <v>22678</v>
      </c>
    </row>
    <row r="711" spans="1:4">
      <c r="A711" s="79" t="s">
        <v>23667</v>
      </c>
      <c r="B711" s="72" t="s">
        <v>22679</v>
      </c>
    </row>
    <row r="712" spans="1:4">
      <c r="A712" s="79" t="s">
        <v>24023</v>
      </c>
      <c r="B712" s="80" t="s">
        <v>23668</v>
      </c>
      <c r="C712" s="79" t="s">
        <v>23669</v>
      </c>
      <c r="D712" s="79" t="s">
        <v>23670</v>
      </c>
    </row>
    <row r="713" spans="1:4">
      <c r="D713" s="79" t="s">
        <v>23671</v>
      </c>
    </row>
    <row r="714" spans="1:4">
      <c r="A714" s="71" t="s">
        <v>23672</v>
      </c>
      <c r="B714" s="72" t="s">
        <v>23673</v>
      </c>
      <c r="C714" s="71" t="s">
        <v>24085</v>
      </c>
      <c r="D714" s="73" t="s">
        <v>23674</v>
      </c>
    </row>
    <row r="715" spans="1:4">
      <c r="A715" s="71" t="s">
        <v>23675</v>
      </c>
      <c r="B715" s="72" t="s">
        <v>23676</v>
      </c>
      <c r="C715" s="71" t="s">
        <v>24085</v>
      </c>
      <c r="D715" s="73" t="s">
        <v>24228</v>
      </c>
    </row>
    <row r="716" spans="1:4">
      <c r="A716" s="71" t="s">
        <v>23677</v>
      </c>
      <c r="B716" s="72" t="s">
        <v>23678</v>
      </c>
      <c r="C716" s="71" t="s">
        <v>24085</v>
      </c>
      <c r="D716" s="73" t="s">
        <v>23679</v>
      </c>
    </row>
    <row r="717" spans="1:4">
      <c r="A717" s="71" t="s">
        <v>23680</v>
      </c>
      <c r="B717" s="72" t="s">
        <v>23681</v>
      </c>
      <c r="C717" s="71" t="s">
        <v>24085</v>
      </c>
      <c r="D717" s="73" t="s">
        <v>23682</v>
      </c>
    </row>
    <row r="718" spans="1:4">
      <c r="A718" s="71" t="s">
        <v>23683</v>
      </c>
      <c r="B718" s="72" t="s">
        <v>23684</v>
      </c>
      <c r="C718" s="71" t="s">
        <v>24085</v>
      </c>
      <c r="D718" s="73" t="s">
        <v>23685</v>
      </c>
    </row>
    <row r="719" spans="1:4">
      <c r="A719" s="71" t="s">
        <v>23686</v>
      </c>
      <c r="B719" s="72" t="s">
        <v>23687</v>
      </c>
      <c r="C719" s="71" t="s">
        <v>24085</v>
      </c>
      <c r="D719" s="73" t="s">
        <v>23688</v>
      </c>
    </row>
    <row r="720" spans="1:4">
      <c r="A720" s="71" t="s">
        <v>23689</v>
      </c>
      <c r="B720" s="72" t="s">
        <v>23690</v>
      </c>
      <c r="C720" s="71" t="s">
        <v>24085</v>
      </c>
      <c r="D720" s="71" t="s">
        <v>23691</v>
      </c>
    </row>
    <row r="721" spans="1:4">
      <c r="A721" s="71" t="s">
        <v>23692</v>
      </c>
      <c r="B721" s="72" t="s">
        <v>23693</v>
      </c>
      <c r="C721" s="71" t="s">
        <v>24085</v>
      </c>
      <c r="D721" s="71" t="s">
        <v>20977</v>
      </c>
    </row>
    <row r="722" spans="1:4">
      <c r="A722" s="71" t="s">
        <v>23694</v>
      </c>
      <c r="B722" s="72" t="s">
        <v>23695</v>
      </c>
      <c r="C722" s="71" t="s">
        <v>24085</v>
      </c>
      <c r="D722" s="73" t="s">
        <v>23696</v>
      </c>
    </row>
    <row r="723" spans="1:4">
      <c r="A723" s="71" t="s">
        <v>23697</v>
      </c>
      <c r="B723" s="72" t="s">
        <v>23698</v>
      </c>
      <c r="C723" s="71" t="s">
        <v>24085</v>
      </c>
      <c r="D723" s="73" t="s">
        <v>21118</v>
      </c>
    </row>
    <row r="724" spans="1:4">
      <c r="A724" s="71" t="s">
        <v>23699</v>
      </c>
      <c r="B724" s="72" t="s">
        <v>23700</v>
      </c>
      <c r="C724" s="71" t="s">
        <v>24085</v>
      </c>
      <c r="D724" s="73" t="s">
        <v>23701</v>
      </c>
    </row>
    <row r="725" spans="1:4">
      <c r="A725" s="71" t="s">
        <v>23702</v>
      </c>
      <c r="B725" s="72" t="s">
        <v>23703</v>
      </c>
      <c r="C725" s="71" t="s">
        <v>24085</v>
      </c>
      <c r="D725" s="73" t="s">
        <v>21121</v>
      </c>
    </row>
    <row r="726" spans="1:4">
      <c r="A726" s="71" t="s">
        <v>23704</v>
      </c>
      <c r="B726" s="72" t="s">
        <v>23705</v>
      </c>
      <c r="C726" s="71" t="s">
        <v>24085</v>
      </c>
      <c r="D726" s="73" t="s">
        <v>23706</v>
      </c>
    </row>
    <row r="727" spans="1:4">
      <c r="A727" s="71" t="s">
        <v>23707</v>
      </c>
      <c r="B727" s="72" t="s">
        <v>23708</v>
      </c>
      <c r="C727" s="71" t="s">
        <v>24085</v>
      </c>
      <c r="D727" s="73" t="s">
        <v>23709</v>
      </c>
    </row>
    <row r="728" spans="1:4">
      <c r="A728" s="71" t="s">
        <v>23710</v>
      </c>
      <c r="B728" s="72" t="s">
        <v>23711</v>
      </c>
      <c r="C728" s="71" t="s">
        <v>24085</v>
      </c>
      <c r="D728" s="73" t="s">
        <v>23712</v>
      </c>
    </row>
    <row r="729" spans="1:4">
      <c r="A729" s="71" t="s">
        <v>23713</v>
      </c>
      <c r="B729" s="72" t="s">
        <v>23714</v>
      </c>
      <c r="C729" s="71" t="s">
        <v>24085</v>
      </c>
      <c r="D729" s="73" t="s">
        <v>23715</v>
      </c>
    </row>
    <row r="730" spans="1:4">
      <c r="A730" s="71" t="s">
        <v>23716</v>
      </c>
      <c r="B730" s="72" t="s">
        <v>23717</v>
      </c>
      <c r="C730" s="71" t="s">
        <v>24085</v>
      </c>
      <c r="D730" s="73" t="s">
        <v>23718</v>
      </c>
    </row>
    <row r="731" spans="1:4">
      <c r="A731" s="71" t="s">
        <v>23719</v>
      </c>
      <c r="B731" s="72" t="s">
        <v>23720</v>
      </c>
      <c r="C731" s="71" t="s">
        <v>24085</v>
      </c>
      <c r="D731" s="73" t="s">
        <v>23721</v>
      </c>
    </row>
    <row r="732" spans="1:4">
      <c r="A732" s="71" t="s">
        <v>23722</v>
      </c>
      <c r="B732" s="72" t="s">
        <v>23723</v>
      </c>
      <c r="C732" s="71" t="s">
        <v>24085</v>
      </c>
      <c r="D732" s="73" t="s">
        <v>21154</v>
      </c>
    </row>
    <row r="733" spans="1:4">
      <c r="A733" s="71" t="s">
        <v>23724</v>
      </c>
      <c r="B733" s="72" t="s">
        <v>23725</v>
      </c>
      <c r="C733" s="71" t="s">
        <v>24085</v>
      </c>
      <c r="D733" s="73" t="s">
        <v>21118</v>
      </c>
    </row>
    <row r="734" spans="1:4">
      <c r="A734" s="71" t="s">
        <v>23726</v>
      </c>
      <c r="B734" s="72" t="s">
        <v>23727</v>
      </c>
      <c r="C734" s="71" t="s">
        <v>24085</v>
      </c>
      <c r="D734" s="73" t="s">
        <v>22145</v>
      </c>
    </row>
    <row r="735" spans="1:4">
      <c r="A735" s="71" t="s">
        <v>23728</v>
      </c>
      <c r="B735" s="72" t="s">
        <v>23729</v>
      </c>
      <c r="C735" s="71" t="s">
        <v>24085</v>
      </c>
      <c r="D735" s="73" t="s">
        <v>23730</v>
      </c>
    </row>
    <row r="736" spans="1:4">
      <c r="A736" s="71" t="s">
        <v>23731</v>
      </c>
      <c r="B736" s="72" t="s">
        <v>23732</v>
      </c>
      <c r="C736" s="71" t="s">
        <v>24085</v>
      </c>
      <c r="D736" s="73" t="s">
        <v>24417</v>
      </c>
    </row>
    <row r="737" spans="1:4">
      <c r="A737" s="71" t="s">
        <v>23733</v>
      </c>
      <c r="B737" s="72" t="s">
        <v>23734</v>
      </c>
      <c r="C737" s="71" t="s">
        <v>24085</v>
      </c>
      <c r="D737" s="73" t="s">
        <v>23735</v>
      </c>
    </row>
    <row r="738" spans="1:4">
      <c r="A738" s="71" t="s">
        <v>23736</v>
      </c>
      <c r="B738" s="72" t="s">
        <v>23737</v>
      </c>
      <c r="C738" s="71" t="s">
        <v>24085</v>
      </c>
      <c r="D738" s="73" t="s">
        <v>23738</v>
      </c>
    </row>
    <row r="739" spans="1:4">
      <c r="A739" s="71" t="s">
        <v>23739</v>
      </c>
      <c r="B739" s="72" t="s">
        <v>23740</v>
      </c>
      <c r="C739" s="71" t="s">
        <v>24085</v>
      </c>
      <c r="D739" s="73" t="s">
        <v>23741</v>
      </c>
    </row>
    <row r="740" spans="1:4">
      <c r="A740" s="71" t="s">
        <v>23742</v>
      </c>
      <c r="B740" s="72" t="s">
        <v>23743</v>
      </c>
      <c r="C740" s="71" t="s">
        <v>24085</v>
      </c>
      <c r="D740" s="73" t="s">
        <v>23744</v>
      </c>
    </row>
    <row r="741" spans="1:4">
      <c r="A741" s="71" t="s">
        <v>23745</v>
      </c>
      <c r="B741" s="72" t="s">
        <v>23746</v>
      </c>
      <c r="C741" s="71" t="s">
        <v>24085</v>
      </c>
      <c r="D741" s="73" t="s">
        <v>23747</v>
      </c>
    </row>
    <row r="742" spans="1:4">
      <c r="A742" s="71" t="s">
        <v>23748</v>
      </c>
      <c r="B742" s="72" t="s">
        <v>23749</v>
      </c>
      <c r="C742" s="71" t="s">
        <v>24085</v>
      </c>
      <c r="D742" s="73" t="s">
        <v>23750</v>
      </c>
    </row>
    <row r="743" spans="1:4">
      <c r="A743" s="71" t="s">
        <v>23751</v>
      </c>
      <c r="B743" s="72" t="s">
        <v>23752</v>
      </c>
      <c r="C743" s="71" t="s">
        <v>24085</v>
      </c>
      <c r="D743" s="73" t="s">
        <v>23753</v>
      </c>
    </row>
    <row r="744" spans="1:4">
      <c r="A744" s="71" t="s">
        <v>23754</v>
      </c>
      <c r="B744" s="72" t="s">
        <v>23755</v>
      </c>
      <c r="C744" s="71" t="s">
        <v>24085</v>
      </c>
      <c r="D744" s="73" t="s">
        <v>23756</v>
      </c>
    </row>
    <row r="745" spans="1:4">
      <c r="A745" s="71" t="s">
        <v>23757</v>
      </c>
      <c r="B745" s="72" t="s">
        <v>23758</v>
      </c>
      <c r="C745" s="71" t="s">
        <v>24134</v>
      </c>
      <c r="D745" s="73" t="s">
        <v>23759</v>
      </c>
    </row>
    <row r="746" spans="1:4">
      <c r="A746" s="71" t="s">
        <v>23760</v>
      </c>
      <c r="B746" s="72" t="s">
        <v>23761</v>
      </c>
      <c r="C746" s="71" t="s">
        <v>24134</v>
      </c>
      <c r="D746" s="73" t="s">
        <v>23762</v>
      </c>
    </row>
    <row r="747" spans="1:4">
      <c r="A747" s="71" t="s">
        <v>23763</v>
      </c>
      <c r="B747" s="72" t="s">
        <v>23764</v>
      </c>
      <c r="C747" s="71" t="s">
        <v>24134</v>
      </c>
      <c r="D747" s="73" t="s">
        <v>23765</v>
      </c>
    </row>
    <row r="748" spans="1:4">
      <c r="A748" s="71" t="s">
        <v>23766</v>
      </c>
      <c r="B748" s="72" t="s">
        <v>23767</v>
      </c>
      <c r="C748" s="71" t="s">
        <v>24134</v>
      </c>
      <c r="D748" s="73" t="s">
        <v>23768</v>
      </c>
    </row>
    <row r="749" spans="1:4">
      <c r="A749" s="71" t="s">
        <v>23769</v>
      </c>
      <c r="B749" s="72" t="s">
        <v>23770</v>
      </c>
      <c r="C749" s="71" t="s">
        <v>24134</v>
      </c>
      <c r="D749" s="73" t="s">
        <v>23771</v>
      </c>
    </row>
    <row r="750" spans="1:4">
      <c r="A750" s="71" t="s">
        <v>23772</v>
      </c>
      <c r="B750" s="72" t="s">
        <v>23773</v>
      </c>
      <c r="C750" s="71" t="s">
        <v>24134</v>
      </c>
      <c r="D750" s="73" t="s">
        <v>23774</v>
      </c>
    </row>
    <row r="751" spans="1:4">
      <c r="A751" s="71" t="s">
        <v>23775</v>
      </c>
      <c r="B751" s="72" t="s">
        <v>23776</v>
      </c>
      <c r="C751" s="71" t="s">
        <v>22126</v>
      </c>
      <c r="D751" s="73" t="s">
        <v>23777</v>
      </c>
    </row>
    <row r="752" spans="1:4">
      <c r="A752" s="71" t="s">
        <v>23778</v>
      </c>
      <c r="B752" s="72" t="s">
        <v>23779</v>
      </c>
      <c r="C752" s="71" t="s">
        <v>22126</v>
      </c>
      <c r="D752" s="73" t="s">
        <v>23780</v>
      </c>
    </row>
    <row r="753" spans="1:4">
      <c r="A753" s="71" t="s">
        <v>23781</v>
      </c>
      <c r="B753" s="72" t="s">
        <v>23782</v>
      </c>
      <c r="C753" s="71" t="s">
        <v>22126</v>
      </c>
      <c r="D753" s="73" t="s">
        <v>23783</v>
      </c>
    </row>
    <row r="754" spans="1:4">
      <c r="A754" s="71" t="s">
        <v>23784</v>
      </c>
      <c r="B754" s="72" t="s">
        <v>23785</v>
      </c>
      <c r="C754" s="71" t="s">
        <v>22126</v>
      </c>
      <c r="D754" s="73" t="s">
        <v>23786</v>
      </c>
    </row>
    <row r="755" spans="1:4">
      <c r="A755" s="71" t="s">
        <v>23787</v>
      </c>
      <c r="B755" s="72" t="s">
        <v>23788</v>
      </c>
      <c r="C755" s="71" t="s">
        <v>22126</v>
      </c>
      <c r="D755" s="73" t="s">
        <v>23789</v>
      </c>
    </row>
    <row r="756" spans="1:4">
      <c r="A756" s="71" t="s">
        <v>23790</v>
      </c>
      <c r="B756" s="72" t="s">
        <v>23791</v>
      </c>
      <c r="C756" s="71" t="s">
        <v>22126</v>
      </c>
      <c r="D756" s="73" t="s">
        <v>23792</v>
      </c>
    </row>
    <row r="757" spans="1:4" ht="22.5">
      <c r="A757" s="71" t="s">
        <v>23793</v>
      </c>
      <c r="B757" s="72" t="s">
        <v>23794</v>
      </c>
      <c r="C757" s="71" t="s">
        <v>22126</v>
      </c>
      <c r="D757" s="73" t="s">
        <v>24411</v>
      </c>
    </row>
    <row r="758" spans="1:4" ht="22.5">
      <c r="A758" s="71" t="s">
        <v>23795</v>
      </c>
      <c r="B758" s="72" t="s">
        <v>23796</v>
      </c>
      <c r="C758" s="71" t="s">
        <v>22126</v>
      </c>
      <c r="D758" s="73" t="s">
        <v>23797</v>
      </c>
    </row>
    <row r="759" spans="1:4" ht="22.5">
      <c r="A759" s="71" t="s">
        <v>23798</v>
      </c>
      <c r="B759" s="72" t="s">
        <v>23799</v>
      </c>
      <c r="C759" s="71" t="s">
        <v>22126</v>
      </c>
      <c r="D759" s="73" t="s">
        <v>23800</v>
      </c>
    </row>
    <row r="760" spans="1:4" ht="22.5">
      <c r="A760" s="71" t="s">
        <v>23801</v>
      </c>
      <c r="B760" s="72" t="s">
        <v>23802</v>
      </c>
      <c r="C760" s="71" t="s">
        <v>22126</v>
      </c>
      <c r="D760" s="73" t="s">
        <v>23803</v>
      </c>
    </row>
    <row r="761" spans="1:4" ht="22.5">
      <c r="A761" s="71" t="s">
        <v>23804</v>
      </c>
      <c r="B761" s="72" t="s">
        <v>23805</v>
      </c>
      <c r="C761" s="71" t="s">
        <v>22126</v>
      </c>
      <c r="D761" s="73" t="s">
        <v>23806</v>
      </c>
    </row>
    <row r="762" spans="1:4" ht="22.5">
      <c r="A762" s="71" t="s">
        <v>23807</v>
      </c>
      <c r="B762" s="72" t="s">
        <v>23808</v>
      </c>
      <c r="C762" s="71" t="s">
        <v>22126</v>
      </c>
      <c r="D762" s="73" t="s">
        <v>23809</v>
      </c>
    </row>
    <row r="763" spans="1:4" ht="22.5">
      <c r="A763" s="71" t="s">
        <v>23810</v>
      </c>
      <c r="B763" s="72" t="s">
        <v>23811</v>
      </c>
      <c r="C763" s="71" t="s">
        <v>22126</v>
      </c>
      <c r="D763" s="73" t="s">
        <v>23812</v>
      </c>
    </row>
    <row r="764" spans="1:4" ht="22.5">
      <c r="A764" s="71" t="s">
        <v>23813</v>
      </c>
      <c r="B764" s="72" t="s">
        <v>23814</v>
      </c>
      <c r="C764" s="71" t="s">
        <v>22126</v>
      </c>
      <c r="D764" s="73" t="s">
        <v>23815</v>
      </c>
    </row>
    <row r="765" spans="1:4" ht="22.5">
      <c r="A765" s="71" t="s">
        <v>23816</v>
      </c>
      <c r="B765" s="72" t="s">
        <v>23817</v>
      </c>
      <c r="C765" s="71" t="s">
        <v>22126</v>
      </c>
      <c r="D765" s="73" t="s">
        <v>24290</v>
      </c>
    </row>
    <row r="766" spans="1:4" ht="22.5">
      <c r="A766" s="71" t="s">
        <v>23818</v>
      </c>
      <c r="B766" s="72" t="s">
        <v>23819</v>
      </c>
      <c r="C766" s="71" t="s">
        <v>22126</v>
      </c>
      <c r="D766" s="73" t="s">
        <v>23820</v>
      </c>
    </row>
    <row r="768" spans="1:4" ht="18.75">
      <c r="B768" s="78" t="s">
        <v>23664</v>
      </c>
      <c r="C768" s="79" t="s">
        <v>23665</v>
      </c>
      <c r="D768" s="71" t="s">
        <v>22680</v>
      </c>
    </row>
    <row r="769" spans="1:4">
      <c r="A769" s="79" t="s">
        <v>23666</v>
      </c>
      <c r="B769" s="72" t="s">
        <v>22678</v>
      </c>
    </row>
    <row r="770" spans="1:4">
      <c r="A770" s="79" t="s">
        <v>23667</v>
      </c>
      <c r="B770" s="72" t="s">
        <v>22679</v>
      </c>
    </row>
    <row r="771" spans="1:4">
      <c r="A771" s="79" t="s">
        <v>24023</v>
      </c>
      <c r="B771" s="80" t="s">
        <v>23668</v>
      </c>
      <c r="C771" s="79" t="s">
        <v>23669</v>
      </c>
      <c r="D771" s="79" t="s">
        <v>23670</v>
      </c>
    </row>
    <row r="772" spans="1:4">
      <c r="D772" s="79" t="s">
        <v>23671</v>
      </c>
    </row>
    <row r="773" spans="1:4" ht="22.5">
      <c r="A773" s="71" t="s">
        <v>23821</v>
      </c>
      <c r="B773" s="72" t="s">
        <v>23822</v>
      </c>
      <c r="C773" s="71" t="s">
        <v>22126</v>
      </c>
      <c r="D773" s="73" t="s">
        <v>23823</v>
      </c>
    </row>
    <row r="774" spans="1:4" ht="22.5">
      <c r="A774" s="71" t="s">
        <v>23824</v>
      </c>
      <c r="B774" s="72" t="s">
        <v>23825</v>
      </c>
      <c r="C774" s="71" t="s">
        <v>22126</v>
      </c>
      <c r="D774" s="73" t="s">
        <v>23826</v>
      </c>
    </row>
    <row r="775" spans="1:4" ht="22.5">
      <c r="A775" s="71" t="s">
        <v>23827</v>
      </c>
      <c r="B775" s="72" t="s">
        <v>23828</v>
      </c>
      <c r="C775" s="71" t="s">
        <v>22126</v>
      </c>
      <c r="D775" s="73" t="s">
        <v>23829</v>
      </c>
    </row>
    <row r="776" spans="1:4">
      <c r="B776" s="72" t="s">
        <v>23830</v>
      </c>
    </row>
    <row r="777" spans="1:4" ht="22.5">
      <c r="A777" s="71" t="s">
        <v>23831</v>
      </c>
      <c r="B777" s="72" t="s">
        <v>23832</v>
      </c>
      <c r="C777" s="71" t="s">
        <v>22126</v>
      </c>
      <c r="D777" s="73" t="s">
        <v>23833</v>
      </c>
    </row>
    <row r="778" spans="1:4" ht="22.5">
      <c r="A778" s="71" t="s">
        <v>23834</v>
      </c>
      <c r="B778" s="72" t="s">
        <v>23835</v>
      </c>
      <c r="C778" s="71" t="s">
        <v>22126</v>
      </c>
      <c r="D778" s="73" t="s">
        <v>23836</v>
      </c>
    </row>
    <row r="779" spans="1:4" ht="22.5">
      <c r="A779" s="71" t="s">
        <v>23837</v>
      </c>
      <c r="B779" s="72" t="s">
        <v>23838</v>
      </c>
      <c r="C779" s="71" t="s">
        <v>22126</v>
      </c>
      <c r="D779" s="73" t="s">
        <v>23839</v>
      </c>
    </row>
    <row r="780" spans="1:4" ht="22.5">
      <c r="A780" s="71" t="s">
        <v>23840</v>
      </c>
      <c r="B780" s="72" t="s">
        <v>23841</v>
      </c>
      <c r="C780" s="71" t="s">
        <v>22126</v>
      </c>
      <c r="D780" s="73" t="s">
        <v>23842</v>
      </c>
    </row>
    <row r="781" spans="1:4" ht="22.5">
      <c r="A781" s="71" t="s">
        <v>23843</v>
      </c>
      <c r="B781" s="72" t="s">
        <v>23844</v>
      </c>
      <c r="C781" s="71" t="s">
        <v>22126</v>
      </c>
      <c r="D781" s="73" t="s">
        <v>23845</v>
      </c>
    </row>
    <row r="782" spans="1:4" ht="22.5">
      <c r="A782" s="71" t="s">
        <v>23846</v>
      </c>
      <c r="B782" s="72" t="s">
        <v>23847</v>
      </c>
      <c r="C782" s="71" t="s">
        <v>22126</v>
      </c>
      <c r="D782" s="73" t="s">
        <v>23848</v>
      </c>
    </row>
    <row r="783" spans="1:4" ht="22.5">
      <c r="A783" s="71" t="s">
        <v>23849</v>
      </c>
      <c r="B783" s="72" t="s">
        <v>21465</v>
      </c>
      <c r="C783" s="71" t="s">
        <v>22126</v>
      </c>
      <c r="D783" s="73" t="s">
        <v>21466</v>
      </c>
    </row>
    <row r="784" spans="1:4" ht="22.5">
      <c r="A784" s="71" t="s">
        <v>21467</v>
      </c>
      <c r="B784" s="72" t="s">
        <v>21468</v>
      </c>
      <c r="C784" s="71" t="s">
        <v>22126</v>
      </c>
      <c r="D784" s="73" t="s">
        <v>21469</v>
      </c>
    </row>
    <row r="785" spans="1:4" ht="22.5">
      <c r="A785" s="71" t="s">
        <v>21470</v>
      </c>
      <c r="B785" s="72" t="s">
        <v>21471</v>
      </c>
      <c r="C785" s="71" t="s">
        <v>22126</v>
      </c>
      <c r="D785" s="73" t="s">
        <v>21472</v>
      </c>
    </row>
    <row r="786" spans="1:4" ht="22.5">
      <c r="A786" s="71" t="s">
        <v>21473</v>
      </c>
      <c r="B786" s="72" t="s">
        <v>21474</v>
      </c>
      <c r="C786" s="71" t="s">
        <v>22126</v>
      </c>
      <c r="D786" s="73" t="s">
        <v>21475</v>
      </c>
    </row>
    <row r="787" spans="1:4" ht="22.5">
      <c r="A787" s="71" t="s">
        <v>21476</v>
      </c>
      <c r="B787" s="72" t="s">
        <v>21477</v>
      </c>
      <c r="C787" s="71" t="s">
        <v>22126</v>
      </c>
      <c r="D787" s="73" t="s">
        <v>21478</v>
      </c>
    </row>
    <row r="788" spans="1:4" ht="22.5">
      <c r="A788" s="71" t="s">
        <v>21479</v>
      </c>
      <c r="B788" s="72" t="s">
        <v>21480</v>
      </c>
      <c r="C788" s="71" t="s">
        <v>22126</v>
      </c>
      <c r="D788" s="73" t="s">
        <v>21481</v>
      </c>
    </row>
    <row r="789" spans="1:4" ht="22.5">
      <c r="A789" s="71" t="s">
        <v>21482</v>
      </c>
      <c r="B789" s="72" t="s">
        <v>21483</v>
      </c>
      <c r="C789" s="71" t="s">
        <v>22126</v>
      </c>
      <c r="D789" s="73" t="s">
        <v>21484</v>
      </c>
    </row>
    <row r="790" spans="1:4" ht="22.5">
      <c r="A790" s="71" t="s">
        <v>21485</v>
      </c>
      <c r="B790" s="72" t="s">
        <v>21486</v>
      </c>
      <c r="C790" s="71" t="s">
        <v>22126</v>
      </c>
      <c r="D790" s="71" t="s">
        <v>21487</v>
      </c>
    </row>
    <row r="791" spans="1:4" ht="22.5">
      <c r="A791" s="71" t="s">
        <v>21488</v>
      </c>
      <c r="B791" s="72" t="s">
        <v>21489</v>
      </c>
      <c r="C791" s="71" t="s">
        <v>22126</v>
      </c>
      <c r="D791" s="71" t="s">
        <v>21490</v>
      </c>
    </row>
    <row r="792" spans="1:4" ht="22.5">
      <c r="A792" s="71" t="s">
        <v>21491</v>
      </c>
      <c r="B792" s="72" t="s">
        <v>21492</v>
      </c>
      <c r="C792" s="71" t="s">
        <v>22126</v>
      </c>
      <c r="D792" s="71" t="s">
        <v>21490</v>
      </c>
    </row>
    <row r="793" spans="1:4" ht="22.5">
      <c r="A793" s="71" t="s">
        <v>21493</v>
      </c>
      <c r="B793" s="72" t="s">
        <v>21494</v>
      </c>
      <c r="C793" s="71" t="s">
        <v>22126</v>
      </c>
      <c r="D793" s="73" t="s">
        <v>21495</v>
      </c>
    </row>
    <row r="794" spans="1:4" ht="22.5">
      <c r="A794" s="71" t="s">
        <v>21496</v>
      </c>
      <c r="B794" s="72" t="s">
        <v>21497</v>
      </c>
      <c r="C794" s="71" t="s">
        <v>22126</v>
      </c>
      <c r="D794" s="73" t="s">
        <v>21498</v>
      </c>
    </row>
    <row r="795" spans="1:4" ht="22.5">
      <c r="A795" s="71" t="s">
        <v>21499</v>
      </c>
      <c r="B795" s="72" t="s">
        <v>21500</v>
      </c>
      <c r="C795" s="71" t="s">
        <v>22126</v>
      </c>
      <c r="D795" s="73" t="s">
        <v>21501</v>
      </c>
    </row>
    <row r="796" spans="1:4" ht="22.5">
      <c r="A796" s="71" t="s">
        <v>21502</v>
      </c>
      <c r="B796" s="72" t="s">
        <v>21503</v>
      </c>
      <c r="C796" s="71" t="s">
        <v>22126</v>
      </c>
      <c r="D796" s="73" t="s">
        <v>21504</v>
      </c>
    </row>
    <row r="797" spans="1:4" ht="22.5">
      <c r="A797" s="71" t="s">
        <v>21505</v>
      </c>
      <c r="B797" s="72" t="s">
        <v>21506</v>
      </c>
      <c r="C797" s="71" t="s">
        <v>22126</v>
      </c>
      <c r="D797" s="73" t="s">
        <v>24370</v>
      </c>
    </row>
    <row r="798" spans="1:4" ht="22.5">
      <c r="A798" s="71" t="s">
        <v>21507</v>
      </c>
      <c r="B798" s="72" t="s">
        <v>21508</v>
      </c>
      <c r="C798" s="71" t="s">
        <v>22126</v>
      </c>
      <c r="D798" s="73" t="s">
        <v>21509</v>
      </c>
    </row>
    <row r="799" spans="1:4" ht="22.5">
      <c r="A799" s="71" t="s">
        <v>21510</v>
      </c>
      <c r="B799" s="72" t="s">
        <v>21511</v>
      </c>
      <c r="C799" s="71" t="s">
        <v>22126</v>
      </c>
      <c r="D799" s="73" t="s">
        <v>21512</v>
      </c>
    </row>
    <row r="800" spans="1:4" ht="22.5">
      <c r="A800" s="71" t="s">
        <v>21513</v>
      </c>
      <c r="B800" s="72" t="s">
        <v>19361</v>
      </c>
      <c r="C800" s="71" t="s">
        <v>22126</v>
      </c>
      <c r="D800" s="73" t="s">
        <v>19362</v>
      </c>
    </row>
    <row r="801" spans="1:4" ht="22.5">
      <c r="A801" s="71" t="s">
        <v>19363</v>
      </c>
      <c r="B801" s="72" t="s">
        <v>19364</v>
      </c>
      <c r="C801" s="71" t="s">
        <v>22126</v>
      </c>
      <c r="D801" s="73" t="s">
        <v>24411</v>
      </c>
    </row>
    <row r="802" spans="1:4" ht="22.5">
      <c r="A802" s="71" t="s">
        <v>19365</v>
      </c>
      <c r="B802" s="72" t="s">
        <v>19366</v>
      </c>
      <c r="C802" s="71" t="s">
        <v>22126</v>
      </c>
      <c r="D802" s="73" t="s">
        <v>19367</v>
      </c>
    </row>
    <row r="803" spans="1:4" ht="22.5">
      <c r="A803" s="71" t="s">
        <v>19368</v>
      </c>
      <c r="B803" s="72" t="s">
        <v>19369</v>
      </c>
      <c r="C803" s="71" t="s">
        <v>22126</v>
      </c>
      <c r="D803" s="73" t="s">
        <v>19370</v>
      </c>
    </row>
    <row r="804" spans="1:4">
      <c r="A804" s="71" t="s">
        <v>19371</v>
      </c>
      <c r="B804" s="72" t="s">
        <v>19372</v>
      </c>
      <c r="C804" s="71" t="s">
        <v>22126</v>
      </c>
      <c r="D804" s="73" t="s">
        <v>19373</v>
      </c>
    </row>
    <row r="805" spans="1:4">
      <c r="A805" s="71" t="s">
        <v>19374</v>
      </c>
      <c r="B805" s="72" t="s">
        <v>19375</v>
      </c>
      <c r="C805" s="71" t="s">
        <v>22126</v>
      </c>
      <c r="D805" s="73" t="s">
        <v>19376</v>
      </c>
    </row>
    <row r="806" spans="1:4">
      <c r="A806" s="71" t="s">
        <v>19377</v>
      </c>
      <c r="B806" s="72" t="s">
        <v>19378</v>
      </c>
      <c r="C806" s="71" t="s">
        <v>22126</v>
      </c>
      <c r="D806" s="73" t="s">
        <v>19379</v>
      </c>
    </row>
    <row r="807" spans="1:4" ht="22.5">
      <c r="A807" s="71" t="s">
        <v>19380</v>
      </c>
      <c r="B807" s="72" t="s">
        <v>19381</v>
      </c>
      <c r="C807" s="71" t="s">
        <v>22126</v>
      </c>
      <c r="D807" s="73" t="s">
        <v>19382</v>
      </c>
    </row>
    <row r="808" spans="1:4" ht="22.5">
      <c r="A808" s="71" t="s">
        <v>19383</v>
      </c>
      <c r="B808" s="72" t="s">
        <v>19384</v>
      </c>
      <c r="C808" s="71" t="s">
        <v>22126</v>
      </c>
      <c r="D808" s="73" t="s">
        <v>23382</v>
      </c>
    </row>
    <row r="809" spans="1:4" ht="22.5">
      <c r="A809" s="71" t="s">
        <v>19385</v>
      </c>
      <c r="B809" s="72" t="s">
        <v>21546</v>
      </c>
      <c r="C809" s="71" t="s">
        <v>22126</v>
      </c>
      <c r="D809" s="73" t="s">
        <v>21067</v>
      </c>
    </row>
    <row r="810" spans="1:4">
      <c r="A810" s="71" t="s">
        <v>21547</v>
      </c>
      <c r="B810" s="72" t="s">
        <v>21548</v>
      </c>
      <c r="C810" s="71" t="s">
        <v>22126</v>
      </c>
      <c r="D810" s="73" t="s">
        <v>22859</v>
      </c>
    </row>
    <row r="811" spans="1:4" ht="22.5">
      <c r="A811" s="71" t="s">
        <v>21549</v>
      </c>
      <c r="B811" s="72" t="s">
        <v>21550</v>
      </c>
      <c r="C811" s="71" t="s">
        <v>22126</v>
      </c>
      <c r="D811" s="73" t="s">
        <v>21551</v>
      </c>
    </row>
    <row r="812" spans="1:4" ht="22.5">
      <c r="A812" s="71" t="s">
        <v>21552</v>
      </c>
      <c r="B812" s="72" t="s">
        <v>21553</v>
      </c>
      <c r="C812" s="71" t="s">
        <v>22126</v>
      </c>
      <c r="D812" s="73" t="s">
        <v>21554</v>
      </c>
    </row>
    <row r="813" spans="1:4" ht="22.5">
      <c r="A813" s="71" t="s">
        <v>21555</v>
      </c>
      <c r="B813" s="72" t="s">
        <v>21556</v>
      </c>
      <c r="C813" s="71" t="s">
        <v>22126</v>
      </c>
      <c r="D813" s="73" t="s">
        <v>21557</v>
      </c>
    </row>
    <row r="814" spans="1:4">
      <c r="A814" s="71" t="s">
        <v>21558</v>
      </c>
      <c r="B814" s="72" t="s">
        <v>21559</v>
      </c>
      <c r="C814" s="71" t="s">
        <v>22126</v>
      </c>
      <c r="D814" s="73" t="s">
        <v>21560</v>
      </c>
    </row>
    <row r="815" spans="1:4" ht="22.5">
      <c r="A815" s="71" t="s">
        <v>21561</v>
      </c>
      <c r="B815" s="72" t="s">
        <v>21562</v>
      </c>
      <c r="C815" s="71" t="s">
        <v>22126</v>
      </c>
      <c r="D815" s="73" t="s">
        <v>21563</v>
      </c>
    </row>
    <row r="816" spans="1:4" ht="22.5">
      <c r="A816" s="71" t="s">
        <v>21564</v>
      </c>
      <c r="B816" s="72" t="s">
        <v>21565</v>
      </c>
      <c r="C816" s="71" t="s">
        <v>22126</v>
      </c>
      <c r="D816" s="73" t="s">
        <v>21566</v>
      </c>
    </row>
    <row r="817" spans="1:4">
      <c r="A817" s="71" t="s">
        <v>21567</v>
      </c>
      <c r="B817" s="72" t="s">
        <v>21568</v>
      </c>
      <c r="C817" s="71" t="s">
        <v>22126</v>
      </c>
      <c r="D817" s="73" t="s">
        <v>21569</v>
      </c>
    </row>
    <row r="818" spans="1:4">
      <c r="A818" s="71" t="s">
        <v>21570</v>
      </c>
      <c r="B818" s="72" t="s">
        <v>21571</v>
      </c>
      <c r="C818" s="71" t="s">
        <v>22126</v>
      </c>
      <c r="D818" s="73" t="s">
        <v>21572</v>
      </c>
    </row>
    <row r="819" spans="1:4">
      <c r="A819" s="71" t="s">
        <v>21573</v>
      </c>
      <c r="B819" s="72" t="s">
        <v>21574</v>
      </c>
      <c r="C819" s="71" t="s">
        <v>22126</v>
      </c>
      <c r="D819" s="73" t="s">
        <v>21575</v>
      </c>
    </row>
    <row r="820" spans="1:4">
      <c r="A820" s="71" t="s">
        <v>21576</v>
      </c>
      <c r="B820" s="72" t="s">
        <v>21577</v>
      </c>
      <c r="C820" s="71" t="s">
        <v>22126</v>
      </c>
      <c r="D820" s="73" t="s">
        <v>21578</v>
      </c>
    </row>
    <row r="821" spans="1:4">
      <c r="A821" s="71" t="s">
        <v>21579</v>
      </c>
      <c r="B821" s="72" t="s">
        <v>21580</v>
      </c>
      <c r="C821" s="71" t="s">
        <v>22126</v>
      </c>
      <c r="D821" s="73" t="s">
        <v>21581</v>
      </c>
    </row>
    <row r="822" spans="1:4">
      <c r="A822" s="71" t="s">
        <v>21582</v>
      </c>
      <c r="B822" s="72" t="s">
        <v>21583</v>
      </c>
      <c r="C822" s="71" t="s">
        <v>22126</v>
      </c>
      <c r="D822" s="73" t="s">
        <v>21584</v>
      </c>
    </row>
    <row r="823" spans="1:4">
      <c r="A823" s="71" t="s">
        <v>21585</v>
      </c>
      <c r="B823" s="72" t="s">
        <v>21586</v>
      </c>
      <c r="C823" s="71" t="s">
        <v>22126</v>
      </c>
      <c r="D823" s="73" t="s">
        <v>21587</v>
      </c>
    </row>
    <row r="824" spans="1:4">
      <c r="A824" s="71" t="s">
        <v>21588</v>
      </c>
      <c r="B824" s="72" t="s">
        <v>21589</v>
      </c>
      <c r="C824" s="71" t="s">
        <v>22126</v>
      </c>
      <c r="D824" s="73" t="s">
        <v>21590</v>
      </c>
    </row>
    <row r="825" spans="1:4">
      <c r="A825" s="71" t="s">
        <v>21591</v>
      </c>
      <c r="B825" s="72" t="s">
        <v>21592</v>
      </c>
      <c r="C825" s="71" t="s">
        <v>22126</v>
      </c>
      <c r="D825" s="73" t="s">
        <v>21593</v>
      </c>
    </row>
    <row r="826" spans="1:4">
      <c r="A826" s="71" t="s">
        <v>21594</v>
      </c>
      <c r="B826" s="72" t="s">
        <v>21595</v>
      </c>
      <c r="C826" s="71" t="s">
        <v>22126</v>
      </c>
      <c r="D826" s="73" t="s">
        <v>21596</v>
      </c>
    </row>
    <row r="827" spans="1:4">
      <c r="A827" s="71" t="s">
        <v>21597</v>
      </c>
      <c r="B827" s="72" t="s">
        <v>21598</v>
      </c>
      <c r="C827" s="71" t="s">
        <v>22126</v>
      </c>
      <c r="D827" s="73" t="s">
        <v>21599</v>
      </c>
    </row>
    <row r="828" spans="1:4">
      <c r="A828" s="71" t="s">
        <v>21600</v>
      </c>
      <c r="B828" s="72" t="s">
        <v>21601</v>
      </c>
      <c r="C828" s="71" t="s">
        <v>22126</v>
      </c>
      <c r="D828" s="73" t="s">
        <v>21602</v>
      </c>
    </row>
    <row r="829" spans="1:4">
      <c r="A829" s="71" t="s">
        <v>21603</v>
      </c>
      <c r="B829" s="72" t="s">
        <v>21604</v>
      </c>
      <c r="C829" s="71" t="s">
        <v>22126</v>
      </c>
      <c r="D829" s="73" t="s">
        <v>23709</v>
      </c>
    </row>
    <row r="830" spans="1:4">
      <c r="A830" s="71" t="s">
        <v>21605</v>
      </c>
      <c r="B830" s="72" t="s">
        <v>21606</v>
      </c>
      <c r="C830" s="71" t="s">
        <v>22126</v>
      </c>
      <c r="D830" s="73" t="s">
        <v>21607</v>
      </c>
    </row>
    <row r="831" spans="1:4">
      <c r="A831" s="71" t="s">
        <v>21608</v>
      </c>
      <c r="B831" s="72" t="s">
        <v>21609</v>
      </c>
      <c r="C831" s="71" t="s">
        <v>22126</v>
      </c>
      <c r="D831" s="73" t="s">
        <v>21610</v>
      </c>
    </row>
    <row r="832" spans="1:4">
      <c r="A832" s="71" t="s">
        <v>21611</v>
      </c>
      <c r="B832" s="72" t="s">
        <v>21612</v>
      </c>
      <c r="C832" s="71" t="s">
        <v>22126</v>
      </c>
      <c r="D832" s="73" t="s">
        <v>21613</v>
      </c>
    </row>
    <row r="833" spans="1:4">
      <c r="A833" s="71" t="s">
        <v>21614</v>
      </c>
      <c r="B833" s="72" t="s">
        <v>21615</v>
      </c>
      <c r="C833" s="71" t="s">
        <v>22126</v>
      </c>
      <c r="D833" s="73" t="s">
        <v>21616</v>
      </c>
    </row>
    <row r="834" spans="1:4">
      <c r="A834" s="71" t="s">
        <v>21617</v>
      </c>
      <c r="B834" s="72" t="s">
        <v>21618</v>
      </c>
      <c r="C834" s="71" t="s">
        <v>22126</v>
      </c>
      <c r="D834" s="73" t="s">
        <v>21619</v>
      </c>
    </row>
    <row r="835" spans="1:4">
      <c r="B835" s="72" t="s">
        <v>21620</v>
      </c>
    </row>
    <row r="836" spans="1:4">
      <c r="A836" s="71" t="s">
        <v>21621</v>
      </c>
      <c r="B836" s="72" t="s">
        <v>21622</v>
      </c>
      <c r="C836" s="71" t="s">
        <v>22126</v>
      </c>
      <c r="D836" s="73" t="s">
        <v>21623</v>
      </c>
    </row>
    <row r="837" spans="1:4">
      <c r="A837" s="71" t="s">
        <v>21624</v>
      </c>
      <c r="B837" s="72" t="s">
        <v>21625</v>
      </c>
      <c r="C837" s="71" t="s">
        <v>22126</v>
      </c>
      <c r="D837" s="73" t="s">
        <v>22917</v>
      </c>
    </row>
    <row r="838" spans="1:4" ht="22.5">
      <c r="A838" s="71" t="s">
        <v>21626</v>
      </c>
      <c r="B838" s="72" t="s">
        <v>21627</v>
      </c>
      <c r="C838" s="71" t="s">
        <v>22126</v>
      </c>
      <c r="D838" s="73" t="s">
        <v>21628</v>
      </c>
    </row>
    <row r="839" spans="1:4">
      <c r="A839" s="71" t="s">
        <v>21629</v>
      </c>
      <c r="B839" s="72" t="s">
        <v>21630</v>
      </c>
      <c r="C839" s="71" t="s">
        <v>22126</v>
      </c>
      <c r="D839" s="73" t="s">
        <v>21631</v>
      </c>
    </row>
    <row r="840" spans="1:4">
      <c r="A840" s="71" t="s">
        <v>21632</v>
      </c>
      <c r="B840" s="72" t="s">
        <v>21633</v>
      </c>
      <c r="C840" s="71" t="s">
        <v>22126</v>
      </c>
      <c r="D840" s="73" t="s">
        <v>21634</v>
      </c>
    </row>
    <row r="841" spans="1:4">
      <c r="A841" s="71" t="s">
        <v>21635</v>
      </c>
      <c r="B841" s="72" t="s">
        <v>21636</v>
      </c>
      <c r="C841" s="71" t="s">
        <v>22126</v>
      </c>
      <c r="D841" s="73" t="s">
        <v>21637</v>
      </c>
    </row>
    <row r="842" spans="1:4">
      <c r="A842" s="71" t="s">
        <v>21638</v>
      </c>
      <c r="B842" s="72" t="s">
        <v>21639</v>
      </c>
      <c r="C842" s="71" t="s">
        <v>22126</v>
      </c>
      <c r="D842" s="73" t="s">
        <v>21640</v>
      </c>
    </row>
    <row r="843" spans="1:4">
      <c r="A843" s="71" t="s">
        <v>21641</v>
      </c>
      <c r="B843" s="72" t="s">
        <v>21642</v>
      </c>
      <c r="C843" s="71" t="s">
        <v>22126</v>
      </c>
      <c r="D843" s="73" t="s">
        <v>21643</v>
      </c>
    </row>
    <row r="844" spans="1:4">
      <c r="A844" s="71" t="s">
        <v>21644</v>
      </c>
      <c r="B844" s="72" t="s">
        <v>21645</v>
      </c>
      <c r="C844" s="71" t="s">
        <v>22126</v>
      </c>
      <c r="D844" s="73" t="s">
        <v>21646</v>
      </c>
    </row>
    <row r="845" spans="1:4">
      <c r="A845" s="71" t="s">
        <v>21647</v>
      </c>
      <c r="B845" s="72" t="s">
        <v>21648</v>
      </c>
      <c r="C845" s="71" t="s">
        <v>22126</v>
      </c>
      <c r="D845" s="73" t="s">
        <v>21649</v>
      </c>
    </row>
    <row r="846" spans="1:4">
      <c r="A846" s="71" t="s">
        <v>21650</v>
      </c>
      <c r="B846" s="72" t="s">
        <v>21651</v>
      </c>
      <c r="C846" s="71" t="s">
        <v>22126</v>
      </c>
      <c r="D846" s="73" t="s">
        <v>21652</v>
      </c>
    </row>
    <row r="847" spans="1:4">
      <c r="A847" s="71" t="s">
        <v>21653</v>
      </c>
      <c r="B847" s="72" t="s">
        <v>21654</v>
      </c>
      <c r="C847" s="71" t="s">
        <v>22126</v>
      </c>
      <c r="D847" s="71" t="s">
        <v>21655</v>
      </c>
    </row>
    <row r="848" spans="1:4">
      <c r="A848" s="71" t="s">
        <v>21656</v>
      </c>
      <c r="B848" s="72" t="s">
        <v>21657</v>
      </c>
      <c r="C848" s="71" t="s">
        <v>22126</v>
      </c>
      <c r="D848" s="71" t="s">
        <v>21487</v>
      </c>
    </row>
    <row r="849" spans="1:4">
      <c r="A849" s="71" t="s">
        <v>21658</v>
      </c>
      <c r="B849" s="72" t="s">
        <v>21659</v>
      </c>
      <c r="C849" s="71" t="s">
        <v>22126</v>
      </c>
      <c r="D849" s="71" t="s">
        <v>21173</v>
      </c>
    </row>
    <row r="850" spans="1:4">
      <c r="A850" s="71" t="s">
        <v>21660</v>
      </c>
      <c r="B850" s="72" t="s">
        <v>21661</v>
      </c>
      <c r="C850" s="71" t="s">
        <v>22126</v>
      </c>
      <c r="D850" s="71" t="s">
        <v>21662</v>
      </c>
    </row>
    <row r="851" spans="1:4">
      <c r="A851" s="71" t="s">
        <v>21663</v>
      </c>
      <c r="B851" s="72" t="s">
        <v>21664</v>
      </c>
      <c r="C851" s="71" t="s">
        <v>22126</v>
      </c>
      <c r="D851" s="71" t="s">
        <v>21665</v>
      </c>
    </row>
    <row r="852" spans="1:4">
      <c r="A852" s="71" t="s">
        <v>21666</v>
      </c>
      <c r="B852" s="72" t="s">
        <v>21667</v>
      </c>
      <c r="C852" s="71" t="s">
        <v>22126</v>
      </c>
      <c r="D852" s="73" t="s">
        <v>24225</v>
      </c>
    </row>
    <row r="853" spans="1:4">
      <c r="A853" s="71" t="s">
        <v>21668</v>
      </c>
      <c r="B853" s="72" t="s">
        <v>21669</v>
      </c>
      <c r="C853" s="71" t="s">
        <v>22126</v>
      </c>
      <c r="D853" s="73" t="s">
        <v>21670</v>
      </c>
    </row>
    <row r="854" spans="1:4">
      <c r="A854" s="71" t="s">
        <v>21671</v>
      </c>
      <c r="B854" s="72" t="s">
        <v>21672</v>
      </c>
      <c r="C854" s="71" t="s">
        <v>22126</v>
      </c>
      <c r="D854" s="73" t="s">
        <v>21673</v>
      </c>
    </row>
    <row r="855" spans="1:4">
      <c r="A855" s="71" t="s">
        <v>21674</v>
      </c>
      <c r="B855" s="72" t="s">
        <v>21675</v>
      </c>
      <c r="C855" s="71" t="s">
        <v>22126</v>
      </c>
      <c r="D855" s="73" t="s">
        <v>22205</v>
      </c>
    </row>
    <row r="856" spans="1:4">
      <c r="A856" s="71" t="s">
        <v>21676</v>
      </c>
      <c r="B856" s="72" t="s">
        <v>21677</v>
      </c>
      <c r="C856" s="71" t="s">
        <v>22126</v>
      </c>
      <c r="D856" s="73" t="s">
        <v>22673</v>
      </c>
    </row>
    <row r="857" spans="1:4">
      <c r="A857" s="71" t="s">
        <v>21678</v>
      </c>
      <c r="B857" s="72" t="s">
        <v>21679</v>
      </c>
      <c r="C857" s="71" t="s">
        <v>22126</v>
      </c>
      <c r="D857" s="73" t="s">
        <v>21680</v>
      </c>
    </row>
    <row r="858" spans="1:4">
      <c r="A858" s="71" t="s">
        <v>21681</v>
      </c>
      <c r="B858" s="72" t="s">
        <v>21682</v>
      </c>
      <c r="C858" s="71" t="s">
        <v>22126</v>
      </c>
      <c r="D858" s="73" t="s">
        <v>21683</v>
      </c>
    </row>
    <row r="859" spans="1:4">
      <c r="A859" s="71" t="s">
        <v>21684</v>
      </c>
      <c r="B859" s="72" t="s">
        <v>21685</v>
      </c>
      <c r="C859" s="71" t="s">
        <v>22126</v>
      </c>
      <c r="D859" s="73" t="s">
        <v>21686</v>
      </c>
    </row>
    <row r="860" spans="1:4">
      <c r="A860" s="71" t="s">
        <v>21687</v>
      </c>
      <c r="B860" s="72" t="s">
        <v>21688</v>
      </c>
      <c r="C860" s="71" t="s">
        <v>22126</v>
      </c>
      <c r="D860" s="73" t="s">
        <v>21689</v>
      </c>
    </row>
    <row r="861" spans="1:4">
      <c r="A861" s="71" t="s">
        <v>21690</v>
      </c>
      <c r="B861" s="72" t="s">
        <v>21691</v>
      </c>
      <c r="C861" s="71" t="s">
        <v>22126</v>
      </c>
      <c r="D861" s="73" t="s">
        <v>23295</v>
      </c>
    </row>
    <row r="862" spans="1:4">
      <c r="A862" s="71" t="s">
        <v>21692</v>
      </c>
      <c r="B862" s="72" t="s">
        <v>21693</v>
      </c>
      <c r="C862" s="71" t="s">
        <v>22126</v>
      </c>
      <c r="D862" s="73" t="s">
        <v>21694</v>
      </c>
    </row>
    <row r="863" spans="1:4">
      <c r="A863" s="71" t="s">
        <v>21695</v>
      </c>
      <c r="B863" s="72" t="s">
        <v>21696</v>
      </c>
      <c r="C863" s="71" t="s">
        <v>20557</v>
      </c>
      <c r="D863" s="73" t="s">
        <v>21697</v>
      </c>
    </row>
    <row r="864" spans="1:4">
      <c r="A864" s="71" t="s">
        <v>21698</v>
      </c>
      <c r="B864" s="72" t="s">
        <v>21699</v>
      </c>
      <c r="C864" s="71" t="s">
        <v>20557</v>
      </c>
      <c r="D864" s="73" t="s">
        <v>21700</v>
      </c>
    </row>
    <row r="865" spans="1:4">
      <c r="A865" s="71" t="s">
        <v>21701</v>
      </c>
      <c r="B865" s="72" t="s">
        <v>21702</v>
      </c>
      <c r="C865" s="71" t="s">
        <v>22075</v>
      </c>
      <c r="D865" s="73" t="s">
        <v>21703</v>
      </c>
    </row>
    <row r="866" spans="1:4">
      <c r="A866" s="71" t="s">
        <v>21704</v>
      </c>
      <c r="B866" s="72" t="s">
        <v>21705</v>
      </c>
      <c r="C866" s="71" t="s">
        <v>24085</v>
      </c>
      <c r="D866" s="73" t="s">
        <v>21706</v>
      </c>
    </row>
    <row r="867" spans="1:4">
      <c r="A867" s="71" t="s">
        <v>21707</v>
      </c>
      <c r="B867" s="72" t="s">
        <v>21708</v>
      </c>
      <c r="C867" s="71" t="s">
        <v>24085</v>
      </c>
      <c r="D867" s="73" t="s">
        <v>21709</v>
      </c>
    </row>
    <row r="868" spans="1:4">
      <c r="A868" s="71" t="s">
        <v>21710</v>
      </c>
      <c r="B868" s="72" t="s">
        <v>21711</v>
      </c>
      <c r="C868" s="71" t="s">
        <v>24085</v>
      </c>
      <c r="D868" s="73" t="s">
        <v>21712</v>
      </c>
    </row>
    <row r="869" spans="1:4">
      <c r="A869" s="71" t="s">
        <v>21713</v>
      </c>
      <c r="B869" s="72" t="s">
        <v>21714</v>
      </c>
      <c r="C869" s="71" t="s">
        <v>24085</v>
      </c>
      <c r="D869" s="73" t="s">
        <v>23682</v>
      </c>
    </row>
    <row r="870" spans="1:4">
      <c r="A870" s="71" t="s">
        <v>21715</v>
      </c>
      <c r="B870" s="72" t="s">
        <v>21716</v>
      </c>
      <c r="C870" s="71" t="s">
        <v>24085</v>
      </c>
      <c r="D870" s="73" t="s">
        <v>21717</v>
      </c>
    </row>
    <row r="871" spans="1:4">
      <c r="A871" s="71" t="s">
        <v>21718</v>
      </c>
      <c r="B871" s="72" t="s">
        <v>21719</v>
      </c>
      <c r="C871" s="71" t="s">
        <v>24085</v>
      </c>
      <c r="D871" s="73" t="s">
        <v>21720</v>
      </c>
    </row>
    <row r="872" spans="1:4">
      <c r="A872" s="71" t="s">
        <v>21721</v>
      </c>
      <c r="B872" s="72" t="s">
        <v>21722</v>
      </c>
      <c r="C872" s="71" t="s">
        <v>24085</v>
      </c>
      <c r="D872" s="73" t="s">
        <v>21723</v>
      </c>
    </row>
    <row r="873" spans="1:4">
      <c r="A873" s="71" t="s">
        <v>21724</v>
      </c>
      <c r="B873" s="72" t="s">
        <v>21725</v>
      </c>
      <c r="C873" s="71" t="s">
        <v>24085</v>
      </c>
      <c r="D873" s="73" t="s">
        <v>21726</v>
      </c>
    </row>
    <row r="874" spans="1:4">
      <c r="A874" s="71" t="s">
        <v>21727</v>
      </c>
      <c r="B874" s="72" t="s">
        <v>21728</v>
      </c>
      <c r="C874" s="71" t="s">
        <v>24085</v>
      </c>
      <c r="D874" s="73" t="s">
        <v>21729</v>
      </c>
    </row>
    <row r="875" spans="1:4">
      <c r="A875" s="71" t="s">
        <v>21730</v>
      </c>
      <c r="B875" s="72" t="s">
        <v>21731</v>
      </c>
      <c r="C875" s="71" t="s">
        <v>24085</v>
      </c>
      <c r="D875" s="73" t="s">
        <v>21732</v>
      </c>
    </row>
    <row r="876" spans="1:4">
      <c r="A876" s="71" t="s">
        <v>21733</v>
      </c>
      <c r="B876" s="72" t="s">
        <v>21734</v>
      </c>
      <c r="C876" s="71" t="s">
        <v>24085</v>
      </c>
      <c r="D876" s="73" t="s">
        <v>21735</v>
      </c>
    </row>
    <row r="877" spans="1:4">
      <c r="A877" s="71" t="s">
        <v>21736</v>
      </c>
      <c r="B877" s="72" t="s">
        <v>21737</v>
      </c>
      <c r="C877" s="71" t="s">
        <v>24085</v>
      </c>
      <c r="D877" s="73" t="s">
        <v>21738</v>
      </c>
    </row>
    <row r="878" spans="1:4">
      <c r="A878" s="71" t="s">
        <v>21739</v>
      </c>
      <c r="B878" s="72" t="s">
        <v>21740</v>
      </c>
      <c r="C878" s="71" t="s">
        <v>24085</v>
      </c>
      <c r="D878" s="73" t="s">
        <v>21741</v>
      </c>
    </row>
    <row r="879" spans="1:4">
      <c r="A879" s="71" t="s">
        <v>21742</v>
      </c>
      <c r="B879" s="72" t="s">
        <v>21743</v>
      </c>
      <c r="C879" s="71" t="s">
        <v>24085</v>
      </c>
      <c r="D879" s="73" t="s">
        <v>21744</v>
      </c>
    </row>
    <row r="880" spans="1:4" ht="22.5">
      <c r="A880" s="71" t="s">
        <v>21745</v>
      </c>
      <c r="B880" s="72" t="s">
        <v>21746</v>
      </c>
      <c r="C880" s="71" t="s">
        <v>24085</v>
      </c>
      <c r="D880" s="73" t="s">
        <v>21747</v>
      </c>
    </row>
    <row r="882" spans="1:4" ht="18.75">
      <c r="B882" s="78" t="s">
        <v>23664</v>
      </c>
      <c r="C882" s="79" t="s">
        <v>23665</v>
      </c>
      <c r="D882" s="71" t="s">
        <v>22681</v>
      </c>
    </row>
    <row r="883" spans="1:4">
      <c r="A883" s="79" t="s">
        <v>23666</v>
      </c>
      <c r="B883" s="72" t="s">
        <v>22678</v>
      </c>
    </row>
    <row r="884" spans="1:4">
      <c r="A884" s="79" t="s">
        <v>23667</v>
      </c>
      <c r="B884" s="72" t="s">
        <v>22679</v>
      </c>
    </row>
    <row r="885" spans="1:4">
      <c r="A885" s="79" t="s">
        <v>24023</v>
      </c>
      <c r="B885" s="80" t="s">
        <v>23668</v>
      </c>
      <c r="C885" s="79" t="s">
        <v>23669</v>
      </c>
      <c r="D885" s="79" t="s">
        <v>23670</v>
      </c>
    </row>
    <row r="886" spans="1:4">
      <c r="D886" s="79" t="s">
        <v>23671</v>
      </c>
    </row>
    <row r="887" spans="1:4" ht="22.5">
      <c r="B887" s="72" t="s">
        <v>21746</v>
      </c>
    </row>
    <row r="888" spans="1:4">
      <c r="B888" s="72" t="s">
        <v>21748</v>
      </c>
    </row>
    <row r="889" spans="1:4" ht="22.5">
      <c r="A889" s="71" t="s">
        <v>21749</v>
      </c>
      <c r="B889" s="72" t="s">
        <v>21746</v>
      </c>
      <c r="C889" s="71" t="s">
        <v>24085</v>
      </c>
      <c r="D889" s="73" t="s">
        <v>21750</v>
      </c>
    </row>
    <row r="890" spans="1:4">
      <c r="B890" s="72" t="s">
        <v>21751</v>
      </c>
    </row>
    <row r="891" spans="1:4" ht="22.5">
      <c r="A891" s="71" t="s">
        <v>21752</v>
      </c>
      <c r="B891" s="72" t="s">
        <v>21746</v>
      </c>
      <c r="C891" s="71" t="s">
        <v>24085</v>
      </c>
      <c r="D891" s="73" t="s">
        <v>21753</v>
      </c>
    </row>
    <row r="892" spans="1:4">
      <c r="B892" s="72" t="s">
        <v>21754</v>
      </c>
    </row>
    <row r="893" spans="1:4" ht="22.5">
      <c r="A893" s="71" t="s">
        <v>21755</v>
      </c>
      <c r="B893" s="72" t="s">
        <v>21746</v>
      </c>
      <c r="C893" s="71" t="s">
        <v>24085</v>
      </c>
      <c r="D893" s="73" t="s">
        <v>21756</v>
      </c>
    </row>
    <row r="894" spans="1:4">
      <c r="B894" s="72" t="s">
        <v>21757</v>
      </c>
    </row>
    <row r="895" spans="1:4">
      <c r="A895" s="71" t="s">
        <v>21758</v>
      </c>
      <c r="B895" s="72" t="s">
        <v>21759</v>
      </c>
      <c r="C895" s="71" t="s">
        <v>24085</v>
      </c>
      <c r="D895" s="73" t="s">
        <v>21760</v>
      </c>
    </row>
    <row r="896" spans="1:4">
      <c r="A896" s="71" t="s">
        <v>21761</v>
      </c>
      <c r="B896" s="72" t="s">
        <v>21762</v>
      </c>
      <c r="C896" s="71" t="s">
        <v>24085</v>
      </c>
      <c r="D896" s="73" t="s">
        <v>21763</v>
      </c>
    </row>
    <row r="897" spans="1:4">
      <c r="A897" s="71" t="s">
        <v>21764</v>
      </c>
      <c r="B897" s="72" t="s">
        <v>21765</v>
      </c>
      <c r="C897" s="71" t="s">
        <v>24085</v>
      </c>
      <c r="D897" s="73" t="s">
        <v>21766</v>
      </c>
    </row>
    <row r="898" spans="1:4">
      <c r="A898" s="71" t="s">
        <v>21767</v>
      </c>
      <c r="B898" s="72" t="s">
        <v>21768</v>
      </c>
      <c r="C898" s="71" t="s">
        <v>24085</v>
      </c>
      <c r="D898" s="73" t="s">
        <v>21769</v>
      </c>
    </row>
    <row r="899" spans="1:4">
      <c r="A899" s="71" t="s">
        <v>21770</v>
      </c>
      <c r="B899" s="72" t="s">
        <v>21771</v>
      </c>
      <c r="C899" s="71" t="s">
        <v>24085</v>
      </c>
      <c r="D899" s="73" t="s">
        <v>21772</v>
      </c>
    </row>
    <row r="900" spans="1:4">
      <c r="A900" s="71" t="s">
        <v>21773</v>
      </c>
      <c r="B900" s="72" t="s">
        <v>21774</v>
      </c>
      <c r="C900" s="71" t="s">
        <v>24085</v>
      </c>
      <c r="D900" s="73" t="s">
        <v>21775</v>
      </c>
    </row>
    <row r="901" spans="1:4">
      <c r="A901" s="71" t="s">
        <v>21776</v>
      </c>
      <c r="B901" s="72" t="s">
        <v>21777</v>
      </c>
      <c r="C901" s="71" t="s">
        <v>24085</v>
      </c>
      <c r="D901" s="73" t="s">
        <v>21778</v>
      </c>
    </row>
    <row r="902" spans="1:4">
      <c r="A902" s="71" t="s">
        <v>21779</v>
      </c>
      <c r="B902" s="72" t="s">
        <v>21780</v>
      </c>
      <c r="C902" s="71" t="s">
        <v>24085</v>
      </c>
      <c r="D902" s="73" t="s">
        <v>21781</v>
      </c>
    </row>
    <row r="903" spans="1:4">
      <c r="A903" s="71" t="s">
        <v>21782</v>
      </c>
      <c r="B903" s="72" t="s">
        <v>21783</v>
      </c>
      <c r="C903" s="71" t="s">
        <v>24085</v>
      </c>
      <c r="D903" s="73" t="s">
        <v>21784</v>
      </c>
    </row>
    <row r="904" spans="1:4">
      <c r="A904" s="71" t="s">
        <v>21785</v>
      </c>
      <c r="B904" s="72" t="s">
        <v>21786</v>
      </c>
      <c r="C904" s="71" t="s">
        <v>24085</v>
      </c>
      <c r="D904" s="76" t="s">
        <v>21787</v>
      </c>
    </row>
    <row r="905" spans="1:4">
      <c r="A905" s="71" t="s">
        <v>21788</v>
      </c>
      <c r="B905" s="72" t="s">
        <v>21789</v>
      </c>
      <c r="C905" s="71" t="s">
        <v>24085</v>
      </c>
      <c r="D905" s="73" t="s">
        <v>21790</v>
      </c>
    </row>
    <row r="906" spans="1:4">
      <c r="A906" s="71" t="s">
        <v>21791</v>
      </c>
      <c r="B906" s="72" t="s">
        <v>21792</v>
      </c>
      <c r="C906" s="71" t="s">
        <v>24085</v>
      </c>
      <c r="D906" s="73" t="s">
        <v>21793</v>
      </c>
    </row>
    <row r="907" spans="1:4" ht="22.5">
      <c r="A907" s="71" t="s">
        <v>21794</v>
      </c>
      <c r="B907" s="72" t="s">
        <v>21795</v>
      </c>
      <c r="C907" s="71" t="s">
        <v>24085</v>
      </c>
      <c r="D907" s="73" t="s">
        <v>21796</v>
      </c>
    </row>
    <row r="908" spans="1:4">
      <c r="A908" s="71" t="s">
        <v>21797</v>
      </c>
      <c r="B908" s="72" t="s">
        <v>21798</v>
      </c>
      <c r="C908" s="71" t="s">
        <v>24085</v>
      </c>
      <c r="D908" s="71" t="s">
        <v>21799</v>
      </c>
    </row>
    <row r="909" spans="1:4">
      <c r="A909" s="71" t="s">
        <v>21800</v>
      </c>
      <c r="B909" s="72" t="s">
        <v>21801</v>
      </c>
      <c r="C909" s="71" t="s">
        <v>24085</v>
      </c>
      <c r="D909" s="71" t="s">
        <v>21802</v>
      </c>
    </row>
    <row r="910" spans="1:4">
      <c r="A910" s="71" t="s">
        <v>21803</v>
      </c>
      <c r="B910" s="72" t="s">
        <v>21804</v>
      </c>
      <c r="C910" s="71" t="s">
        <v>24085</v>
      </c>
      <c r="D910" s="71" t="s">
        <v>21799</v>
      </c>
    </row>
    <row r="911" spans="1:4">
      <c r="A911" s="71" t="s">
        <v>21805</v>
      </c>
      <c r="B911" s="72" t="s">
        <v>21806</v>
      </c>
      <c r="C911" s="71" t="s">
        <v>24085</v>
      </c>
      <c r="D911" s="73" t="s">
        <v>21807</v>
      </c>
    </row>
    <row r="912" spans="1:4">
      <c r="A912" s="71" t="s">
        <v>21808</v>
      </c>
      <c r="B912" s="72" t="s">
        <v>21809</v>
      </c>
      <c r="C912" s="71" t="s">
        <v>24085</v>
      </c>
      <c r="D912" s="73" t="s">
        <v>21810</v>
      </c>
    </row>
    <row r="913" spans="1:4">
      <c r="A913" s="71" t="s">
        <v>21811</v>
      </c>
      <c r="B913" s="72" t="s">
        <v>21812</v>
      </c>
      <c r="C913" s="71" t="s">
        <v>24085</v>
      </c>
      <c r="D913" s="73" t="s">
        <v>21813</v>
      </c>
    </row>
    <row r="914" spans="1:4">
      <c r="A914" s="71" t="s">
        <v>21814</v>
      </c>
      <c r="B914" s="72" t="s">
        <v>21815</v>
      </c>
      <c r="C914" s="71" t="s">
        <v>24085</v>
      </c>
      <c r="D914" s="73" t="s">
        <v>21816</v>
      </c>
    </row>
    <row r="915" spans="1:4">
      <c r="A915" s="71" t="s">
        <v>21817</v>
      </c>
      <c r="B915" s="72" t="s">
        <v>21818</v>
      </c>
      <c r="C915" s="71" t="s">
        <v>24085</v>
      </c>
      <c r="D915" s="73" t="s">
        <v>21819</v>
      </c>
    </row>
    <row r="916" spans="1:4">
      <c r="A916" s="71" t="s">
        <v>21820</v>
      </c>
      <c r="B916" s="72" t="s">
        <v>21821</v>
      </c>
      <c r="C916" s="71" t="s">
        <v>24085</v>
      </c>
      <c r="D916" s="73" t="s">
        <v>21822</v>
      </c>
    </row>
    <row r="917" spans="1:4" ht="22.5">
      <c r="A917" s="71" t="s">
        <v>21823</v>
      </c>
      <c r="B917" s="72" t="s">
        <v>21824</v>
      </c>
      <c r="C917" s="71" t="s">
        <v>24085</v>
      </c>
      <c r="D917" s="73" t="s">
        <v>21825</v>
      </c>
    </row>
    <row r="918" spans="1:4" ht="22.5">
      <c r="A918" s="71" t="s">
        <v>21826</v>
      </c>
      <c r="B918" s="72" t="s">
        <v>21827</v>
      </c>
      <c r="C918" s="71" t="s">
        <v>24085</v>
      </c>
      <c r="D918" s="73" t="s">
        <v>21828</v>
      </c>
    </row>
    <row r="919" spans="1:4">
      <c r="B919" s="72" t="s">
        <v>21829</v>
      </c>
    </row>
    <row r="920" spans="1:4">
      <c r="A920" s="71" t="s">
        <v>21830</v>
      </c>
      <c r="B920" s="72" t="s">
        <v>21831</v>
      </c>
      <c r="C920" s="71" t="s">
        <v>24085</v>
      </c>
      <c r="D920" s="73" t="s">
        <v>21832</v>
      </c>
    </row>
    <row r="921" spans="1:4">
      <c r="A921" s="71" t="s">
        <v>21833</v>
      </c>
      <c r="B921" s="72" t="s">
        <v>21834</v>
      </c>
      <c r="C921" s="71" t="s">
        <v>24085</v>
      </c>
      <c r="D921" s="73" t="s">
        <v>21835</v>
      </c>
    </row>
    <row r="922" spans="1:4">
      <c r="A922" s="71" t="s">
        <v>21836</v>
      </c>
      <c r="B922" s="72" t="s">
        <v>21837</v>
      </c>
      <c r="C922" s="71" t="s">
        <v>24085</v>
      </c>
      <c r="D922" s="73" t="s">
        <v>21838</v>
      </c>
    </row>
    <row r="923" spans="1:4">
      <c r="A923" s="71" t="s">
        <v>21839</v>
      </c>
      <c r="B923" s="72" t="s">
        <v>21840</v>
      </c>
      <c r="C923" s="71" t="s">
        <v>24085</v>
      </c>
      <c r="D923" s="73" t="s">
        <v>21841</v>
      </c>
    </row>
    <row r="924" spans="1:4">
      <c r="A924" s="71" t="s">
        <v>21842</v>
      </c>
      <c r="B924" s="72" t="s">
        <v>21843</v>
      </c>
      <c r="C924" s="71" t="s">
        <v>24085</v>
      </c>
      <c r="D924" s="73" t="s">
        <v>21844</v>
      </c>
    </row>
    <row r="925" spans="1:4" ht="22.5">
      <c r="A925" s="71" t="s">
        <v>21845</v>
      </c>
      <c r="B925" s="72" t="s">
        <v>21846</v>
      </c>
      <c r="C925" s="71" t="s">
        <v>24085</v>
      </c>
      <c r="D925" s="73" t="s">
        <v>21847</v>
      </c>
    </row>
    <row r="926" spans="1:4">
      <c r="B926" s="72" t="s">
        <v>21848</v>
      </c>
    </row>
    <row r="927" spans="1:4" ht="22.5">
      <c r="A927" s="71" t="s">
        <v>21849</v>
      </c>
      <c r="B927" s="72" t="s">
        <v>21850</v>
      </c>
      <c r="C927" s="71" t="s">
        <v>24085</v>
      </c>
      <c r="D927" s="73" t="s">
        <v>21851</v>
      </c>
    </row>
    <row r="928" spans="1:4">
      <c r="B928" s="72" t="s">
        <v>21848</v>
      </c>
    </row>
    <row r="929" spans="1:5" ht="22.5">
      <c r="A929" s="71" t="s">
        <v>21852</v>
      </c>
      <c r="B929" s="72" t="s">
        <v>21853</v>
      </c>
      <c r="C929" s="71" t="s">
        <v>24085</v>
      </c>
      <c r="D929" s="73" t="s">
        <v>21854</v>
      </c>
    </row>
    <row r="930" spans="1:5">
      <c r="B930" s="72" t="s">
        <v>21855</v>
      </c>
    </row>
    <row r="931" spans="1:5" ht="22.5">
      <c r="A931" s="71" t="s">
        <v>21856</v>
      </c>
      <c r="B931" s="72" t="s">
        <v>21857</v>
      </c>
      <c r="C931" s="71" t="s">
        <v>24085</v>
      </c>
      <c r="D931" s="73" t="s">
        <v>21858</v>
      </c>
    </row>
    <row r="932" spans="1:5">
      <c r="B932" s="72" t="s">
        <v>21855</v>
      </c>
    </row>
    <row r="933" spans="1:5" ht="22.5">
      <c r="A933" s="71" t="s">
        <v>21859</v>
      </c>
      <c r="B933" s="72" t="s">
        <v>21860</v>
      </c>
      <c r="C933" s="71" t="s">
        <v>24085</v>
      </c>
      <c r="D933" s="73" t="s">
        <v>21861</v>
      </c>
    </row>
    <row r="934" spans="1:5">
      <c r="B934" s="72" t="s">
        <v>21862</v>
      </c>
    </row>
    <row r="935" spans="1:5" ht="22.5">
      <c r="A935" s="71" t="s">
        <v>21863</v>
      </c>
      <c r="B935" s="72" t="s">
        <v>21864</v>
      </c>
      <c r="C935" s="71" t="s">
        <v>24085</v>
      </c>
      <c r="D935" s="73" t="s">
        <v>21865</v>
      </c>
    </row>
    <row r="936" spans="1:5" ht="22.5">
      <c r="A936" s="71" t="s">
        <v>21866</v>
      </c>
      <c r="B936" s="72" t="s">
        <v>21867</v>
      </c>
      <c r="C936" s="71" t="s">
        <v>24085</v>
      </c>
      <c r="D936" s="73" t="s">
        <v>21865</v>
      </c>
    </row>
    <row r="937" spans="1:5">
      <c r="A937" s="71" t="s">
        <v>21868</v>
      </c>
      <c r="B937" s="72" t="s">
        <v>21869</v>
      </c>
      <c r="C937" s="71" t="s">
        <v>24085</v>
      </c>
      <c r="D937" s="73" t="s">
        <v>21870</v>
      </c>
    </row>
    <row r="938" spans="1:5" ht="22.5">
      <c r="A938" s="71" t="s">
        <v>21871</v>
      </c>
      <c r="B938" s="72" t="s">
        <v>21872</v>
      </c>
      <c r="C938" s="71" t="s">
        <v>24085</v>
      </c>
      <c r="D938" s="73" t="s">
        <v>19362</v>
      </c>
    </row>
    <row r="939" spans="1:5">
      <c r="A939" s="71" t="s">
        <v>21873</v>
      </c>
      <c r="B939" s="72" t="s">
        <v>21874</v>
      </c>
      <c r="C939" s="71" t="s">
        <v>24085</v>
      </c>
      <c r="D939" s="73" t="s">
        <v>21875</v>
      </c>
    </row>
    <row r="940" spans="1:5">
      <c r="A940" s="71" t="s">
        <v>21876</v>
      </c>
      <c r="B940" s="72" t="s">
        <v>21877</v>
      </c>
      <c r="C940" s="71" t="s">
        <v>24085</v>
      </c>
      <c r="D940" s="73" t="s">
        <v>21878</v>
      </c>
    </row>
    <row r="941" spans="1:5">
      <c r="A941" s="71" t="s">
        <v>21879</v>
      </c>
      <c r="B941" s="72" t="s">
        <v>21880</v>
      </c>
      <c r="C941" s="71" t="s">
        <v>24085</v>
      </c>
      <c r="D941" s="73" t="s">
        <v>21881</v>
      </c>
    </row>
    <row r="942" spans="1:5">
      <c r="A942" s="71" t="s">
        <v>21882</v>
      </c>
      <c r="B942" s="72" t="s">
        <v>21883</v>
      </c>
      <c r="C942" s="71" t="s">
        <v>24085</v>
      </c>
      <c r="D942" s="73" t="s">
        <v>21100</v>
      </c>
    </row>
    <row r="943" spans="1:5">
      <c r="A943" s="71" t="s">
        <v>21884</v>
      </c>
      <c r="B943" s="72" t="s">
        <v>21885</v>
      </c>
      <c r="C943" s="71" t="s">
        <v>24085</v>
      </c>
      <c r="D943" s="73" t="s">
        <v>21886</v>
      </c>
    </row>
    <row r="944" spans="1:5">
      <c r="A944" s="71" t="s">
        <v>21887</v>
      </c>
      <c r="B944" s="72" t="s">
        <v>21888</v>
      </c>
      <c r="C944" s="71" t="s">
        <v>24085</v>
      </c>
      <c r="D944" s="71" t="s">
        <v>21889</v>
      </c>
      <c r="E944" s="75">
        <v>39904</v>
      </c>
    </row>
    <row r="946" spans="1:5" ht="18.75">
      <c r="B946" s="78" t="s">
        <v>23664</v>
      </c>
      <c r="C946" s="79" t="s">
        <v>23665</v>
      </c>
      <c r="D946" s="71" t="s">
        <v>22682</v>
      </c>
    </row>
    <row r="947" spans="1:5">
      <c r="A947" s="79" t="s">
        <v>23666</v>
      </c>
      <c r="B947" s="72" t="s">
        <v>22678</v>
      </c>
    </row>
    <row r="948" spans="1:5">
      <c r="A948" s="79" t="s">
        <v>23667</v>
      </c>
      <c r="B948" s="72" t="s">
        <v>22679</v>
      </c>
    </row>
    <row r="949" spans="1:5">
      <c r="A949" s="79" t="s">
        <v>24023</v>
      </c>
      <c r="B949" s="80" t="s">
        <v>23668</v>
      </c>
      <c r="C949" s="79" t="s">
        <v>23669</v>
      </c>
      <c r="D949" s="79" t="s">
        <v>23670</v>
      </c>
    </row>
    <row r="950" spans="1:5">
      <c r="D950" s="79" t="s">
        <v>23671</v>
      </c>
    </row>
    <row r="951" spans="1:5">
      <c r="A951" s="71" t="s">
        <v>21890</v>
      </c>
      <c r="B951" s="72" t="s">
        <v>21891</v>
      </c>
      <c r="C951" s="71" t="s">
        <v>24085</v>
      </c>
      <c r="D951" s="73">
        <v>1.42</v>
      </c>
      <c r="E951" s="75">
        <v>39904</v>
      </c>
    </row>
    <row r="952" spans="1:5">
      <c r="A952" s="71" t="s">
        <v>21893</v>
      </c>
      <c r="B952" s="72" t="s">
        <v>21894</v>
      </c>
      <c r="C952" s="71" t="s">
        <v>24085</v>
      </c>
      <c r="D952" s="73" t="s">
        <v>21895</v>
      </c>
    </row>
    <row r="953" spans="1:5">
      <c r="A953" s="71" t="s">
        <v>21896</v>
      </c>
      <c r="B953" s="72" t="s">
        <v>21897</v>
      </c>
      <c r="C953" s="71" t="s">
        <v>24085</v>
      </c>
      <c r="D953" s="73" t="s">
        <v>21898</v>
      </c>
    </row>
    <row r="954" spans="1:5">
      <c r="A954" s="71" t="s">
        <v>21899</v>
      </c>
      <c r="B954" s="72" t="s">
        <v>21900</v>
      </c>
      <c r="C954" s="71" t="s">
        <v>24085</v>
      </c>
      <c r="D954" s="73" t="s">
        <v>23750</v>
      </c>
    </row>
    <row r="955" spans="1:5">
      <c r="A955" s="71" t="s">
        <v>21901</v>
      </c>
      <c r="B955" s="72" t="s">
        <v>21902</v>
      </c>
      <c r="C955" s="71" t="s">
        <v>24085</v>
      </c>
      <c r="D955" s="73" t="s">
        <v>21903</v>
      </c>
    </row>
    <row r="956" spans="1:5">
      <c r="A956" s="71" t="s">
        <v>21904</v>
      </c>
      <c r="B956" s="72" t="s">
        <v>21905</v>
      </c>
      <c r="C956" s="71" t="s">
        <v>24085</v>
      </c>
      <c r="D956" s="73" t="s">
        <v>21906</v>
      </c>
    </row>
    <row r="957" spans="1:5">
      <c r="A957" s="71" t="s">
        <v>21907</v>
      </c>
      <c r="B957" s="72" t="s">
        <v>21908</v>
      </c>
      <c r="C957" s="71" t="s">
        <v>24085</v>
      </c>
      <c r="D957" s="73" t="s">
        <v>21909</v>
      </c>
    </row>
    <row r="958" spans="1:5">
      <c r="A958" s="71" t="s">
        <v>21910</v>
      </c>
      <c r="B958" s="72" t="s">
        <v>21911</v>
      </c>
      <c r="C958" s="71" t="s">
        <v>24085</v>
      </c>
      <c r="D958" s="73" t="s">
        <v>21912</v>
      </c>
    </row>
    <row r="959" spans="1:5">
      <c r="A959" s="71" t="s">
        <v>21913</v>
      </c>
      <c r="B959" s="72" t="s">
        <v>21914</v>
      </c>
      <c r="C959" s="71" t="s">
        <v>24085</v>
      </c>
      <c r="D959" s="73" t="s">
        <v>21915</v>
      </c>
    </row>
    <row r="960" spans="1:5">
      <c r="A960" s="71" t="s">
        <v>21916</v>
      </c>
      <c r="B960" s="72" t="s">
        <v>21917</v>
      </c>
      <c r="C960" s="71" t="s">
        <v>24085</v>
      </c>
      <c r="D960" s="73" t="s">
        <v>21918</v>
      </c>
    </row>
    <row r="961" spans="1:5">
      <c r="A961" s="71" t="s">
        <v>21919</v>
      </c>
      <c r="B961" s="72" t="s">
        <v>21920</v>
      </c>
      <c r="C961" s="71" t="s">
        <v>24085</v>
      </c>
      <c r="D961" s="73" t="s">
        <v>21921</v>
      </c>
    </row>
    <row r="962" spans="1:5">
      <c r="A962" s="71" t="s">
        <v>21922</v>
      </c>
      <c r="B962" s="72" t="s">
        <v>21923</v>
      </c>
      <c r="C962" s="71" t="s">
        <v>24085</v>
      </c>
      <c r="D962" s="73" t="s">
        <v>21924</v>
      </c>
    </row>
    <row r="963" spans="1:5">
      <c r="A963" s="71" t="s">
        <v>21925</v>
      </c>
      <c r="B963" s="72" t="s">
        <v>21926</v>
      </c>
      <c r="C963" s="71" t="s">
        <v>24085</v>
      </c>
      <c r="D963" s="73" t="s">
        <v>21927</v>
      </c>
    </row>
    <row r="964" spans="1:5">
      <c r="A964" s="71" t="s">
        <v>21928</v>
      </c>
      <c r="B964" s="72" t="s">
        <v>21929</v>
      </c>
      <c r="C964" s="71" t="s">
        <v>20557</v>
      </c>
      <c r="D964" s="73">
        <v>221.11</v>
      </c>
      <c r="E964" s="75">
        <v>39692</v>
      </c>
    </row>
    <row r="965" spans="1:5">
      <c r="A965" s="71" t="s">
        <v>21930</v>
      </c>
      <c r="B965" s="72" t="s">
        <v>21931</v>
      </c>
      <c r="C965" s="71" t="s">
        <v>20557</v>
      </c>
      <c r="D965" s="73" t="s">
        <v>21932</v>
      </c>
    </row>
    <row r="966" spans="1:5">
      <c r="A966" s="71" t="s">
        <v>21933</v>
      </c>
      <c r="B966" s="72" t="s">
        <v>21934</v>
      </c>
      <c r="C966" s="71" t="s">
        <v>20557</v>
      </c>
      <c r="D966" s="73" t="s">
        <v>21935</v>
      </c>
    </row>
    <row r="967" spans="1:5">
      <c r="A967" s="71" t="s">
        <v>21936</v>
      </c>
      <c r="B967" s="72" t="s">
        <v>21937</v>
      </c>
      <c r="C967" s="71" t="s">
        <v>24134</v>
      </c>
      <c r="D967" s="71" t="s">
        <v>22908</v>
      </c>
      <c r="E967" s="75">
        <v>39904</v>
      </c>
    </row>
    <row r="968" spans="1:5">
      <c r="A968" s="71" t="s">
        <v>21938</v>
      </c>
      <c r="B968" s="72" t="s">
        <v>21939</v>
      </c>
      <c r="C968" s="71" t="s">
        <v>24134</v>
      </c>
      <c r="D968" s="71" t="s">
        <v>21940</v>
      </c>
    </row>
    <row r="969" spans="1:5">
      <c r="A969" s="71" t="s">
        <v>21941</v>
      </c>
      <c r="B969" s="72" t="s">
        <v>21942</v>
      </c>
      <c r="C969" s="71" t="s">
        <v>24134</v>
      </c>
      <c r="D969" s="71" t="s">
        <v>21943</v>
      </c>
    </row>
    <row r="970" spans="1:5">
      <c r="A970" s="71" t="s">
        <v>21944</v>
      </c>
      <c r="B970" s="72" t="s">
        <v>21945</v>
      </c>
      <c r="C970" s="71" t="s">
        <v>22075</v>
      </c>
      <c r="D970" s="73" t="s">
        <v>23395</v>
      </c>
    </row>
    <row r="971" spans="1:5">
      <c r="A971" s="71" t="s">
        <v>21946</v>
      </c>
      <c r="B971" s="72" t="s">
        <v>21947</v>
      </c>
      <c r="C971" s="71" t="s">
        <v>21974</v>
      </c>
      <c r="D971" s="73" t="s">
        <v>21948</v>
      </c>
    </row>
    <row r="972" spans="1:5">
      <c r="A972" s="71" t="s">
        <v>21949</v>
      </c>
      <c r="B972" s="72" t="s">
        <v>21950</v>
      </c>
      <c r="C972" s="71" t="s">
        <v>24134</v>
      </c>
      <c r="D972" s="71" t="s">
        <v>21201</v>
      </c>
    </row>
    <row r="973" spans="1:5">
      <c r="A973" s="71" t="s">
        <v>21951</v>
      </c>
      <c r="B973" s="72" t="s">
        <v>21952</v>
      </c>
      <c r="C973" s="71" t="s">
        <v>22075</v>
      </c>
      <c r="D973" s="73" t="s">
        <v>23395</v>
      </c>
    </row>
    <row r="974" spans="1:5">
      <c r="A974" s="71" t="s">
        <v>21953</v>
      </c>
      <c r="B974" s="72" t="s">
        <v>21954</v>
      </c>
      <c r="C974" s="71" t="s">
        <v>24085</v>
      </c>
      <c r="D974" s="73" t="s">
        <v>21955</v>
      </c>
    </row>
    <row r="975" spans="1:5" ht="22.5">
      <c r="A975" s="71" t="s">
        <v>21956</v>
      </c>
      <c r="B975" s="72" t="s">
        <v>21957</v>
      </c>
      <c r="C975" s="71" t="s">
        <v>24085</v>
      </c>
      <c r="D975" s="76" t="s">
        <v>21958</v>
      </c>
    </row>
    <row r="976" spans="1:5">
      <c r="B976" s="72" t="s">
        <v>21959</v>
      </c>
    </row>
    <row r="977" spans="1:4" ht="22.5">
      <c r="A977" s="71" t="s">
        <v>21960</v>
      </c>
      <c r="B977" s="72" t="s">
        <v>21961</v>
      </c>
      <c r="C977" s="71" t="s">
        <v>24085</v>
      </c>
      <c r="D977" s="76" t="s">
        <v>21962</v>
      </c>
    </row>
    <row r="978" spans="1:4">
      <c r="B978" s="72" t="s">
        <v>21963</v>
      </c>
    </row>
    <row r="979" spans="1:4" ht="22.5">
      <c r="A979" s="71" t="s">
        <v>21964</v>
      </c>
      <c r="B979" s="72" t="s">
        <v>21965</v>
      </c>
      <c r="C979" s="71" t="s">
        <v>24085</v>
      </c>
      <c r="D979" s="76" t="s">
        <v>21966</v>
      </c>
    </row>
    <row r="980" spans="1:4" ht="22.5">
      <c r="B980" s="72" t="s">
        <v>19850</v>
      </c>
    </row>
    <row r="981" spans="1:4" ht="22.5">
      <c r="A981" s="71" t="s">
        <v>19851</v>
      </c>
      <c r="B981" s="72" t="s">
        <v>19852</v>
      </c>
      <c r="C981" s="71" t="s">
        <v>24085</v>
      </c>
      <c r="D981" s="76" t="s">
        <v>19853</v>
      </c>
    </row>
    <row r="982" spans="1:4">
      <c r="B982" s="72" t="s">
        <v>19854</v>
      </c>
    </row>
    <row r="983" spans="1:4">
      <c r="A983" s="71" t="s">
        <v>19855</v>
      </c>
      <c r="B983" s="72" t="s">
        <v>19856</v>
      </c>
      <c r="C983" s="71" t="s">
        <v>22126</v>
      </c>
      <c r="D983" s="73" t="s">
        <v>19857</v>
      </c>
    </row>
    <row r="984" spans="1:4">
      <c r="A984" s="71" t="s">
        <v>19858</v>
      </c>
      <c r="B984" s="72" t="s">
        <v>19859</v>
      </c>
      <c r="C984" s="71" t="s">
        <v>22126</v>
      </c>
      <c r="D984" s="73" t="s">
        <v>19860</v>
      </c>
    </row>
    <row r="985" spans="1:4">
      <c r="A985" s="71" t="s">
        <v>19861</v>
      </c>
      <c r="B985" s="72" t="s">
        <v>19862</v>
      </c>
      <c r="C985" s="71" t="s">
        <v>22126</v>
      </c>
      <c r="D985" s="73" t="s">
        <v>19863</v>
      </c>
    </row>
    <row r="986" spans="1:4">
      <c r="A986" s="71" t="s">
        <v>19864</v>
      </c>
      <c r="B986" s="72" t="s">
        <v>19865</v>
      </c>
      <c r="C986" s="71" t="s">
        <v>22126</v>
      </c>
      <c r="D986" s="73" t="s">
        <v>24281</v>
      </c>
    </row>
    <row r="987" spans="1:4">
      <c r="A987" s="71" t="s">
        <v>19866</v>
      </c>
      <c r="B987" s="72" t="s">
        <v>19867</v>
      </c>
      <c r="C987" s="71" t="s">
        <v>22126</v>
      </c>
      <c r="D987" s="73" t="s">
        <v>24263</v>
      </c>
    </row>
    <row r="988" spans="1:4">
      <c r="A988" s="71" t="s">
        <v>19868</v>
      </c>
      <c r="B988" s="72" t="s">
        <v>19869</v>
      </c>
      <c r="C988" s="71" t="s">
        <v>22126</v>
      </c>
      <c r="D988" s="73" t="s">
        <v>19870</v>
      </c>
    </row>
    <row r="989" spans="1:4">
      <c r="A989" s="71" t="s">
        <v>19871</v>
      </c>
      <c r="B989" s="72" t="s">
        <v>19872</v>
      </c>
      <c r="C989" s="71" t="s">
        <v>22126</v>
      </c>
      <c r="D989" s="73" t="s">
        <v>19873</v>
      </c>
    </row>
    <row r="990" spans="1:4">
      <c r="A990" s="71" t="s">
        <v>19874</v>
      </c>
      <c r="B990" s="72" t="s">
        <v>19875</v>
      </c>
      <c r="C990" s="71" t="s">
        <v>22126</v>
      </c>
      <c r="D990" s="73" t="s">
        <v>19876</v>
      </c>
    </row>
    <row r="991" spans="1:4">
      <c r="A991" s="71" t="s">
        <v>19877</v>
      </c>
      <c r="B991" s="72" t="s">
        <v>19878</v>
      </c>
      <c r="C991" s="71" t="s">
        <v>22126</v>
      </c>
      <c r="D991" s="73" t="s">
        <v>19879</v>
      </c>
    </row>
    <row r="992" spans="1:4">
      <c r="A992" s="71" t="s">
        <v>19880</v>
      </c>
      <c r="B992" s="72" t="s">
        <v>19881</v>
      </c>
      <c r="C992" s="71" t="s">
        <v>22126</v>
      </c>
      <c r="D992" s="73" t="s">
        <v>19882</v>
      </c>
    </row>
    <row r="993" spans="1:4">
      <c r="A993" s="71" t="s">
        <v>19883</v>
      </c>
      <c r="B993" s="72" t="s">
        <v>19884</v>
      </c>
      <c r="C993" s="71" t="s">
        <v>22126</v>
      </c>
      <c r="D993" s="73" t="s">
        <v>19885</v>
      </c>
    </row>
    <row r="994" spans="1:4">
      <c r="A994" s="71" t="s">
        <v>19886</v>
      </c>
      <c r="B994" s="72" t="s">
        <v>19887</v>
      </c>
      <c r="C994" s="71" t="s">
        <v>22126</v>
      </c>
      <c r="D994" s="73" t="s">
        <v>19888</v>
      </c>
    </row>
    <row r="995" spans="1:4">
      <c r="A995" s="71" t="s">
        <v>19889</v>
      </c>
      <c r="B995" s="72" t="s">
        <v>19890</v>
      </c>
      <c r="C995" s="71" t="s">
        <v>24085</v>
      </c>
      <c r="D995" s="73" t="s">
        <v>19891</v>
      </c>
    </row>
    <row r="996" spans="1:4" ht="22.5">
      <c r="A996" s="71" t="s">
        <v>19892</v>
      </c>
      <c r="B996" s="72" t="s">
        <v>19893</v>
      </c>
      <c r="C996" s="71" t="s">
        <v>24085</v>
      </c>
      <c r="D996" s="76" t="s">
        <v>19894</v>
      </c>
    </row>
    <row r="997" spans="1:4" ht="22.5">
      <c r="B997" s="72" t="s">
        <v>19895</v>
      </c>
    </row>
    <row r="998" spans="1:4">
      <c r="B998" s="72" t="s">
        <v>19896</v>
      </c>
    </row>
    <row r="999" spans="1:4" ht="22.5">
      <c r="A999" s="71" t="s">
        <v>19897</v>
      </c>
      <c r="B999" s="72" t="s">
        <v>19898</v>
      </c>
      <c r="C999" s="71" t="s">
        <v>24085</v>
      </c>
      <c r="D999" s="77" t="s">
        <v>19899</v>
      </c>
    </row>
    <row r="1000" spans="1:4" ht="22.5">
      <c r="B1000" s="72" t="s">
        <v>19900</v>
      </c>
    </row>
    <row r="1001" spans="1:4">
      <c r="B1001" s="72" t="s">
        <v>19901</v>
      </c>
    </row>
    <row r="1002" spans="1:4" ht="22.5">
      <c r="A1002" s="71" t="s">
        <v>19902</v>
      </c>
      <c r="B1002" s="72" t="s">
        <v>19903</v>
      </c>
      <c r="C1002" s="71" t="s">
        <v>24085</v>
      </c>
      <c r="D1002" s="76" t="s">
        <v>19904</v>
      </c>
    </row>
    <row r="1003" spans="1:4" ht="22.5">
      <c r="B1003" s="72" t="s">
        <v>19905</v>
      </c>
    </row>
    <row r="1004" spans="1:4">
      <c r="B1004" s="72" t="s">
        <v>19901</v>
      </c>
    </row>
    <row r="1005" spans="1:4" ht="22.5">
      <c r="A1005" s="71" t="s">
        <v>19906</v>
      </c>
      <c r="B1005" s="72" t="s">
        <v>19907</v>
      </c>
      <c r="C1005" s="71" t="s">
        <v>24085</v>
      </c>
      <c r="D1005" s="76" t="s">
        <v>19908</v>
      </c>
    </row>
    <row r="1006" spans="1:4">
      <c r="B1006" s="72" t="s">
        <v>19909</v>
      </c>
    </row>
    <row r="1007" spans="1:4" ht="22.5">
      <c r="A1007" s="71" t="s">
        <v>19910</v>
      </c>
      <c r="B1007" s="72" t="s">
        <v>19911</v>
      </c>
      <c r="C1007" s="71" t="s">
        <v>24085</v>
      </c>
      <c r="D1007" s="76" t="s">
        <v>19912</v>
      </c>
    </row>
    <row r="1008" spans="1:4">
      <c r="B1008" s="72" t="s">
        <v>19913</v>
      </c>
    </row>
    <row r="1009" spans="1:4" ht="22.5">
      <c r="A1009" s="71" t="s">
        <v>19914</v>
      </c>
      <c r="B1009" s="72" t="s">
        <v>19915</v>
      </c>
      <c r="C1009" s="71" t="s">
        <v>24085</v>
      </c>
      <c r="D1009" s="77" t="s">
        <v>19916</v>
      </c>
    </row>
    <row r="1010" spans="1:4" ht="18.75">
      <c r="B1010" s="78" t="s">
        <v>23664</v>
      </c>
      <c r="C1010" s="79" t="s">
        <v>23665</v>
      </c>
      <c r="D1010" s="71" t="s">
        <v>22683</v>
      </c>
    </row>
    <row r="1011" spans="1:4">
      <c r="A1011" s="79" t="s">
        <v>23666</v>
      </c>
      <c r="B1011" s="72" t="s">
        <v>22678</v>
      </c>
    </row>
    <row r="1012" spans="1:4">
      <c r="A1012" s="79" t="s">
        <v>23667</v>
      </c>
      <c r="B1012" s="72" t="s">
        <v>22679</v>
      </c>
    </row>
    <row r="1013" spans="1:4">
      <c r="A1013" s="79" t="s">
        <v>24023</v>
      </c>
      <c r="B1013" s="80" t="s">
        <v>23668</v>
      </c>
      <c r="C1013" s="79" t="s">
        <v>23669</v>
      </c>
      <c r="D1013" s="79" t="s">
        <v>23670</v>
      </c>
    </row>
    <row r="1014" spans="1:4">
      <c r="D1014" s="79" t="s">
        <v>23671</v>
      </c>
    </row>
    <row r="1015" spans="1:4" ht="22.5">
      <c r="A1015" s="71" t="s">
        <v>19917</v>
      </c>
      <c r="B1015" s="72" t="s">
        <v>19918</v>
      </c>
      <c r="C1015" s="71" t="s">
        <v>24085</v>
      </c>
      <c r="D1015" s="76" t="s">
        <v>19919</v>
      </c>
    </row>
    <row r="1016" spans="1:4" ht="22.5">
      <c r="B1016" s="72" t="s">
        <v>19920</v>
      </c>
    </row>
    <row r="1017" spans="1:4">
      <c r="B1017" s="72" t="s">
        <v>19921</v>
      </c>
    </row>
    <row r="1018" spans="1:4" ht="22.5">
      <c r="A1018" s="71" t="s">
        <v>19922</v>
      </c>
      <c r="B1018" s="72" t="s">
        <v>19923</v>
      </c>
      <c r="C1018" s="71" t="s">
        <v>24085</v>
      </c>
      <c r="D1018" s="76" t="s">
        <v>19924</v>
      </c>
    </row>
    <row r="1019" spans="1:4" ht="22.5">
      <c r="B1019" s="72" t="s">
        <v>19920</v>
      </c>
    </row>
    <row r="1020" spans="1:4">
      <c r="B1020" s="72" t="s">
        <v>19921</v>
      </c>
    </row>
    <row r="1021" spans="1:4" ht="22.5">
      <c r="A1021" s="71" t="s">
        <v>19925</v>
      </c>
      <c r="B1021" s="72" t="s">
        <v>19926</v>
      </c>
      <c r="C1021" s="71" t="s">
        <v>24085</v>
      </c>
      <c r="D1021" s="76" t="s">
        <v>19927</v>
      </c>
    </row>
    <row r="1022" spans="1:4" ht="22.5">
      <c r="B1022" s="72" t="s">
        <v>19928</v>
      </c>
    </row>
    <row r="1023" spans="1:4">
      <c r="B1023" s="72" t="s">
        <v>19929</v>
      </c>
    </row>
    <row r="1024" spans="1:4" ht="22.5">
      <c r="A1024" s="71" t="s">
        <v>19930</v>
      </c>
      <c r="B1024" s="72" t="s">
        <v>19931</v>
      </c>
      <c r="C1024" s="71" t="s">
        <v>24085</v>
      </c>
      <c r="D1024" s="76" t="s">
        <v>19932</v>
      </c>
    </row>
    <row r="1025" spans="1:4" ht="22.5">
      <c r="B1025" s="72" t="s">
        <v>19933</v>
      </c>
    </row>
    <row r="1026" spans="1:4">
      <c r="B1026" s="72" t="s">
        <v>19934</v>
      </c>
    </row>
    <row r="1027" spans="1:4" ht="22.5">
      <c r="A1027" s="71" t="s">
        <v>19935</v>
      </c>
      <c r="B1027" s="72" t="s">
        <v>19936</v>
      </c>
      <c r="C1027" s="71" t="s">
        <v>24085</v>
      </c>
      <c r="D1027" s="76" t="s">
        <v>19937</v>
      </c>
    </row>
    <row r="1028" spans="1:4" ht="22.5">
      <c r="B1028" s="72" t="s">
        <v>19938</v>
      </c>
    </row>
    <row r="1029" spans="1:4">
      <c r="B1029" s="72" t="s">
        <v>19939</v>
      </c>
    </row>
    <row r="1030" spans="1:4" ht="22.5">
      <c r="A1030" s="71" t="s">
        <v>19940</v>
      </c>
      <c r="B1030" s="72" t="s">
        <v>19941</v>
      </c>
      <c r="C1030" s="71" t="s">
        <v>22075</v>
      </c>
      <c r="D1030" s="73" t="s">
        <v>19942</v>
      </c>
    </row>
    <row r="1031" spans="1:4">
      <c r="A1031" s="71" t="s">
        <v>19943</v>
      </c>
      <c r="B1031" s="72" t="s">
        <v>19944</v>
      </c>
      <c r="C1031" s="71" t="s">
        <v>24085</v>
      </c>
      <c r="D1031" s="77" t="s">
        <v>19945</v>
      </c>
    </row>
    <row r="1032" spans="1:4" ht="22.5">
      <c r="A1032" s="71" t="s">
        <v>19946</v>
      </c>
      <c r="B1032" s="72" t="s">
        <v>19947</v>
      </c>
      <c r="C1032" s="71" t="s">
        <v>22075</v>
      </c>
      <c r="D1032" s="73" t="s">
        <v>19948</v>
      </c>
    </row>
    <row r="1033" spans="1:4">
      <c r="A1033" s="71" t="s">
        <v>19949</v>
      </c>
      <c r="B1033" s="72" t="s">
        <v>19950</v>
      </c>
      <c r="C1033" s="71" t="s">
        <v>24085</v>
      </c>
      <c r="D1033" s="77" t="s">
        <v>19951</v>
      </c>
    </row>
    <row r="1034" spans="1:4">
      <c r="A1034" s="71" t="s">
        <v>19952</v>
      </c>
      <c r="B1034" s="72" t="s">
        <v>19953</v>
      </c>
      <c r="C1034" s="71" t="s">
        <v>24085</v>
      </c>
      <c r="D1034" s="77" t="s">
        <v>19954</v>
      </c>
    </row>
    <row r="1035" spans="1:4">
      <c r="A1035" s="71" t="s">
        <v>19955</v>
      </c>
      <c r="B1035" s="72" t="s">
        <v>19956</v>
      </c>
      <c r="C1035" s="71" t="s">
        <v>24085</v>
      </c>
      <c r="D1035" s="73" t="s">
        <v>19957</v>
      </c>
    </row>
    <row r="1036" spans="1:4">
      <c r="A1036" s="71" t="s">
        <v>19958</v>
      </c>
      <c r="B1036" s="72" t="s">
        <v>19959</v>
      </c>
      <c r="C1036" s="71" t="s">
        <v>22126</v>
      </c>
      <c r="D1036" s="73" t="s">
        <v>19960</v>
      </c>
    </row>
    <row r="1037" spans="1:4">
      <c r="A1037" s="71" t="s">
        <v>19961</v>
      </c>
      <c r="B1037" s="72" t="s">
        <v>19962</v>
      </c>
      <c r="C1037" s="71" t="s">
        <v>24085</v>
      </c>
      <c r="D1037" s="71" t="s">
        <v>21802</v>
      </c>
    </row>
    <row r="1038" spans="1:4">
      <c r="A1038" s="71" t="s">
        <v>19963</v>
      </c>
      <c r="B1038" s="72" t="s">
        <v>19964</v>
      </c>
      <c r="C1038" s="71" t="s">
        <v>24085</v>
      </c>
      <c r="D1038" s="71" t="s">
        <v>19965</v>
      </c>
    </row>
    <row r="1039" spans="1:4">
      <c r="A1039" s="71" t="s">
        <v>19966</v>
      </c>
      <c r="B1039" s="72" t="s">
        <v>19967</v>
      </c>
      <c r="C1039" s="71" t="s">
        <v>24085</v>
      </c>
      <c r="D1039" s="73" t="s">
        <v>23715</v>
      </c>
    </row>
    <row r="1040" spans="1:4" ht="22.5">
      <c r="A1040" s="71" t="s">
        <v>19968</v>
      </c>
      <c r="B1040" s="72" t="s">
        <v>19969</v>
      </c>
      <c r="C1040" s="71" t="s">
        <v>24085</v>
      </c>
      <c r="D1040" s="73" t="s">
        <v>19970</v>
      </c>
    </row>
    <row r="1041" spans="1:4">
      <c r="B1041" s="72" t="s">
        <v>19971</v>
      </c>
    </row>
    <row r="1042" spans="1:4" ht="22.5">
      <c r="A1042" s="71" t="s">
        <v>19972</v>
      </c>
      <c r="B1042" s="72" t="s">
        <v>19973</v>
      </c>
      <c r="C1042" s="71" t="s">
        <v>24085</v>
      </c>
      <c r="D1042" s="73" t="s">
        <v>19974</v>
      </c>
    </row>
    <row r="1043" spans="1:4" ht="22.5">
      <c r="A1043" s="71" t="s">
        <v>19975</v>
      </c>
      <c r="B1043" s="72" t="s">
        <v>19976</v>
      </c>
      <c r="C1043" s="71" t="s">
        <v>24085</v>
      </c>
      <c r="D1043" s="73" t="s">
        <v>19977</v>
      </c>
    </row>
    <row r="1044" spans="1:4" ht="22.5">
      <c r="A1044" s="71" t="s">
        <v>19978</v>
      </c>
      <c r="B1044" s="72" t="s">
        <v>19979</v>
      </c>
      <c r="C1044" s="71" t="s">
        <v>24085</v>
      </c>
      <c r="D1044" s="73" t="s">
        <v>21165</v>
      </c>
    </row>
    <row r="1045" spans="1:4">
      <c r="A1045" s="71" t="s">
        <v>19980</v>
      </c>
      <c r="B1045" s="72" t="s">
        <v>19981</v>
      </c>
      <c r="C1045" s="71" t="s">
        <v>24134</v>
      </c>
      <c r="D1045" s="73" t="s">
        <v>19982</v>
      </c>
    </row>
    <row r="1046" spans="1:4">
      <c r="A1046" s="71" t="s">
        <v>19983</v>
      </c>
      <c r="B1046" s="72" t="s">
        <v>19984</v>
      </c>
      <c r="C1046" s="71" t="s">
        <v>24134</v>
      </c>
      <c r="D1046" s="73" t="s">
        <v>22148</v>
      </c>
    </row>
    <row r="1047" spans="1:4">
      <c r="A1047" s="71" t="s">
        <v>19985</v>
      </c>
      <c r="B1047" s="72" t="s">
        <v>19986</v>
      </c>
      <c r="C1047" s="71" t="s">
        <v>24134</v>
      </c>
      <c r="D1047" s="73" t="s">
        <v>19987</v>
      </c>
    </row>
    <row r="1048" spans="1:4">
      <c r="A1048" s="71" t="s">
        <v>19988</v>
      </c>
      <c r="B1048" s="72" t="s">
        <v>19989</v>
      </c>
      <c r="C1048" s="71" t="s">
        <v>24134</v>
      </c>
      <c r="D1048" s="73" t="s">
        <v>22148</v>
      </c>
    </row>
    <row r="1049" spans="1:4">
      <c r="A1049" s="71" t="s">
        <v>19990</v>
      </c>
      <c r="B1049" s="72" t="s">
        <v>19991</v>
      </c>
      <c r="C1049" s="71" t="s">
        <v>24134</v>
      </c>
      <c r="D1049" s="73" t="s">
        <v>22140</v>
      </c>
    </row>
    <row r="1050" spans="1:4">
      <c r="A1050" s="71" t="s">
        <v>19992</v>
      </c>
      <c r="B1050" s="72" t="s">
        <v>19993</v>
      </c>
      <c r="C1050" s="71" t="s">
        <v>24134</v>
      </c>
      <c r="D1050" s="73" t="s">
        <v>19994</v>
      </c>
    </row>
    <row r="1051" spans="1:4">
      <c r="A1051" s="71" t="s">
        <v>19995</v>
      </c>
      <c r="B1051" s="72" t="s">
        <v>19996</v>
      </c>
      <c r="C1051" s="71" t="s">
        <v>24134</v>
      </c>
      <c r="D1051" s="73" t="s">
        <v>19997</v>
      </c>
    </row>
    <row r="1052" spans="1:4">
      <c r="A1052" s="71" t="s">
        <v>19998</v>
      </c>
      <c r="B1052" s="72" t="s">
        <v>19999</v>
      </c>
      <c r="C1052" s="71" t="s">
        <v>24134</v>
      </c>
      <c r="D1052" s="73" t="s">
        <v>20000</v>
      </c>
    </row>
    <row r="1053" spans="1:4">
      <c r="A1053" s="71" t="s">
        <v>20001</v>
      </c>
      <c r="B1053" s="72" t="s">
        <v>20002</v>
      </c>
      <c r="C1053" s="71" t="s">
        <v>24134</v>
      </c>
      <c r="D1053" s="73" t="s">
        <v>19997</v>
      </c>
    </row>
    <row r="1054" spans="1:4">
      <c r="A1054" s="71" t="s">
        <v>20003</v>
      </c>
      <c r="B1054" s="72" t="s">
        <v>20004</v>
      </c>
      <c r="C1054" s="71" t="s">
        <v>22126</v>
      </c>
      <c r="D1054" s="73" t="s">
        <v>20005</v>
      </c>
    </row>
    <row r="1055" spans="1:4">
      <c r="A1055" s="71" t="s">
        <v>20006</v>
      </c>
      <c r="B1055" s="72" t="s">
        <v>20007</v>
      </c>
      <c r="C1055" s="71" t="s">
        <v>24134</v>
      </c>
      <c r="D1055" s="73" t="s">
        <v>20008</v>
      </c>
    </row>
    <row r="1056" spans="1:4">
      <c r="A1056" s="71" t="s">
        <v>20009</v>
      </c>
      <c r="B1056" s="72" t="s">
        <v>20010</v>
      </c>
      <c r="C1056" s="71" t="s">
        <v>22126</v>
      </c>
      <c r="D1056" s="73" t="s">
        <v>20011</v>
      </c>
    </row>
    <row r="1057" spans="1:4">
      <c r="A1057" s="71" t="s">
        <v>20012</v>
      </c>
      <c r="B1057" s="72" t="s">
        <v>20013</v>
      </c>
      <c r="C1057" s="71" t="s">
        <v>22126</v>
      </c>
      <c r="D1057" s="73" t="s">
        <v>20014</v>
      </c>
    </row>
    <row r="1058" spans="1:4">
      <c r="A1058" s="71" t="s">
        <v>20015</v>
      </c>
      <c r="B1058" s="72" t="s">
        <v>20016</v>
      </c>
      <c r="C1058" s="71" t="s">
        <v>22126</v>
      </c>
      <c r="D1058" s="73" t="s">
        <v>20017</v>
      </c>
    </row>
    <row r="1059" spans="1:4">
      <c r="A1059" s="71" t="s">
        <v>20018</v>
      </c>
      <c r="B1059" s="72" t="s">
        <v>20019</v>
      </c>
      <c r="C1059" s="71" t="s">
        <v>22126</v>
      </c>
      <c r="D1059" s="73" t="s">
        <v>20020</v>
      </c>
    </row>
    <row r="1060" spans="1:4">
      <c r="A1060" s="71" t="s">
        <v>20021</v>
      </c>
      <c r="B1060" s="72" t="s">
        <v>20022</v>
      </c>
      <c r="C1060" s="71" t="s">
        <v>22126</v>
      </c>
      <c r="D1060" s="73" t="s">
        <v>20023</v>
      </c>
    </row>
    <row r="1061" spans="1:4">
      <c r="A1061" s="71" t="s">
        <v>20024</v>
      </c>
      <c r="B1061" s="72" t="s">
        <v>20025</v>
      </c>
      <c r="C1061" s="71" t="s">
        <v>22126</v>
      </c>
      <c r="D1061" s="73" t="s">
        <v>23750</v>
      </c>
    </row>
    <row r="1062" spans="1:4">
      <c r="A1062" s="71" t="s">
        <v>20026</v>
      </c>
      <c r="B1062" s="72" t="s">
        <v>20027</v>
      </c>
      <c r="C1062" s="71" t="s">
        <v>24134</v>
      </c>
      <c r="D1062" s="73" t="s">
        <v>20028</v>
      </c>
    </row>
    <row r="1063" spans="1:4">
      <c r="A1063" s="71" t="s">
        <v>20029</v>
      </c>
      <c r="B1063" s="72" t="s">
        <v>20030</v>
      </c>
      <c r="C1063" s="71" t="s">
        <v>24085</v>
      </c>
      <c r="D1063" s="73" t="s">
        <v>20031</v>
      </c>
    </row>
    <row r="1064" spans="1:4">
      <c r="A1064" s="71" t="s">
        <v>20032</v>
      </c>
      <c r="B1064" s="72" t="s">
        <v>20033</v>
      </c>
      <c r="C1064" s="71" t="s">
        <v>24085</v>
      </c>
      <c r="D1064" s="73" t="s">
        <v>20034</v>
      </c>
    </row>
    <row r="1065" spans="1:4">
      <c r="A1065" s="71" t="s">
        <v>20035</v>
      </c>
      <c r="B1065" s="72" t="s">
        <v>20036</v>
      </c>
      <c r="C1065" s="71" t="s">
        <v>24085</v>
      </c>
      <c r="D1065" s="73" t="s">
        <v>20037</v>
      </c>
    </row>
    <row r="1066" spans="1:4">
      <c r="A1066" s="71" t="s">
        <v>20038</v>
      </c>
      <c r="B1066" s="72" t="s">
        <v>20039</v>
      </c>
      <c r="C1066" s="71" t="s">
        <v>24085</v>
      </c>
      <c r="D1066" s="73" t="s">
        <v>20040</v>
      </c>
    </row>
    <row r="1067" spans="1:4">
      <c r="A1067" s="71" t="s">
        <v>20041</v>
      </c>
      <c r="B1067" s="72" t="s">
        <v>20042</v>
      </c>
      <c r="C1067" s="71" t="s">
        <v>24085</v>
      </c>
      <c r="D1067" s="73" t="s">
        <v>20043</v>
      </c>
    </row>
    <row r="1068" spans="1:4">
      <c r="A1068" s="71" t="s">
        <v>20044</v>
      </c>
      <c r="B1068" s="72" t="s">
        <v>20045</v>
      </c>
      <c r="C1068" s="71" t="s">
        <v>24085</v>
      </c>
      <c r="D1068" s="73" t="s">
        <v>20046</v>
      </c>
    </row>
    <row r="1069" spans="1:4">
      <c r="A1069" s="71" t="s">
        <v>20047</v>
      </c>
      <c r="B1069" s="72" t="s">
        <v>20048</v>
      </c>
      <c r="C1069" s="71" t="s">
        <v>24085</v>
      </c>
      <c r="D1069" s="73" t="s">
        <v>20049</v>
      </c>
    </row>
    <row r="1070" spans="1:4">
      <c r="A1070" s="71" t="s">
        <v>20050</v>
      </c>
      <c r="B1070" s="72" t="s">
        <v>20051</v>
      </c>
      <c r="C1070" s="71" t="s">
        <v>24085</v>
      </c>
      <c r="D1070" s="73" t="s">
        <v>20052</v>
      </c>
    </row>
    <row r="1071" spans="1:4">
      <c r="A1071" s="71" t="s">
        <v>20053</v>
      </c>
      <c r="B1071" s="72" t="s">
        <v>20054</v>
      </c>
      <c r="C1071" s="71" t="s">
        <v>24085</v>
      </c>
      <c r="D1071" s="73" t="s">
        <v>20055</v>
      </c>
    </row>
    <row r="1072" spans="1:4">
      <c r="A1072" s="71" t="s">
        <v>20056</v>
      </c>
      <c r="B1072" s="72" t="s">
        <v>20057</v>
      </c>
      <c r="C1072" s="71" t="s">
        <v>24085</v>
      </c>
      <c r="D1072" s="76" t="s">
        <v>20058</v>
      </c>
    </row>
    <row r="1074" spans="1:4" ht="18.75">
      <c r="B1074" s="78" t="s">
        <v>23664</v>
      </c>
      <c r="C1074" s="79" t="s">
        <v>23665</v>
      </c>
      <c r="D1074" s="71" t="s">
        <v>22684</v>
      </c>
    </row>
    <row r="1075" spans="1:4">
      <c r="A1075" s="79" t="s">
        <v>23666</v>
      </c>
      <c r="B1075" s="72" t="s">
        <v>22678</v>
      </c>
    </row>
    <row r="1076" spans="1:4">
      <c r="A1076" s="79" t="s">
        <v>23667</v>
      </c>
      <c r="B1076" s="72" t="s">
        <v>22679</v>
      </c>
    </row>
    <row r="1077" spans="1:4">
      <c r="A1077" s="79" t="s">
        <v>24023</v>
      </c>
      <c r="B1077" s="80" t="s">
        <v>23668</v>
      </c>
      <c r="C1077" s="79" t="s">
        <v>23669</v>
      </c>
      <c r="D1077" s="79" t="s">
        <v>23670</v>
      </c>
    </row>
    <row r="1078" spans="1:4">
      <c r="D1078" s="79" t="s">
        <v>23671</v>
      </c>
    </row>
    <row r="1079" spans="1:4">
      <c r="A1079" s="71" t="s">
        <v>20059</v>
      </c>
      <c r="B1079" s="72" t="s">
        <v>20060</v>
      </c>
      <c r="C1079" s="71" t="s">
        <v>24085</v>
      </c>
      <c r="D1079" s="76" t="s">
        <v>20061</v>
      </c>
    </row>
    <row r="1080" spans="1:4">
      <c r="A1080" s="71" t="s">
        <v>20062</v>
      </c>
      <c r="B1080" s="72" t="s">
        <v>20063</v>
      </c>
      <c r="C1080" s="71" t="s">
        <v>24085</v>
      </c>
      <c r="D1080" s="73" t="s">
        <v>20064</v>
      </c>
    </row>
    <row r="1081" spans="1:4">
      <c r="A1081" s="71" t="s">
        <v>20065</v>
      </c>
      <c r="B1081" s="72" t="s">
        <v>20066</v>
      </c>
      <c r="C1081" s="71" t="s">
        <v>24085</v>
      </c>
      <c r="D1081" s="73" t="s">
        <v>20067</v>
      </c>
    </row>
    <row r="1082" spans="1:4">
      <c r="A1082" s="71" t="s">
        <v>20068</v>
      </c>
      <c r="B1082" s="72" t="s">
        <v>20069</v>
      </c>
      <c r="C1082" s="71" t="s">
        <v>24085</v>
      </c>
      <c r="D1082" s="73" t="s">
        <v>20070</v>
      </c>
    </row>
    <row r="1083" spans="1:4">
      <c r="A1083" s="71" t="s">
        <v>20071</v>
      </c>
      <c r="B1083" s="72" t="s">
        <v>20072</v>
      </c>
      <c r="C1083" s="71" t="s">
        <v>24085</v>
      </c>
      <c r="D1083" s="73" t="s">
        <v>20073</v>
      </c>
    </row>
    <row r="1084" spans="1:4">
      <c r="A1084" s="71" t="s">
        <v>20074</v>
      </c>
      <c r="B1084" s="72" t="s">
        <v>20075</v>
      </c>
      <c r="C1084" s="71" t="s">
        <v>24085</v>
      </c>
      <c r="D1084" s="73" t="s">
        <v>21182</v>
      </c>
    </row>
    <row r="1085" spans="1:4">
      <c r="A1085" s="71" t="s">
        <v>20076</v>
      </c>
      <c r="B1085" s="72" t="s">
        <v>20077</v>
      </c>
      <c r="C1085" s="71" t="s">
        <v>24085</v>
      </c>
      <c r="D1085" s="73" t="s">
        <v>20078</v>
      </c>
    </row>
    <row r="1086" spans="1:4">
      <c r="A1086" s="71" t="s">
        <v>20079</v>
      </c>
      <c r="B1086" s="72" t="s">
        <v>20080</v>
      </c>
      <c r="C1086" s="71" t="s">
        <v>24085</v>
      </c>
      <c r="D1086" s="73" t="s">
        <v>23615</v>
      </c>
    </row>
    <row r="1087" spans="1:4">
      <c r="A1087" s="71" t="s">
        <v>20081</v>
      </c>
      <c r="B1087" s="72" t="s">
        <v>20082</v>
      </c>
      <c r="C1087" s="71" t="s">
        <v>24085</v>
      </c>
      <c r="D1087" s="73" t="s">
        <v>20083</v>
      </c>
    </row>
    <row r="1088" spans="1:4">
      <c r="A1088" s="71" t="s">
        <v>20084</v>
      </c>
      <c r="B1088" s="72" t="s">
        <v>20085</v>
      </c>
      <c r="C1088" s="71" t="s">
        <v>24085</v>
      </c>
      <c r="D1088" s="73" t="s">
        <v>20086</v>
      </c>
    </row>
    <row r="1089" spans="1:4">
      <c r="A1089" s="71" t="s">
        <v>20087</v>
      </c>
      <c r="B1089" s="72" t="s">
        <v>20088</v>
      </c>
      <c r="C1089" s="71" t="s">
        <v>24085</v>
      </c>
      <c r="D1089" s="73" t="s">
        <v>20089</v>
      </c>
    </row>
    <row r="1090" spans="1:4">
      <c r="A1090" s="71" t="s">
        <v>20090</v>
      </c>
      <c r="B1090" s="72" t="s">
        <v>20091</v>
      </c>
      <c r="C1090" s="71" t="s">
        <v>24085</v>
      </c>
      <c r="D1090" s="73" t="s">
        <v>20092</v>
      </c>
    </row>
    <row r="1091" spans="1:4">
      <c r="A1091" s="71" t="s">
        <v>20093</v>
      </c>
      <c r="B1091" s="72" t="s">
        <v>20094</v>
      </c>
      <c r="C1091" s="71" t="s">
        <v>24085</v>
      </c>
      <c r="D1091" s="73" t="s">
        <v>19960</v>
      </c>
    </row>
    <row r="1092" spans="1:4">
      <c r="A1092" s="71" t="s">
        <v>20095</v>
      </c>
      <c r="B1092" s="72" t="s">
        <v>20096</v>
      </c>
      <c r="C1092" s="71" t="s">
        <v>24085</v>
      </c>
      <c r="D1092" s="73" t="s">
        <v>20563</v>
      </c>
    </row>
    <row r="1093" spans="1:4">
      <c r="A1093" s="71" t="s">
        <v>20097</v>
      </c>
      <c r="B1093" s="72" t="s">
        <v>20098</v>
      </c>
      <c r="C1093" s="71" t="s">
        <v>24085</v>
      </c>
      <c r="D1093" s="71" t="s">
        <v>20566</v>
      </c>
    </row>
    <row r="1094" spans="1:4">
      <c r="A1094" s="71" t="s">
        <v>20099</v>
      </c>
      <c r="B1094" s="72" t="s">
        <v>20100</v>
      </c>
      <c r="C1094" s="71" t="s">
        <v>24085</v>
      </c>
      <c r="D1094" s="71" t="s">
        <v>21145</v>
      </c>
    </row>
    <row r="1095" spans="1:4">
      <c r="A1095" s="71" t="s">
        <v>20101</v>
      </c>
      <c r="B1095" s="72" t="s">
        <v>20102</v>
      </c>
      <c r="C1095" s="71" t="s">
        <v>24085</v>
      </c>
      <c r="D1095" s="73" t="s">
        <v>20103</v>
      </c>
    </row>
    <row r="1096" spans="1:4">
      <c r="A1096" s="71" t="s">
        <v>20104</v>
      </c>
      <c r="B1096" s="72" t="s">
        <v>20105</v>
      </c>
      <c r="C1096" s="71" t="s">
        <v>24085</v>
      </c>
      <c r="D1096" s="73" t="s">
        <v>20106</v>
      </c>
    </row>
    <row r="1097" spans="1:4">
      <c r="A1097" s="71" t="s">
        <v>20107</v>
      </c>
      <c r="B1097" s="72" t="s">
        <v>20108</v>
      </c>
      <c r="C1097" s="71" t="s">
        <v>24085</v>
      </c>
      <c r="D1097" s="71" t="s">
        <v>21487</v>
      </c>
    </row>
    <row r="1098" spans="1:4">
      <c r="A1098" s="71" t="s">
        <v>20109</v>
      </c>
      <c r="B1098" s="72" t="s">
        <v>20110</v>
      </c>
      <c r="C1098" s="71" t="s">
        <v>24085</v>
      </c>
      <c r="D1098" s="73" t="s">
        <v>20111</v>
      </c>
    </row>
    <row r="1099" spans="1:4">
      <c r="A1099" s="71" t="s">
        <v>20112</v>
      </c>
      <c r="B1099" s="72" t="s">
        <v>20113</v>
      </c>
      <c r="C1099" s="71" t="s">
        <v>24085</v>
      </c>
      <c r="D1099" s="73" t="s">
        <v>20114</v>
      </c>
    </row>
    <row r="1100" spans="1:4">
      <c r="A1100" s="71" t="s">
        <v>20115</v>
      </c>
      <c r="B1100" s="72" t="s">
        <v>20116</v>
      </c>
      <c r="C1100" s="71" t="s">
        <v>24085</v>
      </c>
      <c r="D1100" s="73" t="s">
        <v>20117</v>
      </c>
    </row>
    <row r="1101" spans="1:4">
      <c r="A1101" s="71" t="s">
        <v>20118</v>
      </c>
      <c r="B1101" s="72" t="s">
        <v>20119</v>
      </c>
      <c r="C1101" s="71" t="s">
        <v>24085</v>
      </c>
      <c r="D1101" s="73" t="s">
        <v>20120</v>
      </c>
    </row>
    <row r="1102" spans="1:4">
      <c r="A1102" s="71" t="s">
        <v>20121</v>
      </c>
      <c r="B1102" s="72" t="s">
        <v>20122</v>
      </c>
      <c r="C1102" s="71" t="s">
        <v>24085</v>
      </c>
      <c r="D1102" s="73" t="s">
        <v>20123</v>
      </c>
    </row>
    <row r="1103" spans="1:4">
      <c r="A1103" s="71" t="s">
        <v>20124</v>
      </c>
      <c r="B1103" s="72" t="s">
        <v>20125</v>
      </c>
      <c r="C1103" s="71" t="s">
        <v>24085</v>
      </c>
      <c r="D1103" s="73" t="s">
        <v>20126</v>
      </c>
    </row>
    <row r="1104" spans="1:4">
      <c r="A1104" s="71" t="s">
        <v>20127</v>
      </c>
      <c r="B1104" s="72" t="s">
        <v>20128</v>
      </c>
      <c r="C1104" s="71" t="s">
        <v>24085</v>
      </c>
      <c r="D1104" s="73" t="s">
        <v>20129</v>
      </c>
    </row>
    <row r="1105" spans="1:4">
      <c r="A1105" s="71" t="s">
        <v>20130</v>
      </c>
      <c r="B1105" s="72" t="s">
        <v>20131</v>
      </c>
      <c r="C1105" s="71" t="s">
        <v>24085</v>
      </c>
      <c r="D1105" s="73" t="s">
        <v>21557</v>
      </c>
    </row>
    <row r="1106" spans="1:4">
      <c r="A1106" s="71" t="s">
        <v>20132</v>
      </c>
      <c r="B1106" s="72" t="s">
        <v>20133</v>
      </c>
      <c r="C1106" s="71" t="s">
        <v>24085</v>
      </c>
      <c r="D1106" s="73" t="s">
        <v>20134</v>
      </c>
    </row>
    <row r="1107" spans="1:4">
      <c r="A1107" s="71" t="s">
        <v>20135</v>
      </c>
      <c r="B1107" s="72" t="s">
        <v>20136</v>
      </c>
      <c r="C1107" s="71" t="s">
        <v>24085</v>
      </c>
      <c r="D1107" s="71" t="s">
        <v>22908</v>
      </c>
    </row>
    <row r="1108" spans="1:4">
      <c r="A1108" s="71" t="s">
        <v>20137</v>
      </c>
      <c r="B1108" s="72" t="s">
        <v>20138</v>
      </c>
      <c r="C1108" s="71" t="s">
        <v>24085</v>
      </c>
      <c r="D1108" s="71" t="s">
        <v>22908</v>
      </c>
    </row>
    <row r="1109" spans="1:4">
      <c r="A1109" s="71" t="s">
        <v>20139</v>
      </c>
      <c r="B1109" s="72" t="s">
        <v>20140</v>
      </c>
      <c r="C1109" s="71" t="s">
        <v>24085</v>
      </c>
      <c r="D1109" s="71" t="s">
        <v>21487</v>
      </c>
    </row>
    <row r="1110" spans="1:4">
      <c r="A1110" s="71" t="s">
        <v>20141</v>
      </c>
      <c r="B1110" s="72" t="s">
        <v>20142</v>
      </c>
      <c r="C1110" s="71" t="s">
        <v>24085</v>
      </c>
      <c r="D1110" s="71" t="s">
        <v>20143</v>
      </c>
    </row>
    <row r="1111" spans="1:4">
      <c r="A1111" s="71" t="s">
        <v>20144</v>
      </c>
      <c r="B1111" s="72" t="s">
        <v>20145</v>
      </c>
      <c r="C1111" s="71" t="s">
        <v>24085</v>
      </c>
      <c r="D1111" s="73" t="s">
        <v>24236</v>
      </c>
    </row>
    <row r="1112" spans="1:4">
      <c r="A1112" s="71" t="s">
        <v>20146</v>
      </c>
      <c r="B1112" s="72" t="s">
        <v>20147</v>
      </c>
      <c r="C1112" s="71" t="s">
        <v>24085</v>
      </c>
      <c r="D1112" s="73" t="s">
        <v>20148</v>
      </c>
    </row>
    <row r="1113" spans="1:4">
      <c r="A1113" s="71" t="s">
        <v>20149</v>
      </c>
      <c r="B1113" s="72" t="s">
        <v>20150</v>
      </c>
      <c r="C1113" s="71" t="s">
        <v>24085</v>
      </c>
      <c r="D1113" s="73" t="s">
        <v>20151</v>
      </c>
    </row>
    <row r="1114" spans="1:4">
      <c r="A1114" s="71" t="s">
        <v>20152</v>
      </c>
      <c r="B1114" s="72" t="s">
        <v>20153</v>
      </c>
      <c r="C1114" s="71" t="s">
        <v>24085</v>
      </c>
      <c r="D1114" s="73" t="s">
        <v>20154</v>
      </c>
    </row>
    <row r="1115" spans="1:4">
      <c r="A1115" s="71" t="s">
        <v>20155</v>
      </c>
      <c r="B1115" s="72" t="s">
        <v>20156</v>
      </c>
      <c r="C1115" s="71" t="s">
        <v>24085</v>
      </c>
      <c r="D1115" s="73" t="s">
        <v>20157</v>
      </c>
    </row>
    <row r="1116" spans="1:4">
      <c r="A1116" s="71" t="s">
        <v>20158</v>
      </c>
      <c r="B1116" s="72" t="s">
        <v>20159</v>
      </c>
      <c r="C1116" s="71" t="s">
        <v>24085</v>
      </c>
      <c r="D1116" s="73" t="s">
        <v>20160</v>
      </c>
    </row>
    <row r="1117" spans="1:4">
      <c r="A1117" s="71" t="s">
        <v>20161</v>
      </c>
      <c r="B1117" s="72" t="s">
        <v>20162</v>
      </c>
      <c r="C1117" s="71" t="s">
        <v>24085</v>
      </c>
      <c r="D1117" s="73" t="s">
        <v>20163</v>
      </c>
    </row>
    <row r="1118" spans="1:4">
      <c r="A1118" s="71" t="s">
        <v>20164</v>
      </c>
      <c r="B1118" s="72" t="s">
        <v>20165</v>
      </c>
      <c r="C1118" s="71" t="s">
        <v>24085</v>
      </c>
      <c r="D1118" s="73" t="s">
        <v>20166</v>
      </c>
    </row>
    <row r="1119" spans="1:4">
      <c r="A1119" s="71" t="s">
        <v>20167</v>
      </c>
      <c r="B1119" s="72" t="s">
        <v>20168</v>
      </c>
      <c r="C1119" s="71" t="s">
        <v>24085</v>
      </c>
      <c r="D1119" s="73" t="s">
        <v>20169</v>
      </c>
    </row>
    <row r="1120" spans="1:4">
      <c r="A1120" s="71" t="s">
        <v>20170</v>
      </c>
      <c r="B1120" s="72" t="s">
        <v>20171</v>
      </c>
      <c r="C1120" s="71" t="s">
        <v>24085</v>
      </c>
      <c r="D1120" s="73" t="s">
        <v>20172</v>
      </c>
    </row>
    <row r="1121" spans="1:4">
      <c r="A1121" s="71" t="s">
        <v>20173</v>
      </c>
      <c r="B1121" s="72" t="s">
        <v>20174</v>
      </c>
      <c r="C1121" s="71" t="s">
        <v>24085</v>
      </c>
      <c r="D1121" s="73" t="s">
        <v>20175</v>
      </c>
    </row>
    <row r="1122" spans="1:4">
      <c r="A1122" s="71" t="s">
        <v>20176</v>
      </c>
      <c r="B1122" s="72" t="s">
        <v>22319</v>
      </c>
      <c r="C1122" s="71" t="s">
        <v>24085</v>
      </c>
      <c r="D1122" s="73" t="s">
        <v>22320</v>
      </c>
    </row>
    <row r="1123" spans="1:4">
      <c r="A1123" s="71" t="s">
        <v>22321</v>
      </c>
      <c r="B1123" s="72" t="s">
        <v>22322</v>
      </c>
      <c r="C1123" s="71" t="s">
        <v>24085</v>
      </c>
      <c r="D1123" s="73" t="s">
        <v>22323</v>
      </c>
    </row>
    <row r="1124" spans="1:4">
      <c r="A1124" s="71" t="s">
        <v>22324</v>
      </c>
      <c r="B1124" s="72" t="s">
        <v>22325</v>
      </c>
      <c r="C1124" s="71" t="s">
        <v>24134</v>
      </c>
      <c r="D1124" s="73" t="s">
        <v>24346</v>
      </c>
    </row>
    <row r="1125" spans="1:4">
      <c r="A1125" s="71" t="s">
        <v>22326</v>
      </c>
      <c r="B1125" s="72" t="s">
        <v>22327</v>
      </c>
      <c r="C1125" s="71" t="s">
        <v>24085</v>
      </c>
      <c r="D1125" s="73" t="s">
        <v>22328</v>
      </c>
    </row>
    <row r="1126" spans="1:4">
      <c r="A1126" s="71" t="s">
        <v>22329</v>
      </c>
      <c r="B1126" s="72" t="s">
        <v>22330</v>
      </c>
      <c r="C1126" s="71" t="s">
        <v>20557</v>
      </c>
      <c r="D1126" s="73" t="s">
        <v>22331</v>
      </c>
    </row>
    <row r="1127" spans="1:4">
      <c r="A1127" s="71" t="s">
        <v>22332</v>
      </c>
      <c r="B1127" s="72" t="s">
        <v>22333</v>
      </c>
      <c r="C1127" s="71" t="s">
        <v>20557</v>
      </c>
      <c r="D1127" s="73" t="s">
        <v>22334</v>
      </c>
    </row>
    <row r="1128" spans="1:4">
      <c r="A1128" s="71" t="s">
        <v>22335</v>
      </c>
      <c r="B1128" s="72" t="s">
        <v>22336</v>
      </c>
      <c r="C1128" s="71" t="s">
        <v>20557</v>
      </c>
      <c r="D1128" s="73" t="s">
        <v>22337</v>
      </c>
    </row>
    <row r="1129" spans="1:4">
      <c r="A1129" s="71" t="s">
        <v>22338</v>
      </c>
      <c r="B1129" s="72" t="s">
        <v>22339</v>
      </c>
      <c r="C1129" s="71" t="s">
        <v>20557</v>
      </c>
      <c r="D1129" s="73" t="s">
        <v>22340</v>
      </c>
    </row>
    <row r="1130" spans="1:4">
      <c r="A1130" s="71" t="s">
        <v>22341</v>
      </c>
      <c r="B1130" s="72" t="s">
        <v>24071</v>
      </c>
      <c r="C1130" s="71" t="s">
        <v>22075</v>
      </c>
      <c r="D1130" s="73" t="s">
        <v>23395</v>
      </c>
    </row>
    <row r="1131" spans="1:4">
      <c r="A1131" s="71" t="s">
        <v>22342</v>
      </c>
      <c r="B1131" s="72" t="s">
        <v>24070</v>
      </c>
      <c r="C1131" s="71" t="s">
        <v>22075</v>
      </c>
      <c r="D1131" s="73" t="s">
        <v>23395</v>
      </c>
    </row>
    <row r="1133" spans="1:4" ht="18.75">
      <c r="B1133" s="78" t="s">
        <v>23664</v>
      </c>
      <c r="C1133" s="79" t="s">
        <v>23665</v>
      </c>
      <c r="D1133" s="71" t="s">
        <v>22685</v>
      </c>
    </row>
    <row r="1134" spans="1:4">
      <c r="A1134" s="79" t="s">
        <v>23666</v>
      </c>
      <c r="B1134" s="72" t="s">
        <v>22678</v>
      </c>
    </row>
    <row r="1135" spans="1:4">
      <c r="A1135" s="79" t="s">
        <v>23667</v>
      </c>
      <c r="B1135" s="72" t="s">
        <v>22679</v>
      </c>
    </row>
    <row r="1136" spans="1:4">
      <c r="A1136" s="79" t="s">
        <v>24023</v>
      </c>
      <c r="B1136" s="80" t="s">
        <v>23668</v>
      </c>
      <c r="C1136" s="79" t="s">
        <v>23669</v>
      </c>
      <c r="D1136" s="79" t="s">
        <v>23670</v>
      </c>
    </row>
    <row r="1137" spans="1:4">
      <c r="D1137" s="79" t="s">
        <v>23671</v>
      </c>
    </row>
    <row r="1138" spans="1:4">
      <c r="A1138" s="71" t="s">
        <v>22343</v>
      </c>
      <c r="B1138" s="72" t="s">
        <v>22344</v>
      </c>
      <c r="C1138" s="71" t="s">
        <v>24085</v>
      </c>
      <c r="D1138" s="73" t="s">
        <v>22345</v>
      </c>
    </row>
    <row r="1139" spans="1:4" ht="22.5">
      <c r="A1139" s="71" t="s">
        <v>22346</v>
      </c>
      <c r="B1139" s="72" t="s">
        <v>22347</v>
      </c>
      <c r="C1139" s="71" t="s">
        <v>24085</v>
      </c>
      <c r="D1139" s="76" t="s">
        <v>22348</v>
      </c>
    </row>
    <row r="1140" spans="1:4">
      <c r="B1140" s="72" t="s">
        <v>22349</v>
      </c>
    </row>
    <row r="1141" spans="1:4">
      <c r="A1141" s="71" t="s">
        <v>22350</v>
      </c>
      <c r="B1141" s="72" t="s">
        <v>22351</v>
      </c>
      <c r="C1141" s="71" t="s">
        <v>22186</v>
      </c>
      <c r="D1141" s="76" t="s">
        <v>22352</v>
      </c>
    </row>
    <row r="1142" spans="1:4">
      <c r="A1142" s="71" t="s">
        <v>22353</v>
      </c>
      <c r="B1142" s="72" t="s">
        <v>22354</v>
      </c>
      <c r="C1142" s="71" t="s">
        <v>24085</v>
      </c>
      <c r="D1142" s="76" t="s">
        <v>22355</v>
      </c>
    </row>
    <row r="1143" spans="1:4">
      <c r="A1143" s="71" t="s">
        <v>22356</v>
      </c>
      <c r="B1143" s="72" t="s">
        <v>22357</v>
      </c>
      <c r="C1143" s="71" t="s">
        <v>24085</v>
      </c>
      <c r="D1143" s="73" t="s">
        <v>22358</v>
      </c>
    </row>
    <row r="1144" spans="1:4">
      <c r="A1144" s="71" t="s">
        <v>22359</v>
      </c>
      <c r="B1144" s="72" t="s">
        <v>22360</v>
      </c>
      <c r="C1144" s="71" t="s">
        <v>24085</v>
      </c>
      <c r="D1144" s="73" t="s">
        <v>22361</v>
      </c>
    </row>
    <row r="1145" spans="1:4">
      <c r="A1145" s="71" t="s">
        <v>22362</v>
      </c>
      <c r="B1145" s="72" t="s">
        <v>22363</v>
      </c>
      <c r="C1145" s="71" t="s">
        <v>24085</v>
      </c>
      <c r="D1145" s="76" t="s">
        <v>22364</v>
      </c>
    </row>
    <row r="1146" spans="1:4">
      <c r="A1146" s="71" t="s">
        <v>22365</v>
      </c>
      <c r="B1146" s="72" t="s">
        <v>22366</v>
      </c>
      <c r="C1146" s="71" t="s">
        <v>24085</v>
      </c>
      <c r="D1146" s="76" t="s">
        <v>22367</v>
      </c>
    </row>
    <row r="1147" spans="1:4">
      <c r="A1147" s="71" t="s">
        <v>22368</v>
      </c>
      <c r="B1147" s="72" t="s">
        <v>22369</v>
      </c>
      <c r="C1147" s="71" t="s">
        <v>24085</v>
      </c>
      <c r="D1147" s="76" t="s">
        <v>22370</v>
      </c>
    </row>
    <row r="1148" spans="1:4">
      <c r="A1148" s="71" t="s">
        <v>22371</v>
      </c>
      <c r="B1148" s="72" t="s">
        <v>22372</v>
      </c>
      <c r="C1148" s="71" t="s">
        <v>24085</v>
      </c>
      <c r="D1148" s="76" t="s">
        <v>22373</v>
      </c>
    </row>
    <row r="1149" spans="1:4">
      <c r="A1149" s="71" t="s">
        <v>22374</v>
      </c>
      <c r="B1149" s="72" t="s">
        <v>22375</v>
      </c>
      <c r="C1149" s="71" t="s">
        <v>24085</v>
      </c>
      <c r="D1149" s="76" t="s">
        <v>22376</v>
      </c>
    </row>
    <row r="1150" spans="1:4">
      <c r="A1150" s="71" t="s">
        <v>22377</v>
      </c>
      <c r="B1150" s="72" t="s">
        <v>22378</v>
      </c>
      <c r="C1150" s="71" t="s">
        <v>24085</v>
      </c>
      <c r="D1150" s="76" t="s">
        <v>22379</v>
      </c>
    </row>
    <row r="1151" spans="1:4">
      <c r="A1151" s="71" t="s">
        <v>22380</v>
      </c>
      <c r="B1151" s="72" t="s">
        <v>22381</v>
      </c>
      <c r="C1151" s="71" t="s">
        <v>24085</v>
      </c>
      <c r="D1151" s="76" t="s">
        <v>22382</v>
      </c>
    </row>
    <row r="1152" spans="1:4">
      <c r="A1152" s="71" t="s">
        <v>22383</v>
      </c>
      <c r="B1152" s="72" t="s">
        <v>22384</v>
      </c>
      <c r="C1152" s="71" t="s">
        <v>24085</v>
      </c>
      <c r="D1152" s="76" t="s">
        <v>22385</v>
      </c>
    </row>
    <row r="1153" spans="1:4">
      <c r="A1153" s="71" t="s">
        <v>22386</v>
      </c>
      <c r="B1153" s="72" t="s">
        <v>22387</v>
      </c>
      <c r="C1153" s="71" t="s">
        <v>24085</v>
      </c>
      <c r="D1153" s="73" t="s">
        <v>22388</v>
      </c>
    </row>
    <row r="1154" spans="1:4">
      <c r="A1154" s="71" t="s">
        <v>22389</v>
      </c>
      <c r="B1154" s="72" t="s">
        <v>22390</v>
      </c>
      <c r="C1154" s="71" t="s">
        <v>24085</v>
      </c>
      <c r="D1154" s="73" t="s">
        <v>22391</v>
      </c>
    </row>
    <row r="1155" spans="1:4">
      <c r="A1155" s="71" t="s">
        <v>22392</v>
      </c>
      <c r="B1155" s="72" t="s">
        <v>22393</v>
      </c>
      <c r="C1155" s="71" t="s">
        <v>24085</v>
      </c>
      <c r="D1155" s="73" t="s">
        <v>22394</v>
      </c>
    </row>
    <row r="1156" spans="1:4">
      <c r="A1156" s="71" t="s">
        <v>22395</v>
      </c>
      <c r="B1156" s="72" t="s">
        <v>22396</v>
      </c>
      <c r="C1156" s="71" t="s">
        <v>24085</v>
      </c>
      <c r="D1156" s="76" t="s">
        <v>22397</v>
      </c>
    </row>
    <row r="1157" spans="1:4">
      <c r="A1157" s="71" t="s">
        <v>22398</v>
      </c>
      <c r="B1157" s="72" t="s">
        <v>22399</v>
      </c>
      <c r="C1157" s="71" t="s">
        <v>24085</v>
      </c>
      <c r="D1157" s="73" t="s">
        <v>22400</v>
      </c>
    </row>
    <row r="1158" spans="1:4">
      <c r="A1158" s="71" t="s">
        <v>22401</v>
      </c>
      <c r="B1158" s="72" t="s">
        <v>22402</v>
      </c>
      <c r="C1158" s="71" t="s">
        <v>24085</v>
      </c>
      <c r="D1158" s="76" t="s">
        <v>22403</v>
      </c>
    </row>
    <row r="1159" spans="1:4">
      <c r="A1159" s="71" t="s">
        <v>22404</v>
      </c>
      <c r="B1159" s="72" t="s">
        <v>22405</v>
      </c>
      <c r="C1159" s="71" t="s">
        <v>24085</v>
      </c>
      <c r="D1159" s="76" t="s">
        <v>22406</v>
      </c>
    </row>
    <row r="1160" spans="1:4">
      <c r="A1160" s="71" t="s">
        <v>22407</v>
      </c>
      <c r="B1160" s="72" t="s">
        <v>22408</v>
      </c>
      <c r="C1160" s="71" t="s">
        <v>24085</v>
      </c>
      <c r="D1160" s="77" t="s">
        <v>22409</v>
      </c>
    </row>
    <row r="1161" spans="1:4">
      <c r="A1161" s="71" t="s">
        <v>22410</v>
      </c>
      <c r="B1161" s="72" t="s">
        <v>22411</v>
      </c>
      <c r="C1161" s="71" t="s">
        <v>24085</v>
      </c>
      <c r="D1161" s="76" t="s">
        <v>22412</v>
      </c>
    </row>
    <row r="1162" spans="1:4">
      <c r="A1162" s="71" t="s">
        <v>22413</v>
      </c>
      <c r="B1162" s="72" t="s">
        <v>22414</v>
      </c>
      <c r="C1162" s="71" t="s">
        <v>24085</v>
      </c>
      <c r="D1162" s="76" t="s">
        <v>22415</v>
      </c>
    </row>
    <row r="1163" spans="1:4">
      <c r="A1163" s="71" t="s">
        <v>22416</v>
      </c>
      <c r="B1163" s="72" t="s">
        <v>22417</v>
      </c>
      <c r="C1163" s="71" t="s">
        <v>24085</v>
      </c>
      <c r="D1163" s="77" t="s">
        <v>22418</v>
      </c>
    </row>
    <row r="1164" spans="1:4">
      <c r="A1164" s="71" t="s">
        <v>22419</v>
      </c>
      <c r="B1164" s="72" t="s">
        <v>22420</v>
      </c>
      <c r="C1164" s="71" t="s">
        <v>24085</v>
      </c>
      <c r="D1164" s="76" t="s">
        <v>22421</v>
      </c>
    </row>
    <row r="1165" spans="1:4">
      <c r="A1165" s="71" t="s">
        <v>22422</v>
      </c>
      <c r="B1165" s="72" t="s">
        <v>22423</v>
      </c>
      <c r="C1165" s="71" t="s">
        <v>24085</v>
      </c>
      <c r="D1165" s="76" t="s">
        <v>22424</v>
      </c>
    </row>
    <row r="1166" spans="1:4">
      <c r="A1166" s="71" t="s">
        <v>22425</v>
      </c>
      <c r="B1166" s="72" t="s">
        <v>22426</v>
      </c>
      <c r="C1166" s="71" t="s">
        <v>24085</v>
      </c>
      <c r="D1166" s="76" t="s">
        <v>22427</v>
      </c>
    </row>
    <row r="1167" spans="1:4">
      <c r="A1167" s="71" t="s">
        <v>22428</v>
      </c>
      <c r="B1167" s="72" t="s">
        <v>22429</v>
      </c>
      <c r="C1167" s="71" t="s">
        <v>24085</v>
      </c>
      <c r="D1167" s="73" t="s">
        <v>22430</v>
      </c>
    </row>
    <row r="1168" spans="1:4">
      <c r="A1168" s="71" t="s">
        <v>22431</v>
      </c>
      <c r="B1168" s="72" t="s">
        <v>22432</v>
      </c>
      <c r="C1168" s="71" t="s">
        <v>24085</v>
      </c>
      <c r="D1168" s="76" t="s">
        <v>22433</v>
      </c>
    </row>
    <row r="1169" spans="1:4">
      <c r="A1169" s="71" t="s">
        <v>22434</v>
      </c>
      <c r="B1169" s="72" t="s">
        <v>22435</v>
      </c>
      <c r="C1169" s="71" t="s">
        <v>24085</v>
      </c>
      <c r="D1169" s="73" t="s">
        <v>22436</v>
      </c>
    </row>
    <row r="1170" spans="1:4">
      <c r="A1170" s="71" t="s">
        <v>22437</v>
      </c>
      <c r="B1170" s="72" t="s">
        <v>22438</v>
      </c>
      <c r="C1170" s="71" t="s">
        <v>24085</v>
      </c>
      <c r="D1170" s="73" t="s">
        <v>22439</v>
      </c>
    </row>
    <row r="1171" spans="1:4">
      <c r="A1171" s="71" t="s">
        <v>22440</v>
      </c>
      <c r="B1171" s="72" t="s">
        <v>22441</v>
      </c>
      <c r="C1171" s="71" t="s">
        <v>24085</v>
      </c>
      <c r="D1171" s="76" t="s">
        <v>22442</v>
      </c>
    </row>
    <row r="1172" spans="1:4">
      <c r="A1172" s="71" t="s">
        <v>22443</v>
      </c>
      <c r="B1172" s="72" t="s">
        <v>22444</v>
      </c>
      <c r="C1172" s="71" t="s">
        <v>24085</v>
      </c>
      <c r="D1172" s="76" t="s">
        <v>22445</v>
      </c>
    </row>
    <row r="1173" spans="1:4">
      <c r="A1173" s="71" t="s">
        <v>22446</v>
      </c>
      <c r="B1173" s="72" t="s">
        <v>22447</v>
      </c>
      <c r="C1173" s="71" t="s">
        <v>24085</v>
      </c>
      <c r="D1173" s="76" t="s">
        <v>22448</v>
      </c>
    </row>
    <row r="1174" spans="1:4">
      <c r="A1174" s="71" t="s">
        <v>22449</v>
      </c>
      <c r="B1174" s="72" t="s">
        <v>22450</v>
      </c>
      <c r="C1174" s="71" t="s">
        <v>24085</v>
      </c>
      <c r="D1174" s="77" t="s">
        <v>22451</v>
      </c>
    </row>
    <row r="1175" spans="1:4">
      <c r="A1175" s="71" t="s">
        <v>22452</v>
      </c>
      <c r="B1175" s="72" t="s">
        <v>22453</v>
      </c>
      <c r="C1175" s="71" t="s">
        <v>24085</v>
      </c>
      <c r="D1175" s="76" t="s">
        <v>22454</v>
      </c>
    </row>
    <row r="1176" spans="1:4">
      <c r="A1176" s="71" t="s">
        <v>22455</v>
      </c>
      <c r="B1176" s="72" t="s">
        <v>22456</v>
      </c>
      <c r="C1176" s="71" t="s">
        <v>24085</v>
      </c>
      <c r="D1176" s="76" t="s">
        <v>22457</v>
      </c>
    </row>
    <row r="1177" spans="1:4">
      <c r="A1177" s="71" t="s">
        <v>22458</v>
      </c>
      <c r="B1177" s="72" t="s">
        <v>22459</v>
      </c>
      <c r="C1177" s="71" t="s">
        <v>24085</v>
      </c>
      <c r="D1177" s="77" t="s">
        <v>22460</v>
      </c>
    </row>
    <row r="1178" spans="1:4">
      <c r="A1178" s="71" t="s">
        <v>22461</v>
      </c>
      <c r="B1178" s="72" t="s">
        <v>22462</v>
      </c>
      <c r="C1178" s="71" t="s">
        <v>24085</v>
      </c>
      <c r="D1178" s="76" t="s">
        <v>22463</v>
      </c>
    </row>
    <row r="1179" spans="1:4">
      <c r="A1179" s="71" t="s">
        <v>22464</v>
      </c>
      <c r="B1179" s="72" t="s">
        <v>22465</v>
      </c>
      <c r="C1179" s="71" t="s">
        <v>24085</v>
      </c>
      <c r="D1179" s="76" t="s">
        <v>22466</v>
      </c>
    </row>
    <row r="1180" spans="1:4">
      <c r="A1180" s="71" t="s">
        <v>22467</v>
      </c>
      <c r="B1180" s="72" t="s">
        <v>22468</v>
      </c>
      <c r="C1180" s="71" t="s">
        <v>24085</v>
      </c>
      <c r="D1180" s="73" t="s">
        <v>22469</v>
      </c>
    </row>
    <row r="1181" spans="1:4">
      <c r="A1181" s="71" t="s">
        <v>22470</v>
      </c>
      <c r="B1181" s="72" t="s">
        <v>22471</v>
      </c>
      <c r="C1181" s="71" t="s">
        <v>24085</v>
      </c>
      <c r="D1181" s="73" t="s">
        <v>22472</v>
      </c>
    </row>
    <row r="1182" spans="1:4">
      <c r="A1182" s="71" t="s">
        <v>22473</v>
      </c>
      <c r="B1182" s="72" t="s">
        <v>22474</v>
      </c>
      <c r="C1182" s="71" t="s">
        <v>24085</v>
      </c>
      <c r="D1182" s="73" t="s">
        <v>22475</v>
      </c>
    </row>
    <row r="1183" spans="1:4">
      <c r="A1183" s="71" t="s">
        <v>22476</v>
      </c>
      <c r="B1183" s="72" t="s">
        <v>22477</v>
      </c>
      <c r="C1183" s="71" t="s">
        <v>24085</v>
      </c>
      <c r="D1183" s="73" t="s">
        <v>22478</v>
      </c>
    </row>
    <row r="1184" spans="1:4">
      <c r="A1184" s="71" t="s">
        <v>22479</v>
      </c>
      <c r="B1184" s="72" t="s">
        <v>22480</v>
      </c>
      <c r="C1184" s="71" t="s">
        <v>24085</v>
      </c>
      <c r="D1184" s="73" t="s">
        <v>22481</v>
      </c>
    </row>
    <row r="1185" spans="1:4">
      <c r="A1185" s="71" t="s">
        <v>22482</v>
      </c>
      <c r="B1185" s="72" t="s">
        <v>22483</v>
      </c>
      <c r="C1185" s="71" t="s">
        <v>24085</v>
      </c>
      <c r="D1185" s="73" t="s">
        <v>22484</v>
      </c>
    </row>
    <row r="1186" spans="1:4">
      <c r="A1186" s="71" t="s">
        <v>22485</v>
      </c>
      <c r="B1186" s="72" t="s">
        <v>22486</v>
      </c>
      <c r="C1186" s="71" t="s">
        <v>24085</v>
      </c>
      <c r="D1186" s="76" t="s">
        <v>22487</v>
      </c>
    </row>
    <row r="1187" spans="1:4">
      <c r="A1187" s="71" t="s">
        <v>22488</v>
      </c>
      <c r="B1187" s="72" t="s">
        <v>22489</v>
      </c>
      <c r="C1187" s="71" t="s">
        <v>24085</v>
      </c>
      <c r="D1187" s="76" t="s">
        <v>22490</v>
      </c>
    </row>
    <row r="1188" spans="1:4">
      <c r="A1188" s="71" t="s">
        <v>22491</v>
      </c>
      <c r="B1188" s="72" t="s">
        <v>22492</v>
      </c>
      <c r="C1188" s="71" t="s">
        <v>24085</v>
      </c>
      <c r="D1188" s="76" t="s">
        <v>22493</v>
      </c>
    </row>
    <row r="1189" spans="1:4">
      <c r="A1189" s="71" t="s">
        <v>22494</v>
      </c>
      <c r="B1189" s="72" t="s">
        <v>22495</v>
      </c>
      <c r="C1189" s="71" t="s">
        <v>24085</v>
      </c>
      <c r="D1189" s="76" t="s">
        <v>22496</v>
      </c>
    </row>
    <row r="1190" spans="1:4">
      <c r="A1190" s="71" t="s">
        <v>22497</v>
      </c>
      <c r="B1190" s="72" t="s">
        <v>22498</v>
      </c>
      <c r="C1190" s="71" t="s">
        <v>24085</v>
      </c>
      <c r="D1190" s="76" t="s">
        <v>22499</v>
      </c>
    </row>
    <row r="1191" spans="1:4">
      <c r="A1191" s="71" t="s">
        <v>22500</v>
      </c>
      <c r="B1191" s="72" t="s">
        <v>22501</v>
      </c>
      <c r="C1191" s="71" t="s">
        <v>24085</v>
      </c>
      <c r="D1191" s="76" t="s">
        <v>22502</v>
      </c>
    </row>
    <row r="1193" spans="1:4" ht="18.75">
      <c r="B1193" s="78" t="s">
        <v>23664</v>
      </c>
      <c r="C1193" s="79" t="s">
        <v>23665</v>
      </c>
      <c r="D1193" s="71" t="s">
        <v>22686</v>
      </c>
    </row>
    <row r="1194" spans="1:4">
      <c r="A1194" s="79" t="s">
        <v>23666</v>
      </c>
      <c r="B1194" s="72" t="s">
        <v>22678</v>
      </c>
    </row>
    <row r="1195" spans="1:4">
      <c r="A1195" s="79" t="s">
        <v>23667</v>
      </c>
      <c r="B1195" s="72" t="s">
        <v>22679</v>
      </c>
    </row>
    <row r="1196" spans="1:4">
      <c r="A1196" s="79" t="s">
        <v>24023</v>
      </c>
      <c r="B1196" s="80" t="s">
        <v>23668</v>
      </c>
      <c r="C1196" s="79" t="s">
        <v>23669</v>
      </c>
      <c r="D1196" s="79" t="s">
        <v>23670</v>
      </c>
    </row>
    <row r="1197" spans="1:4">
      <c r="D1197" s="79" t="s">
        <v>23671</v>
      </c>
    </row>
    <row r="1198" spans="1:4">
      <c r="A1198" s="71" t="s">
        <v>22503</v>
      </c>
      <c r="B1198" s="72" t="s">
        <v>22504</v>
      </c>
      <c r="C1198" s="71" t="s">
        <v>24085</v>
      </c>
      <c r="D1198" s="76" t="s">
        <v>22505</v>
      </c>
    </row>
    <row r="1199" spans="1:4">
      <c r="A1199" s="71" t="s">
        <v>22506</v>
      </c>
      <c r="B1199" s="72" t="s">
        <v>22507</v>
      </c>
      <c r="C1199" s="71" t="s">
        <v>24085</v>
      </c>
      <c r="D1199" s="76" t="s">
        <v>22508</v>
      </c>
    </row>
    <row r="1200" spans="1:4" ht="22.5">
      <c r="A1200" s="71" t="s">
        <v>22509</v>
      </c>
      <c r="B1200" s="72" t="s">
        <v>22510</v>
      </c>
      <c r="C1200" s="71" t="s">
        <v>24085</v>
      </c>
      <c r="D1200" s="76" t="s">
        <v>22511</v>
      </c>
    </row>
    <row r="1201" spans="1:4">
      <c r="B1201" s="72" t="s">
        <v>22512</v>
      </c>
    </row>
    <row r="1202" spans="1:4">
      <c r="A1202" s="71" t="s">
        <v>22513</v>
      </c>
      <c r="B1202" s="72" t="s">
        <v>22514</v>
      </c>
      <c r="C1202" s="71" t="s">
        <v>24085</v>
      </c>
      <c r="D1202" s="73" t="s">
        <v>22515</v>
      </c>
    </row>
    <row r="1203" spans="1:4">
      <c r="A1203" s="71" t="s">
        <v>22516</v>
      </c>
      <c r="B1203" s="72" t="s">
        <v>22517</v>
      </c>
      <c r="C1203" s="71" t="s">
        <v>21974</v>
      </c>
      <c r="D1203" s="73" t="s">
        <v>22518</v>
      </c>
    </row>
    <row r="1204" spans="1:4">
      <c r="A1204" s="71" t="s">
        <v>22519</v>
      </c>
      <c r="B1204" s="72" t="s">
        <v>22520</v>
      </c>
      <c r="C1204" s="71" t="s">
        <v>21974</v>
      </c>
      <c r="D1204" s="73" t="s">
        <v>22521</v>
      </c>
    </row>
    <row r="1205" spans="1:4">
      <c r="A1205" s="71" t="s">
        <v>22522</v>
      </c>
      <c r="B1205" s="72" t="s">
        <v>22523</v>
      </c>
      <c r="C1205" s="71" t="s">
        <v>21974</v>
      </c>
      <c r="D1205" s="73" t="s">
        <v>22524</v>
      </c>
    </row>
    <row r="1206" spans="1:4" ht="22.5">
      <c r="A1206" s="71" t="s">
        <v>22525</v>
      </c>
      <c r="B1206" s="72" t="s">
        <v>22526</v>
      </c>
      <c r="C1206" s="71" t="s">
        <v>21974</v>
      </c>
      <c r="D1206" s="73" t="s">
        <v>22527</v>
      </c>
    </row>
    <row r="1207" spans="1:4">
      <c r="B1207" s="72" t="s">
        <v>22528</v>
      </c>
    </row>
    <row r="1208" spans="1:4" ht="22.5">
      <c r="A1208" s="71" t="s">
        <v>22529</v>
      </c>
      <c r="B1208" s="72" t="s">
        <v>22530</v>
      </c>
      <c r="C1208" s="71" t="s">
        <v>20557</v>
      </c>
      <c r="D1208" s="73" t="s">
        <v>22531</v>
      </c>
    </row>
    <row r="1209" spans="1:4">
      <c r="B1209" s="72" t="s">
        <v>22532</v>
      </c>
    </row>
    <row r="1210" spans="1:4" ht="22.5">
      <c r="A1210" s="71" t="s">
        <v>22533</v>
      </c>
      <c r="B1210" s="72" t="s">
        <v>22534</v>
      </c>
      <c r="C1210" s="71" t="s">
        <v>24085</v>
      </c>
      <c r="D1210" s="76" t="s">
        <v>22535</v>
      </c>
    </row>
    <row r="1211" spans="1:4" ht="22.5">
      <c r="B1211" s="72" t="s">
        <v>22536</v>
      </c>
    </row>
    <row r="1212" spans="1:4">
      <c r="B1212" s="72" t="s">
        <v>22537</v>
      </c>
    </row>
    <row r="1213" spans="1:4" ht="22.5">
      <c r="A1213" s="71" t="s">
        <v>22538</v>
      </c>
      <c r="B1213" s="72" t="s">
        <v>22539</v>
      </c>
      <c r="C1213" s="71" t="s">
        <v>24085</v>
      </c>
      <c r="D1213" s="76" t="s">
        <v>22540</v>
      </c>
    </row>
    <row r="1214" spans="1:4">
      <c r="B1214" s="72" t="s">
        <v>22541</v>
      </c>
    </row>
    <row r="1215" spans="1:4" ht="22.5">
      <c r="A1215" s="71" t="s">
        <v>22542</v>
      </c>
      <c r="B1215" s="72" t="s">
        <v>22539</v>
      </c>
      <c r="C1215" s="71" t="s">
        <v>24085</v>
      </c>
      <c r="D1215" s="76" t="s">
        <v>22543</v>
      </c>
    </row>
    <row r="1216" spans="1:4" ht="22.5">
      <c r="B1216" s="72" t="s">
        <v>22544</v>
      </c>
    </row>
    <row r="1217" spans="1:4">
      <c r="B1217" s="72" t="s">
        <v>22545</v>
      </c>
    </row>
    <row r="1218" spans="1:4" ht="22.5">
      <c r="A1218" s="71" t="s">
        <v>22546</v>
      </c>
      <c r="B1218" s="72" t="s">
        <v>22547</v>
      </c>
      <c r="C1218" s="71" t="s">
        <v>24085</v>
      </c>
      <c r="D1218" s="76" t="s">
        <v>22548</v>
      </c>
    </row>
    <row r="1219" spans="1:4">
      <c r="B1219" s="72" t="s">
        <v>22549</v>
      </c>
    </row>
    <row r="1220" spans="1:4" ht="22.5">
      <c r="A1220" s="71" t="s">
        <v>22550</v>
      </c>
      <c r="B1220" s="72" t="s">
        <v>22551</v>
      </c>
      <c r="C1220" s="71" t="s">
        <v>24085</v>
      </c>
      <c r="D1220" s="76" t="s">
        <v>22552</v>
      </c>
    </row>
    <row r="1221" spans="1:4">
      <c r="B1221" s="72" t="s">
        <v>22553</v>
      </c>
    </row>
    <row r="1222" spans="1:4" ht="22.5">
      <c r="A1222" s="71" t="s">
        <v>22554</v>
      </c>
      <c r="B1222" s="72" t="s">
        <v>22555</v>
      </c>
      <c r="C1222" s="71" t="s">
        <v>24085</v>
      </c>
      <c r="D1222" s="76" t="s">
        <v>22556</v>
      </c>
    </row>
    <row r="1223" spans="1:4">
      <c r="B1223" s="72" t="s">
        <v>22557</v>
      </c>
    </row>
    <row r="1224" spans="1:4">
      <c r="A1224" s="71" t="s">
        <v>22558</v>
      </c>
      <c r="B1224" s="72" t="s">
        <v>22559</v>
      </c>
      <c r="C1224" s="71" t="s">
        <v>22075</v>
      </c>
      <c r="D1224" s="73" t="s">
        <v>22560</v>
      </c>
    </row>
    <row r="1225" spans="1:4">
      <c r="A1225" s="71" t="s">
        <v>22561</v>
      </c>
      <c r="B1225" s="72" t="s">
        <v>22562</v>
      </c>
      <c r="C1225" s="71" t="s">
        <v>24085</v>
      </c>
      <c r="D1225" s="73" t="s">
        <v>22563</v>
      </c>
    </row>
    <row r="1226" spans="1:4">
      <c r="A1226" s="71" t="s">
        <v>22564</v>
      </c>
      <c r="B1226" s="72" t="s">
        <v>22565</v>
      </c>
      <c r="C1226" s="71" t="s">
        <v>24134</v>
      </c>
      <c r="D1226" s="73" t="s">
        <v>22566</v>
      </c>
    </row>
    <row r="1227" spans="1:4">
      <c r="A1227" s="71" t="s">
        <v>22567</v>
      </c>
      <c r="B1227" s="72" t="s">
        <v>22568</v>
      </c>
      <c r="C1227" s="71" t="s">
        <v>20557</v>
      </c>
      <c r="D1227" s="73" t="s">
        <v>22569</v>
      </c>
    </row>
    <row r="1228" spans="1:4">
      <c r="A1228" s="71" t="s">
        <v>22570</v>
      </c>
      <c r="B1228" s="72" t="s">
        <v>22571</v>
      </c>
      <c r="C1228" s="71" t="s">
        <v>20557</v>
      </c>
      <c r="D1228" s="73" t="s">
        <v>22572</v>
      </c>
    </row>
    <row r="1229" spans="1:4">
      <c r="A1229" s="71" t="s">
        <v>22573</v>
      </c>
      <c r="B1229" s="72" t="s">
        <v>22574</v>
      </c>
      <c r="C1229" s="71" t="s">
        <v>20557</v>
      </c>
      <c r="D1229" s="73" t="s">
        <v>22575</v>
      </c>
    </row>
    <row r="1230" spans="1:4">
      <c r="A1230" s="71" t="s">
        <v>22576</v>
      </c>
      <c r="B1230" s="72" t="s">
        <v>22577</v>
      </c>
      <c r="C1230" s="71" t="s">
        <v>20557</v>
      </c>
      <c r="D1230" s="73" t="s">
        <v>24423</v>
      </c>
    </row>
    <row r="1231" spans="1:4" ht="22.5">
      <c r="A1231" s="71" t="s">
        <v>22578</v>
      </c>
      <c r="B1231" s="72" t="s">
        <v>22579</v>
      </c>
      <c r="C1231" s="71" t="s">
        <v>20557</v>
      </c>
      <c r="D1231" s="73" t="s">
        <v>22580</v>
      </c>
    </row>
    <row r="1232" spans="1:4">
      <c r="A1232" s="71" t="s">
        <v>22581</v>
      </c>
      <c r="B1232" s="72" t="s">
        <v>22582</v>
      </c>
      <c r="C1232" s="71" t="s">
        <v>20557</v>
      </c>
      <c r="D1232" s="73" t="s">
        <v>22583</v>
      </c>
    </row>
    <row r="1233" spans="1:4" ht="22.5">
      <c r="A1233" s="71" t="s">
        <v>22584</v>
      </c>
      <c r="B1233" s="72" t="s">
        <v>22585</v>
      </c>
      <c r="C1233" s="71" t="s">
        <v>20557</v>
      </c>
      <c r="D1233" s="73" t="s">
        <v>22586</v>
      </c>
    </row>
    <row r="1234" spans="1:4" ht="22.5">
      <c r="A1234" s="71" t="s">
        <v>22587</v>
      </c>
      <c r="B1234" s="72" t="s">
        <v>22588</v>
      </c>
      <c r="C1234" s="71" t="s">
        <v>20557</v>
      </c>
      <c r="D1234" s="73" t="s">
        <v>22589</v>
      </c>
    </row>
    <row r="1235" spans="1:4">
      <c r="A1235" s="71" t="s">
        <v>22590</v>
      </c>
      <c r="B1235" s="72" t="s">
        <v>22591</v>
      </c>
      <c r="C1235" s="71" t="s">
        <v>20557</v>
      </c>
      <c r="D1235" s="73" t="s">
        <v>22592</v>
      </c>
    </row>
    <row r="1236" spans="1:4">
      <c r="A1236" s="71" t="s">
        <v>22593</v>
      </c>
      <c r="B1236" s="72" t="s">
        <v>22594</v>
      </c>
      <c r="C1236" s="71" t="s">
        <v>20557</v>
      </c>
      <c r="D1236" s="73" t="s">
        <v>22595</v>
      </c>
    </row>
    <row r="1237" spans="1:4">
      <c r="A1237" s="71" t="s">
        <v>20470</v>
      </c>
      <c r="B1237" s="72" t="s">
        <v>20471</v>
      </c>
      <c r="C1237" s="71" t="s">
        <v>20557</v>
      </c>
      <c r="D1237" s="73" t="s">
        <v>20472</v>
      </c>
    </row>
    <row r="1238" spans="1:4">
      <c r="A1238" s="71" t="s">
        <v>20473</v>
      </c>
      <c r="B1238" s="72" t="s">
        <v>20474</v>
      </c>
      <c r="C1238" s="71" t="s">
        <v>20557</v>
      </c>
      <c r="D1238" s="73" t="s">
        <v>20475</v>
      </c>
    </row>
    <row r="1239" spans="1:4">
      <c r="A1239" s="71" t="s">
        <v>20476</v>
      </c>
      <c r="B1239" s="72" t="s">
        <v>20477</v>
      </c>
      <c r="C1239" s="71" t="s">
        <v>20557</v>
      </c>
      <c r="D1239" s="73" t="s">
        <v>22589</v>
      </c>
    </row>
    <row r="1240" spans="1:4">
      <c r="A1240" s="71" t="s">
        <v>20478</v>
      </c>
      <c r="B1240" s="72" t="s">
        <v>20479</v>
      </c>
      <c r="C1240" s="71" t="s">
        <v>20557</v>
      </c>
      <c r="D1240" s="73" t="s">
        <v>20480</v>
      </c>
    </row>
    <row r="1241" spans="1:4">
      <c r="A1241" s="71" t="s">
        <v>20481</v>
      </c>
      <c r="B1241" s="72" t="s">
        <v>20482</v>
      </c>
      <c r="C1241" s="71" t="s">
        <v>20557</v>
      </c>
      <c r="D1241" s="73" t="s">
        <v>20483</v>
      </c>
    </row>
    <row r="1242" spans="1:4">
      <c r="A1242" s="71" t="s">
        <v>20484</v>
      </c>
      <c r="B1242" s="72" t="s">
        <v>20485</v>
      </c>
      <c r="C1242" s="71" t="s">
        <v>20557</v>
      </c>
      <c r="D1242" s="73" t="s">
        <v>20486</v>
      </c>
    </row>
    <row r="1243" spans="1:4">
      <c r="A1243" s="71" t="s">
        <v>20487</v>
      </c>
      <c r="B1243" s="72" t="s">
        <v>20488</v>
      </c>
      <c r="C1243" s="71" t="s">
        <v>20557</v>
      </c>
      <c r="D1243" s="73" t="s">
        <v>20489</v>
      </c>
    </row>
    <row r="1244" spans="1:4">
      <c r="A1244" s="71" t="s">
        <v>20490</v>
      </c>
      <c r="B1244" s="72" t="s">
        <v>20491</v>
      </c>
      <c r="C1244" s="71" t="s">
        <v>24134</v>
      </c>
      <c r="D1244" s="73" t="s">
        <v>20492</v>
      </c>
    </row>
    <row r="1245" spans="1:4">
      <c r="A1245" s="71" t="s">
        <v>20493</v>
      </c>
      <c r="B1245" s="72" t="s">
        <v>20494</v>
      </c>
      <c r="C1245" s="71" t="s">
        <v>24134</v>
      </c>
      <c r="D1245" s="73" t="s">
        <v>22935</v>
      </c>
    </row>
    <row r="1246" spans="1:4">
      <c r="A1246" s="71" t="s">
        <v>20495</v>
      </c>
      <c r="B1246" s="72" t="s">
        <v>20496</v>
      </c>
      <c r="C1246" s="71" t="s">
        <v>24134</v>
      </c>
      <c r="D1246" s="73" t="s">
        <v>20497</v>
      </c>
    </row>
    <row r="1247" spans="1:4">
      <c r="A1247" s="71" t="s">
        <v>20498</v>
      </c>
      <c r="B1247" s="72" t="s">
        <v>20499</v>
      </c>
      <c r="C1247" s="71" t="s">
        <v>24134</v>
      </c>
      <c r="D1247" s="73" t="s">
        <v>20148</v>
      </c>
    </row>
    <row r="1248" spans="1:4">
      <c r="A1248" s="71" t="s">
        <v>20500</v>
      </c>
      <c r="B1248" s="72" t="s">
        <v>20501</v>
      </c>
      <c r="C1248" s="71" t="s">
        <v>24134</v>
      </c>
      <c r="D1248" s="73" t="s">
        <v>20502</v>
      </c>
    </row>
    <row r="1249" spans="1:4">
      <c r="A1249" s="71" t="s">
        <v>20503</v>
      </c>
      <c r="B1249" s="72" t="s">
        <v>20504</v>
      </c>
      <c r="C1249" s="71" t="s">
        <v>24134</v>
      </c>
      <c r="D1249" s="73" t="s">
        <v>20505</v>
      </c>
    </row>
    <row r="1250" spans="1:4">
      <c r="A1250" s="71" t="s">
        <v>20506</v>
      </c>
      <c r="B1250" s="72" t="s">
        <v>20507</v>
      </c>
      <c r="C1250" s="71" t="s">
        <v>24134</v>
      </c>
      <c r="D1250" s="73" t="s">
        <v>20505</v>
      </c>
    </row>
    <row r="1251" spans="1:4">
      <c r="A1251" s="71" t="s">
        <v>20508</v>
      </c>
      <c r="B1251" s="72" t="s">
        <v>20509</v>
      </c>
      <c r="C1251" s="71" t="s">
        <v>24134</v>
      </c>
      <c r="D1251" s="73" t="s">
        <v>20148</v>
      </c>
    </row>
    <row r="1252" spans="1:4">
      <c r="A1252" s="71" t="s">
        <v>20510</v>
      </c>
      <c r="B1252" s="72" t="s">
        <v>20511</v>
      </c>
      <c r="C1252" s="71" t="s">
        <v>24134</v>
      </c>
      <c r="D1252" s="73" t="s">
        <v>22180</v>
      </c>
    </row>
    <row r="1253" spans="1:4">
      <c r="A1253" s="71" t="s">
        <v>20512</v>
      </c>
      <c r="B1253" s="72" t="s">
        <v>20513</v>
      </c>
      <c r="C1253" s="71" t="s">
        <v>24134</v>
      </c>
      <c r="D1253" s="73" t="s">
        <v>22180</v>
      </c>
    </row>
    <row r="1254" spans="1:4">
      <c r="A1254" s="71" t="s">
        <v>20514</v>
      </c>
      <c r="B1254" s="72" t="s">
        <v>20515</v>
      </c>
      <c r="C1254" s="71" t="s">
        <v>20557</v>
      </c>
      <c r="D1254" s="73" t="s">
        <v>20516</v>
      </c>
    </row>
    <row r="1255" spans="1:4">
      <c r="A1255" s="71" t="s">
        <v>20517</v>
      </c>
      <c r="B1255" s="72" t="s">
        <v>20518</v>
      </c>
      <c r="C1255" s="71" t="s">
        <v>24134</v>
      </c>
      <c r="D1255" s="73" t="s">
        <v>20502</v>
      </c>
    </row>
    <row r="1257" spans="1:4" ht="18.75">
      <c r="B1257" s="78" t="s">
        <v>23664</v>
      </c>
      <c r="C1257" s="79" t="s">
        <v>23665</v>
      </c>
      <c r="D1257" s="71" t="s">
        <v>22687</v>
      </c>
    </row>
    <row r="1258" spans="1:4">
      <c r="A1258" s="79" t="s">
        <v>23666</v>
      </c>
      <c r="B1258" s="72" t="s">
        <v>22678</v>
      </c>
    </row>
    <row r="1259" spans="1:4">
      <c r="A1259" s="79" t="s">
        <v>23667</v>
      </c>
      <c r="B1259" s="72" t="s">
        <v>22679</v>
      </c>
    </row>
    <row r="1260" spans="1:4">
      <c r="A1260" s="79" t="s">
        <v>24023</v>
      </c>
      <c r="B1260" s="80" t="s">
        <v>23668</v>
      </c>
      <c r="C1260" s="79" t="s">
        <v>23669</v>
      </c>
      <c r="D1260" s="79" t="s">
        <v>23670</v>
      </c>
    </row>
    <row r="1261" spans="1:4">
      <c r="D1261" s="79" t="s">
        <v>23671</v>
      </c>
    </row>
    <row r="1262" spans="1:4">
      <c r="A1262" s="71" t="s">
        <v>20519</v>
      </c>
      <c r="B1262" s="72" t="s">
        <v>20520</v>
      </c>
      <c r="C1262" s="71" t="s">
        <v>24134</v>
      </c>
      <c r="D1262" s="73" t="s">
        <v>22180</v>
      </c>
    </row>
    <row r="1263" spans="1:4">
      <c r="A1263" s="71" t="s">
        <v>20521</v>
      </c>
      <c r="B1263" s="72" t="s">
        <v>20522</v>
      </c>
      <c r="C1263" s="71" t="s">
        <v>24134</v>
      </c>
      <c r="D1263" s="73" t="s">
        <v>22180</v>
      </c>
    </row>
    <row r="1264" spans="1:4">
      <c r="A1264" s="71" t="s">
        <v>20523</v>
      </c>
      <c r="B1264" s="72" t="s">
        <v>20524</v>
      </c>
      <c r="C1264" s="71" t="s">
        <v>24134</v>
      </c>
      <c r="D1264" s="73" t="s">
        <v>22180</v>
      </c>
    </row>
    <row r="1265" spans="1:4">
      <c r="A1265" s="71" t="s">
        <v>20525</v>
      </c>
      <c r="B1265" s="72" t="s">
        <v>20526</v>
      </c>
      <c r="C1265" s="71" t="s">
        <v>20557</v>
      </c>
      <c r="D1265" s="73" t="s">
        <v>20527</v>
      </c>
    </row>
    <row r="1266" spans="1:4">
      <c r="A1266" s="71" t="s">
        <v>20528</v>
      </c>
      <c r="B1266" s="72" t="s">
        <v>20529</v>
      </c>
      <c r="C1266" s="71" t="s">
        <v>20557</v>
      </c>
      <c r="D1266" s="73" t="s">
        <v>20530</v>
      </c>
    </row>
    <row r="1267" spans="1:4">
      <c r="A1267" s="71" t="s">
        <v>20531</v>
      </c>
      <c r="B1267" s="72" t="s">
        <v>18266</v>
      </c>
      <c r="C1267" s="71" t="s">
        <v>24134</v>
      </c>
      <c r="D1267" s="73" t="s">
        <v>22935</v>
      </c>
    </row>
    <row r="1268" spans="1:4">
      <c r="A1268" s="71" t="s">
        <v>18267</v>
      </c>
      <c r="B1268" s="72" t="s">
        <v>18268</v>
      </c>
      <c r="C1268" s="71" t="s">
        <v>24134</v>
      </c>
      <c r="D1268" s="73" t="s">
        <v>18269</v>
      </c>
    </row>
    <row r="1269" spans="1:4">
      <c r="A1269" s="71" t="s">
        <v>18270</v>
      </c>
      <c r="B1269" s="72" t="s">
        <v>18271</v>
      </c>
      <c r="C1269" s="71" t="s">
        <v>24134</v>
      </c>
      <c r="D1269" s="73" t="s">
        <v>18272</v>
      </c>
    </row>
    <row r="1270" spans="1:4">
      <c r="A1270" s="71" t="s">
        <v>18273</v>
      </c>
      <c r="B1270" s="72" t="s">
        <v>18274</v>
      </c>
      <c r="C1270" s="71" t="s">
        <v>24134</v>
      </c>
      <c r="D1270" s="73" t="s">
        <v>18275</v>
      </c>
    </row>
    <row r="1271" spans="1:4">
      <c r="A1271" s="71" t="s">
        <v>18276</v>
      </c>
      <c r="B1271" s="72" t="s">
        <v>18277</v>
      </c>
      <c r="C1271" s="71" t="s">
        <v>24134</v>
      </c>
      <c r="D1271" s="73" t="s">
        <v>18278</v>
      </c>
    </row>
    <row r="1272" spans="1:4">
      <c r="A1272" s="71" t="s">
        <v>18279</v>
      </c>
      <c r="B1272" s="72" t="s">
        <v>18280</v>
      </c>
      <c r="C1272" s="71" t="s">
        <v>24134</v>
      </c>
      <c r="D1272" s="73" t="s">
        <v>18281</v>
      </c>
    </row>
    <row r="1273" spans="1:4">
      <c r="A1273" s="71" t="s">
        <v>18282</v>
      </c>
      <c r="B1273" s="72" t="s">
        <v>18283</v>
      </c>
      <c r="C1273" s="71" t="s">
        <v>22126</v>
      </c>
      <c r="D1273" s="73" t="s">
        <v>18284</v>
      </c>
    </row>
    <row r="1274" spans="1:4">
      <c r="A1274" s="71" t="s">
        <v>18285</v>
      </c>
      <c r="B1274" s="72" t="s">
        <v>18286</v>
      </c>
      <c r="C1274" s="71" t="s">
        <v>22126</v>
      </c>
      <c r="D1274" s="73" t="s">
        <v>18287</v>
      </c>
    </row>
    <row r="1275" spans="1:4">
      <c r="A1275" s="71" t="s">
        <v>18288</v>
      </c>
      <c r="B1275" s="72" t="s">
        <v>18289</v>
      </c>
      <c r="C1275" s="71" t="s">
        <v>24134</v>
      </c>
      <c r="D1275" s="73" t="s">
        <v>18290</v>
      </c>
    </row>
    <row r="1276" spans="1:4">
      <c r="A1276" s="71" t="s">
        <v>18291</v>
      </c>
      <c r="B1276" s="72" t="s">
        <v>18292</v>
      </c>
      <c r="C1276" s="71" t="s">
        <v>24134</v>
      </c>
      <c r="D1276" s="73" t="s">
        <v>18293</v>
      </c>
    </row>
    <row r="1277" spans="1:4">
      <c r="A1277" s="71" t="s">
        <v>18294</v>
      </c>
      <c r="B1277" s="72" t="s">
        <v>18295</v>
      </c>
      <c r="C1277" s="71" t="s">
        <v>24134</v>
      </c>
      <c r="D1277" s="73" t="s">
        <v>18296</v>
      </c>
    </row>
    <row r="1278" spans="1:4">
      <c r="A1278" s="71" t="s">
        <v>18297</v>
      </c>
      <c r="B1278" s="72" t="s">
        <v>18298</v>
      </c>
      <c r="C1278" s="71" t="s">
        <v>24134</v>
      </c>
      <c r="D1278" s="73" t="s">
        <v>21224</v>
      </c>
    </row>
    <row r="1279" spans="1:4">
      <c r="A1279" s="71" t="s">
        <v>18299</v>
      </c>
      <c r="B1279" s="72" t="s">
        <v>18300</v>
      </c>
      <c r="C1279" s="71" t="s">
        <v>24134</v>
      </c>
      <c r="D1279" s="73" t="s">
        <v>18301</v>
      </c>
    </row>
    <row r="1280" spans="1:4">
      <c r="A1280" s="71" t="s">
        <v>18302</v>
      </c>
      <c r="B1280" s="72" t="s">
        <v>18303</v>
      </c>
      <c r="C1280" s="71" t="s">
        <v>24134</v>
      </c>
      <c r="D1280" s="73" t="s">
        <v>18304</v>
      </c>
    </row>
    <row r="1281" spans="1:5">
      <c r="A1281" s="71" t="s">
        <v>18305</v>
      </c>
      <c r="B1281" s="72" t="s">
        <v>18306</v>
      </c>
      <c r="C1281" s="71" t="s">
        <v>24134</v>
      </c>
      <c r="D1281" s="73" t="s">
        <v>18307</v>
      </c>
    </row>
    <row r="1282" spans="1:5">
      <c r="A1282" s="71" t="s">
        <v>18308</v>
      </c>
      <c r="B1282" s="72" t="s">
        <v>20574</v>
      </c>
      <c r="C1282" s="71" t="s">
        <v>24134</v>
      </c>
      <c r="D1282" s="73" t="s">
        <v>18307</v>
      </c>
    </row>
    <row r="1283" spans="1:5">
      <c r="A1283" s="71" t="s">
        <v>20575</v>
      </c>
      <c r="B1283" s="72" t="s">
        <v>20576</v>
      </c>
      <c r="C1283" s="71" t="s">
        <v>24134</v>
      </c>
      <c r="D1283" s="73" t="s">
        <v>18304</v>
      </c>
    </row>
    <row r="1284" spans="1:5">
      <c r="A1284" s="71" t="s">
        <v>20577</v>
      </c>
      <c r="B1284" s="72" t="s">
        <v>20578</v>
      </c>
      <c r="C1284" s="71" t="s">
        <v>24134</v>
      </c>
      <c r="D1284" s="73" t="s">
        <v>18304</v>
      </c>
    </row>
    <row r="1285" spans="1:5">
      <c r="A1285" s="71" t="s">
        <v>20579</v>
      </c>
      <c r="B1285" s="72" t="s">
        <v>20580</v>
      </c>
      <c r="C1285" s="71" t="s">
        <v>24134</v>
      </c>
      <c r="D1285" s="73" t="s">
        <v>23735</v>
      </c>
    </row>
    <row r="1286" spans="1:5">
      <c r="A1286" s="71" t="s">
        <v>20581</v>
      </c>
      <c r="B1286" s="72" t="s">
        <v>20582</v>
      </c>
      <c r="C1286" s="71" t="s">
        <v>24134</v>
      </c>
      <c r="D1286" s="73" t="s">
        <v>20583</v>
      </c>
    </row>
    <row r="1287" spans="1:5">
      <c r="A1287" s="71" t="s">
        <v>20584</v>
      </c>
      <c r="B1287" s="72" t="s">
        <v>20585</v>
      </c>
      <c r="C1287" s="71" t="s">
        <v>24134</v>
      </c>
      <c r="D1287" s="73" t="s">
        <v>20586</v>
      </c>
    </row>
    <row r="1288" spans="1:5">
      <c r="A1288" s="71" t="s">
        <v>20587</v>
      </c>
      <c r="B1288" s="72" t="s">
        <v>20588</v>
      </c>
      <c r="C1288" s="71" t="s">
        <v>24134</v>
      </c>
      <c r="D1288" s="73" t="s">
        <v>20589</v>
      </c>
    </row>
    <row r="1289" spans="1:5">
      <c r="A1289" s="71" t="s">
        <v>20590</v>
      </c>
      <c r="B1289" s="72" t="s">
        <v>20591</v>
      </c>
      <c r="C1289" s="71" t="s">
        <v>24134</v>
      </c>
      <c r="D1289" s="73" t="s">
        <v>20592</v>
      </c>
    </row>
    <row r="1290" spans="1:5">
      <c r="A1290" s="71" t="s">
        <v>20593</v>
      </c>
      <c r="B1290" s="72" t="s">
        <v>20594</v>
      </c>
      <c r="C1290" s="71" t="s">
        <v>24134</v>
      </c>
      <c r="D1290" s="73" t="s">
        <v>20595</v>
      </c>
    </row>
    <row r="1291" spans="1:5">
      <c r="A1291" s="71" t="s">
        <v>20596</v>
      </c>
      <c r="B1291" s="72" t="s">
        <v>20597</v>
      </c>
      <c r="C1291" s="71" t="s">
        <v>24134</v>
      </c>
      <c r="D1291" s="73" t="s">
        <v>20598</v>
      </c>
    </row>
    <row r="1292" spans="1:5">
      <c r="A1292" s="71" t="s">
        <v>20599</v>
      </c>
      <c r="B1292" s="72" t="s">
        <v>20600</v>
      </c>
      <c r="C1292" s="71" t="s">
        <v>20557</v>
      </c>
      <c r="D1292" s="73" t="s">
        <v>20601</v>
      </c>
    </row>
    <row r="1293" spans="1:5">
      <c r="A1293" s="71" t="s">
        <v>20602</v>
      </c>
      <c r="B1293" s="72" t="s">
        <v>20603</v>
      </c>
      <c r="C1293" s="71" t="s">
        <v>20557</v>
      </c>
      <c r="D1293" s="73">
        <v>15.13</v>
      </c>
      <c r="E1293" s="75">
        <v>39753</v>
      </c>
    </row>
    <row r="1294" spans="1:5">
      <c r="A1294" s="71" t="s">
        <v>20604</v>
      </c>
      <c r="B1294" s="72" t="s">
        <v>20605</v>
      </c>
      <c r="C1294" s="71" t="s">
        <v>20557</v>
      </c>
      <c r="D1294" s="73" t="s">
        <v>20606</v>
      </c>
    </row>
    <row r="1295" spans="1:5">
      <c r="A1295" s="71" t="s">
        <v>20607</v>
      </c>
      <c r="B1295" s="72" t="s">
        <v>20608</v>
      </c>
      <c r="C1295" s="71" t="s">
        <v>20557</v>
      </c>
      <c r="D1295" s="73" t="s">
        <v>20609</v>
      </c>
    </row>
    <row r="1296" spans="1:5">
      <c r="A1296" s="71" t="s">
        <v>20610</v>
      </c>
      <c r="B1296" s="72" t="s">
        <v>20611</v>
      </c>
      <c r="C1296" s="71" t="s">
        <v>20557</v>
      </c>
      <c r="D1296" s="73" t="s">
        <v>20612</v>
      </c>
    </row>
    <row r="1297" spans="1:5" ht="22.5">
      <c r="A1297" s="71" t="s">
        <v>20613</v>
      </c>
      <c r="B1297" s="72" t="s">
        <v>20614</v>
      </c>
      <c r="C1297" s="71" t="s">
        <v>20557</v>
      </c>
      <c r="D1297" s="73" t="s">
        <v>20615</v>
      </c>
    </row>
    <row r="1298" spans="1:5">
      <c r="B1298" s="72" t="s">
        <v>20616</v>
      </c>
    </row>
    <row r="1299" spans="1:5" ht="22.5">
      <c r="A1299" s="71" t="s">
        <v>20617</v>
      </c>
      <c r="B1299" s="72" t="s">
        <v>20618</v>
      </c>
      <c r="C1299" s="71" t="s">
        <v>24085</v>
      </c>
      <c r="D1299" s="73" t="s">
        <v>20619</v>
      </c>
    </row>
    <row r="1300" spans="1:5">
      <c r="B1300" s="72" t="s">
        <v>20616</v>
      </c>
    </row>
    <row r="1301" spans="1:5" ht="22.5">
      <c r="A1301" s="71" t="s">
        <v>20620</v>
      </c>
      <c r="B1301" s="72" t="s">
        <v>20621</v>
      </c>
      <c r="C1301" s="71" t="s">
        <v>20557</v>
      </c>
      <c r="D1301" s="73" t="s">
        <v>20622</v>
      </c>
    </row>
    <row r="1302" spans="1:5">
      <c r="B1302" s="72" t="s">
        <v>20616</v>
      </c>
    </row>
    <row r="1303" spans="1:5" ht="22.5">
      <c r="A1303" s="71" t="s">
        <v>20623</v>
      </c>
      <c r="B1303" s="72" t="s">
        <v>20624</v>
      </c>
      <c r="C1303" s="71" t="s">
        <v>20557</v>
      </c>
      <c r="D1303" s="73" t="s">
        <v>20625</v>
      </c>
    </row>
    <row r="1304" spans="1:5">
      <c r="B1304" s="72" t="s">
        <v>20616</v>
      </c>
    </row>
    <row r="1305" spans="1:5" ht="22.5">
      <c r="A1305" s="71" t="s">
        <v>20626</v>
      </c>
      <c r="B1305" s="72" t="s">
        <v>20627</v>
      </c>
      <c r="C1305" s="71" t="s">
        <v>20557</v>
      </c>
      <c r="D1305" s="73" t="s">
        <v>20628</v>
      </c>
    </row>
    <row r="1306" spans="1:5">
      <c r="B1306" s="72" t="s">
        <v>20616</v>
      </c>
    </row>
    <row r="1307" spans="1:5" ht="22.5">
      <c r="A1307" s="71" t="s">
        <v>20629</v>
      </c>
      <c r="B1307" s="72" t="s">
        <v>20630</v>
      </c>
      <c r="C1307" s="71" t="s">
        <v>20557</v>
      </c>
      <c r="D1307" s="73" t="s">
        <v>20631</v>
      </c>
    </row>
    <row r="1308" spans="1:5">
      <c r="B1308" s="72" t="s">
        <v>20616</v>
      </c>
    </row>
    <row r="1309" spans="1:5" ht="22.5">
      <c r="A1309" s="71" t="s">
        <v>20632</v>
      </c>
      <c r="B1309" s="72" t="s">
        <v>20633</v>
      </c>
      <c r="C1309" s="71" t="s">
        <v>20557</v>
      </c>
      <c r="D1309" s="73">
        <v>14.42</v>
      </c>
      <c r="E1309" s="75" t="s">
        <v>23470</v>
      </c>
    </row>
    <row r="1310" spans="1:5">
      <c r="B1310" s="72" t="s">
        <v>20616</v>
      </c>
    </row>
    <row r="1311" spans="1:5">
      <c r="A1311" s="71" t="s">
        <v>20634</v>
      </c>
      <c r="B1311" s="72" t="s">
        <v>20635</v>
      </c>
      <c r="C1311" s="71" t="s">
        <v>20557</v>
      </c>
      <c r="D1311" s="73" t="s">
        <v>20636</v>
      </c>
    </row>
    <row r="1312" spans="1:5">
      <c r="A1312" s="71" t="s">
        <v>20637</v>
      </c>
      <c r="B1312" s="72" t="s">
        <v>20638</v>
      </c>
      <c r="C1312" s="71" t="s">
        <v>20557</v>
      </c>
      <c r="D1312" s="73" t="s">
        <v>20639</v>
      </c>
    </row>
    <row r="1313" spans="1:4">
      <c r="A1313" s="71" t="s">
        <v>20640</v>
      </c>
      <c r="B1313" s="72" t="s">
        <v>20641</v>
      </c>
      <c r="C1313" s="71" t="s">
        <v>20557</v>
      </c>
      <c r="D1313" s="73" t="s">
        <v>20642</v>
      </c>
    </row>
    <row r="1314" spans="1:4">
      <c r="A1314" s="71" t="s">
        <v>20643</v>
      </c>
      <c r="B1314" s="72" t="s">
        <v>20644</v>
      </c>
      <c r="C1314" s="71" t="s">
        <v>20557</v>
      </c>
      <c r="D1314" s="73" t="s">
        <v>20645</v>
      </c>
    </row>
    <row r="1315" spans="1:4">
      <c r="A1315" s="71" t="s">
        <v>20646</v>
      </c>
      <c r="B1315" s="72" t="s">
        <v>20647</v>
      </c>
      <c r="C1315" s="71" t="s">
        <v>20557</v>
      </c>
      <c r="D1315" s="73" t="s">
        <v>20648</v>
      </c>
    </row>
    <row r="1316" spans="1:4">
      <c r="A1316" s="71" t="s">
        <v>20649</v>
      </c>
      <c r="B1316" s="72" t="s">
        <v>20650</v>
      </c>
      <c r="C1316" s="71" t="s">
        <v>20557</v>
      </c>
      <c r="D1316" s="73" t="s">
        <v>20651</v>
      </c>
    </row>
    <row r="1317" spans="1:4">
      <c r="A1317" s="71" t="s">
        <v>20652</v>
      </c>
      <c r="B1317" s="72" t="s">
        <v>20653</v>
      </c>
      <c r="C1317" s="71" t="s">
        <v>20557</v>
      </c>
      <c r="D1317" s="73" t="s">
        <v>20654</v>
      </c>
    </row>
    <row r="1318" spans="1:4">
      <c r="B1318" s="72" t="s">
        <v>20655</v>
      </c>
    </row>
    <row r="1320" spans="1:4">
      <c r="A1320" s="79" t="s">
        <v>23666</v>
      </c>
      <c r="B1320" s="72" t="s">
        <v>22678</v>
      </c>
    </row>
    <row r="1321" spans="1:4">
      <c r="A1321" s="79" t="s">
        <v>23667</v>
      </c>
      <c r="B1321" s="72" t="s">
        <v>22679</v>
      </c>
    </row>
    <row r="1322" spans="1:4">
      <c r="A1322" s="79" t="s">
        <v>24023</v>
      </c>
      <c r="B1322" s="80" t="s">
        <v>23668</v>
      </c>
      <c r="C1322" s="79" t="s">
        <v>23669</v>
      </c>
      <c r="D1322" s="79" t="s">
        <v>23670</v>
      </c>
    </row>
    <row r="1323" spans="1:4">
      <c r="D1323" s="79" t="s">
        <v>23671</v>
      </c>
    </row>
    <row r="1324" spans="1:4" ht="22.5">
      <c r="A1324" s="71" t="s">
        <v>20656</v>
      </c>
      <c r="B1324" s="72" t="s">
        <v>20657</v>
      </c>
      <c r="C1324" s="71" t="s">
        <v>24085</v>
      </c>
      <c r="D1324" s="73" t="s">
        <v>20658</v>
      </c>
    </row>
    <row r="1325" spans="1:4">
      <c r="B1325" s="72" t="s">
        <v>20659</v>
      </c>
    </row>
    <row r="1326" spans="1:4" ht="22.5">
      <c r="A1326" s="71" t="s">
        <v>20660</v>
      </c>
      <c r="B1326" s="72" t="s">
        <v>20661</v>
      </c>
      <c r="C1326" s="71" t="s">
        <v>24085</v>
      </c>
      <c r="D1326" s="73" t="s">
        <v>20662</v>
      </c>
    </row>
    <row r="1327" spans="1:4">
      <c r="B1327" s="72" t="s">
        <v>20663</v>
      </c>
    </row>
    <row r="1328" spans="1:4" ht="22.5">
      <c r="A1328" s="71" t="s">
        <v>20664</v>
      </c>
      <c r="B1328" s="72" t="s">
        <v>20665</v>
      </c>
      <c r="C1328" s="71" t="s">
        <v>24085</v>
      </c>
      <c r="D1328" s="73" t="s">
        <v>20666</v>
      </c>
    </row>
    <row r="1329" spans="1:4">
      <c r="B1329" s="72" t="s">
        <v>20667</v>
      </c>
    </row>
    <row r="1330" spans="1:4" ht="22.5">
      <c r="A1330" s="71" t="s">
        <v>20668</v>
      </c>
      <c r="B1330" s="72" t="s">
        <v>20669</v>
      </c>
      <c r="C1330" s="71" t="s">
        <v>24085</v>
      </c>
      <c r="D1330" s="73" t="s">
        <v>20670</v>
      </c>
    </row>
    <row r="1331" spans="1:4">
      <c r="B1331" s="72" t="s">
        <v>20667</v>
      </c>
    </row>
    <row r="1332" spans="1:4" ht="22.5">
      <c r="A1332" s="71" t="s">
        <v>20671</v>
      </c>
      <c r="B1332" s="72" t="s">
        <v>20672</v>
      </c>
      <c r="C1332" s="71" t="s">
        <v>24085</v>
      </c>
      <c r="D1332" s="73" t="s">
        <v>20673</v>
      </c>
    </row>
    <row r="1333" spans="1:4">
      <c r="B1333" s="72" t="s">
        <v>20667</v>
      </c>
    </row>
    <row r="1334" spans="1:4" ht="22.5">
      <c r="A1334" s="71" t="s">
        <v>20674</v>
      </c>
      <c r="B1334" s="72" t="s">
        <v>20675</v>
      </c>
      <c r="C1334" s="71" t="s">
        <v>24085</v>
      </c>
      <c r="D1334" s="77" t="s">
        <v>20676</v>
      </c>
    </row>
    <row r="1335" spans="1:4">
      <c r="B1335" s="72" t="s">
        <v>20677</v>
      </c>
    </row>
    <row r="1336" spans="1:4" ht="22.5">
      <c r="A1336" s="71" t="s">
        <v>20678</v>
      </c>
      <c r="B1336" s="72" t="s">
        <v>20675</v>
      </c>
      <c r="C1336" s="71" t="s">
        <v>24085</v>
      </c>
      <c r="D1336" s="76" t="s">
        <v>20679</v>
      </c>
    </row>
    <row r="1337" spans="1:4">
      <c r="B1337" s="72" t="s">
        <v>20680</v>
      </c>
    </row>
    <row r="1338" spans="1:4" ht="22.5">
      <c r="A1338" s="71" t="s">
        <v>20681</v>
      </c>
      <c r="B1338" s="72" t="s">
        <v>20682</v>
      </c>
      <c r="C1338" s="71" t="s">
        <v>24085</v>
      </c>
      <c r="D1338" s="73" t="s">
        <v>20683</v>
      </c>
    </row>
    <row r="1339" spans="1:4" ht="22.5">
      <c r="A1339" s="71" t="s">
        <v>20684</v>
      </c>
      <c r="B1339" s="72" t="s">
        <v>20685</v>
      </c>
      <c r="C1339" s="71" t="s">
        <v>24085</v>
      </c>
      <c r="D1339" s="73" t="s">
        <v>20686</v>
      </c>
    </row>
    <row r="1340" spans="1:4" ht="22.5">
      <c r="A1340" s="71" t="s">
        <v>20687</v>
      </c>
      <c r="B1340" s="72" t="s">
        <v>20688</v>
      </c>
      <c r="C1340" s="71" t="s">
        <v>24085</v>
      </c>
      <c r="D1340" s="73" t="s">
        <v>20689</v>
      </c>
    </row>
    <row r="1341" spans="1:4">
      <c r="A1341" s="71" t="s">
        <v>20690</v>
      </c>
      <c r="B1341" s="72" t="s">
        <v>20691</v>
      </c>
      <c r="C1341" s="71" t="s">
        <v>24085</v>
      </c>
      <c r="D1341" s="76" t="s">
        <v>20692</v>
      </c>
    </row>
    <row r="1342" spans="1:4">
      <c r="A1342" s="71" t="s">
        <v>20693</v>
      </c>
      <c r="B1342" s="72" t="s">
        <v>20694</v>
      </c>
      <c r="C1342" s="71" t="s">
        <v>24085</v>
      </c>
      <c r="D1342" s="73" t="s">
        <v>20695</v>
      </c>
    </row>
    <row r="1343" spans="1:4">
      <c r="A1343" s="71" t="s">
        <v>20696</v>
      </c>
      <c r="B1343" s="72" t="s">
        <v>20697</v>
      </c>
      <c r="C1343" s="71" t="s">
        <v>24134</v>
      </c>
      <c r="D1343" s="73" t="s">
        <v>20698</v>
      </c>
    </row>
    <row r="1344" spans="1:4">
      <c r="A1344" s="71" t="s">
        <v>20699</v>
      </c>
      <c r="B1344" s="72" t="s">
        <v>20700</v>
      </c>
      <c r="C1344" s="71" t="s">
        <v>24134</v>
      </c>
      <c r="D1344" s="73" t="s">
        <v>21106</v>
      </c>
    </row>
    <row r="1345" spans="1:5">
      <c r="A1345" s="71" t="s">
        <v>20701</v>
      </c>
      <c r="B1345" s="72" t="s">
        <v>20702</v>
      </c>
      <c r="C1345" s="71" t="s">
        <v>24085</v>
      </c>
      <c r="D1345" s="73" t="s">
        <v>20502</v>
      </c>
    </row>
    <row r="1346" spans="1:5">
      <c r="A1346" s="71" t="s">
        <v>20703</v>
      </c>
      <c r="B1346" s="72" t="s">
        <v>20704</v>
      </c>
      <c r="C1346" s="71" t="s">
        <v>24085</v>
      </c>
      <c r="D1346" s="73" t="s">
        <v>20705</v>
      </c>
    </row>
    <row r="1347" spans="1:5">
      <c r="A1347" s="71" t="s">
        <v>20706</v>
      </c>
      <c r="B1347" s="72" t="s">
        <v>20707</v>
      </c>
      <c r="C1347" s="71" t="s">
        <v>24085</v>
      </c>
      <c r="D1347" s="73" t="s">
        <v>20708</v>
      </c>
    </row>
    <row r="1348" spans="1:5">
      <c r="A1348" s="71" t="s">
        <v>20709</v>
      </c>
      <c r="B1348" s="72" t="s">
        <v>20710</v>
      </c>
      <c r="C1348" s="71" t="s">
        <v>24085</v>
      </c>
      <c r="D1348" s="73" t="s">
        <v>20711</v>
      </c>
    </row>
    <row r="1349" spans="1:5">
      <c r="A1349" s="71" t="s">
        <v>20712</v>
      </c>
      <c r="B1349" s="72" t="s">
        <v>20713</v>
      </c>
      <c r="C1349" s="71" t="s">
        <v>24134</v>
      </c>
      <c r="D1349" s="73" t="s">
        <v>20714</v>
      </c>
    </row>
    <row r="1350" spans="1:5">
      <c r="A1350" s="71" t="s">
        <v>20715</v>
      </c>
      <c r="B1350" s="72" t="s">
        <v>20716</v>
      </c>
      <c r="C1350" s="71" t="s">
        <v>24085</v>
      </c>
      <c r="D1350" s="73" t="s">
        <v>20717</v>
      </c>
    </row>
    <row r="1351" spans="1:5">
      <c r="A1351" s="71" t="s">
        <v>20718</v>
      </c>
      <c r="B1351" s="72" t="s">
        <v>20719</v>
      </c>
      <c r="C1351" s="71" t="s">
        <v>24085</v>
      </c>
      <c r="D1351" s="73" t="s">
        <v>20720</v>
      </c>
    </row>
    <row r="1352" spans="1:5">
      <c r="A1352" s="71" t="s">
        <v>20721</v>
      </c>
      <c r="B1352" s="72" t="s">
        <v>20722</v>
      </c>
      <c r="C1352" s="71" t="s">
        <v>24085</v>
      </c>
      <c r="D1352" s="73" t="s">
        <v>20723</v>
      </c>
    </row>
    <row r="1353" spans="1:5">
      <c r="A1353" s="71" t="s">
        <v>20724</v>
      </c>
      <c r="B1353" s="72" t="s">
        <v>20725</v>
      </c>
      <c r="C1353" s="71" t="s">
        <v>24085</v>
      </c>
      <c r="D1353" s="73">
        <v>31.1</v>
      </c>
      <c r="E1353" s="75">
        <v>39753</v>
      </c>
    </row>
    <row r="1354" spans="1:5">
      <c r="A1354" s="71" t="s">
        <v>20726</v>
      </c>
      <c r="B1354" s="72" t="s">
        <v>20727</v>
      </c>
      <c r="C1354" s="71" t="s">
        <v>24085</v>
      </c>
      <c r="D1354" s="73" t="s">
        <v>22073</v>
      </c>
    </row>
    <row r="1355" spans="1:5">
      <c r="A1355" s="71" t="s">
        <v>20728</v>
      </c>
      <c r="B1355" s="72" t="s">
        <v>20729</v>
      </c>
      <c r="C1355" s="71" t="s">
        <v>24085</v>
      </c>
      <c r="D1355" s="73" t="s">
        <v>20730</v>
      </c>
    </row>
    <row r="1356" spans="1:5">
      <c r="A1356" s="71" t="s">
        <v>20731</v>
      </c>
      <c r="B1356" s="72" t="s">
        <v>20732</v>
      </c>
      <c r="C1356" s="71" t="s">
        <v>24085</v>
      </c>
      <c r="D1356" s="77" t="s">
        <v>20733</v>
      </c>
    </row>
    <row r="1357" spans="1:5">
      <c r="A1357" s="71" t="s">
        <v>20734</v>
      </c>
      <c r="B1357" s="72" t="s">
        <v>20735</v>
      </c>
      <c r="C1357" s="71" t="s">
        <v>24134</v>
      </c>
      <c r="D1357" s="71" t="s">
        <v>20736</v>
      </c>
    </row>
    <row r="1358" spans="1:5">
      <c r="A1358" s="71" t="s">
        <v>20737</v>
      </c>
      <c r="B1358" s="72" t="s">
        <v>20738</v>
      </c>
      <c r="C1358" s="71" t="s">
        <v>24134</v>
      </c>
      <c r="D1358" s="73" t="s">
        <v>20739</v>
      </c>
    </row>
    <row r="1359" spans="1:5">
      <c r="A1359" s="71" t="s">
        <v>20740</v>
      </c>
      <c r="B1359" s="72" t="s">
        <v>20741</v>
      </c>
      <c r="C1359" s="71" t="s">
        <v>23323</v>
      </c>
      <c r="D1359" s="77" t="s">
        <v>20742</v>
      </c>
    </row>
    <row r="1360" spans="1:5">
      <c r="A1360" s="71" t="s">
        <v>20743</v>
      </c>
      <c r="B1360" s="72" t="s">
        <v>20744</v>
      </c>
      <c r="C1360" s="71" t="s">
        <v>23323</v>
      </c>
      <c r="D1360" s="76" t="s">
        <v>20745</v>
      </c>
    </row>
    <row r="1361" spans="1:5">
      <c r="A1361" s="71" t="s">
        <v>20746</v>
      </c>
      <c r="B1361" s="72" t="s">
        <v>20747</v>
      </c>
      <c r="C1361" s="71" t="s">
        <v>24134</v>
      </c>
      <c r="D1361" s="73" t="s">
        <v>20748</v>
      </c>
    </row>
    <row r="1362" spans="1:5">
      <c r="A1362" s="71" t="s">
        <v>20749</v>
      </c>
      <c r="B1362" s="72" t="s">
        <v>20750</v>
      </c>
      <c r="C1362" s="71" t="s">
        <v>24134</v>
      </c>
      <c r="D1362" s="73" t="s">
        <v>20751</v>
      </c>
    </row>
    <row r="1363" spans="1:5">
      <c r="A1363" s="71" t="s">
        <v>20752</v>
      </c>
      <c r="B1363" s="72" t="s">
        <v>20753</v>
      </c>
      <c r="C1363" s="71" t="s">
        <v>20754</v>
      </c>
      <c r="D1363" s="73">
        <v>18.5</v>
      </c>
    </row>
    <row r="1364" spans="1:5">
      <c r="A1364" s="71" t="s">
        <v>20755</v>
      </c>
      <c r="B1364" s="72" t="s">
        <v>20753</v>
      </c>
      <c r="C1364" s="71" t="s">
        <v>24134</v>
      </c>
      <c r="D1364" s="71" t="s">
        <v>12211</v>
      </c>
      <c r="E1364" s="75">
        <v>39904</v>
      </c>
    </row>
    <row r="1365" spans="1:5">
      <c r="A1365" s="71" t="s">
        <v>20756</v>
      </c>
      <c r="B1365" s="72" t="s">
        <v>20757</v>
      </c>
      <c r="C1365" s="71" t="s">
        <v>24134</v>
      </c>
      <c r="D1365" s="71" t="s">
        <v>21665</v>
      </c>
    </row>
    <row r="1366" spans="1:5">
      <c r="A1366" s="71" t="s">
        <v>20758</v>
      </c>
      <c r="B1366" s="72" t="s">
        <v>20759</v>
      </c>
      <c r="C1366" s="71" t="s">
        <v>20754</v>
      </c>
      <c r="D1366" s="73" t="s">
        <v>20760</v>
      </c>
    </row>
    <row r="1367" spans="1:5">
      <c r="A1367" s="71" t="s">
        <v>20761</v>
      </c>
      <c r="B1367" s="72" t="s">
        <v>20762</v>
      </c>
      <c r="C1367" s="71" t="s">
        <v>24085</v>
      </c>
      <c r="D1367" s="73" t="s">
        <v>20763</v>
      </c>
    </row>
    <row r="1368" spans="1:5">
      <c r="A1368" s="71" t="s">
        <v>20764</v>
      </c>
      <c r="B1368" s="72" t="s">
        <v>20765</v>
      </c>
      <c r="C1368" s="71" t="s">
        <v>24085</v>
      </c>
      <c r="D1368" s="73" t="s">
        <v>20766</v>
      </c>
    </row>
    <row r="1369" spans="1:5">
      <c r="A1369" s="71" t="s">
        <v>20767</v>
      </c>
      <c r="B1369" s="72" t="s">
        <v>20768</v>
      </c>
      <c r="C1369" s="71" t="s">
        <v>24085</v>
      </c>
      <c r="D1369" s="73" t="s">
        <v>19373</v>
      </c>
    </row>
    <row r="1370" spans="1:5">
      <c r="A1370" s="71" t="s">
        <v>20769</v>
      </c>
      <c r="B1370" s="72" t="s">
        <v>20770</v>
      </c>
      <c r="C1370" s="71" t="s">
        <v>24085</v>
      </c>
      <c r="D1370" s="73" t="s">
        <v>20771</v>
      </c>
    </row>
    <row r="1371" spans="1:5">
      <c r="A1371" s="71" t="s">
        <v>20772</v>
      </c>
      <c r="B1371" s="72" t="s">
        <v>20773</v>
      </c>
      <c r="C1371" s="71" t="s">
        <v>24138</v>
      </c>
      <c r="D1371" s="73" t="s">
        <v>21151</v>
      </c>
    </row>
    <row r="1372" spans="1:5">
      <c r="A1372" s="71" t="s">
        <v>20774</v>
      </c>
      <c r="B1372" s="72" t="s">
        <v>20775</v>
      </c>
      <c r="C1372" s="71" t="s">
        <v>24134</v>
      </c>
      <c r="D1372" s="73" t="s">
        <v>20776</v>
      </c>
    </row>
    <row r="1373" spans="1:5">
      <c r="A1373" s="71" t="s">
        <v>20777</v>
      </c>
      <c r="B1373" s="72" t="s">
        <v>20778</v>
      </c>
      <c r="C1373" s="71" t="s">
        <v>24138</v>
      </c>
      <c r="D1373" s="73">
        <v>23.96</v>
      </c>
      <c r="E1373" s="75">
        <v>39753</v>
      </c>
    </row>
    <row r="1374" spans="1:5">
      <c r="A1374" s="71" t="s">
        <v>20779</v>
      </c>
      <c r="B1374" s="72" t="s">
        <v>20780</v>
      </c>
      <c r="C1374" s="71" t="s">
        <v>24138</v>
      </c>
      <c r="D1374" s="73" t="s">
        <v>20781</v>
      </c>
    </row>
    <row r="1375" spans="1:5" ht="22.5">
      <c r="A1375" s="71" t="s">
        <v>20782</v>
      </c>
      <c r="B1375" s="72" t="s">
        <v>20783</v>
      </c>
      <c r="C1375" s="71" t="s">
        <v>24134</v>
      </c>
      <c r="D1375" s="73" t="s">
        <v>20784</v>
      </c>
    </row>
    <row r="1376" spans="1:5">
      <c r="B1376" s="72" t="s">
        <v>20785</v>
      </c>
    </row>
    <row r="1377" spans="1:5" ht="22.5">
      <c r="A1377" s="71" t="s">
        <v>20786</v>
      </c>
      <c r="B1377" s="72" t="s">
        <v>20787</v>
      </c>
      <c r="C1377" s="71" t="s">
        <v>24138</v>
      </c>
      <c r="D1377" s="73" t="s">
        <v>20788</v>
      </c>
    </row>
    <row r="1378" spans="1:5">
      <c r="A1378" s="71" t="s">
        <v>20789</v>
      </c>
      <c r="B1378" s="72" t="s">
        <v>20790</v>
      </c>
      <c r="C1378" s="71" t="s">
        <v>24134</v>
      </c>
      <c r="D1378" s="73">
        <v>17.649999999999999</v>
      </c>
      <c r="E1378" s="75">
        <v>39904</v>
      </c>
    </row>
    <row r="1379" spans="1:5">
      <c r="A1379" s="71" t="s">
        <v>20791</v>
      </c>
      <c r="B1379" s="72" t="s">
        <v>20792</v>
      </c>
      <c r="C1379" s="71" t="s">
        <v>24134</v>
      </c>
      <c r="D1379" s="73">
        <v>6.41</v>
      </c>
      <c r="E1379" s="75">
        <v>39753</v>
      </c>
    </row>
    <row r="1380" spans="1:5">
      <c r="A1380" s="71" t="s">
        <v>20793</v>
      </c>
      <c r="B1380" s="72" t="s">
        <v>20794</v>
      </c>
      <c r="C1380" s="71" t="s">
        <v>24134</v>
      </c>
      <c r="D1380" s="73" t="s">
        <v>20795</v>
      </c>
    </row>
    <row r="1382" spans="1:5" ht="18.75">
      <c r="B1382" s="78" t="s">
        <v>23664</v>
      </c>
      <c r="C1382" s="79" t="s">
        <v>23665</v>
      </c>
      <c r="D1382" s="71" t="s">
        <v>22688</v>
      </c>
    </row>
    <row r="1383" spans="1:5">
      <c r="A1383" s="79" t="s">
        <v>23666</v>
      </c>
      <c r="B1383" s="72" t="s">
        <v>22678</v>
      </c>
    </row>
    <row r="1384" spans="1:5">
      <c r="A1384" s="79" t="s">
        <v>23667</v>
      </c>
      <c r="B1384" s="72" t="s">
        <v>22679</v>
      </c>
    </row>
    <row r="1385" spans="1:5">
      <c r="A1385" s="79" t="s">
        <v>24023</v>
      </c>
      <c r="B1385" s="80" t="s">
        <v>23668</v>
      </c>
      <c r="C1385" s="79" t="s">
        <v>23669</v>
      </c>
      <c r="D1385" s="79" t="s">
        <v>23670</v>
      </c>
    </row>
    <row r="1386" spans="1:5">
      <c r="D1386" s="79" t="s">
        <v>23671</v>
      </c>
    </row>
    <row r="1387" spans="1:5">
      <c r="A1387" s="71" t="s">
        <v>20796</v>
      </c>
      <c r="B1387" s="72" t="s">
        <v>20797</v>
      </c>
      <c r="C1387" s="71" t="s">
        <v>24085</v>
      </c>
      <c r="D1387" s="73" t="s">
        <v>20798</v>
      </c>
    </row>
    <row r="1388" spans="1:5">
      <c r="A1388" s="71" t="s">
        <v>20799</v>
      </c>
      <c r="B1388" s="72" t="s">
        <v>20800</v>
      </c>
      <c r="C1388" s="71" t="s">
        <v>24085</v>
      </c>
      <c r="D1388" s="73" t="s">
        <v>20801</v>
      </c>
    </row>
    <row r="1389" spans="1:5">
      <c r="A1389" s="71" t="s">
        <v>20802</v>
      </c>
      <c r="B1389" s="72" t="s">
        <v>20803</v>
      </c>
      <c r="C1389" s="71" t="s">
        <v>24085</v>
      </c>
      <c r="D1389" s="73" t="s">
        <v>20804</v>
      </c>
    </row>
    <row r="1390" spans="1:5">
      <c r="A1390" s="71" t="s">
        <v>20805</v>
      </c>
      <c r="B1390" s="72" t="s">
        <v>20806</v>
      </c>
      <c r="C1390" s="71" t="s">
        <v>24085</v>
      </c>
      <c r="D1390" s="73" t="s">
        <v>20807</v>
      </c>
    </row>
    <row r="1391" spans="1:5">
      <c r="A1391" s="71" t="s">
        <v>20808</v>
      </c>
      <c r="B1391" s="72" t="s">
        <v>20809</v>
      </c>
      <c r="C1391" s="71" t="s">
        <v>24085</v>
      </c>
      <c r="D1391" s="73" t="s">
        <v>19882</v>
      </c>
    </row>
    <row r="1392" spans="1:5">
      <c r="A1392" s="71" t="s">
        <v>20810</v>
      </c>
      <c r="B1392" s="72" t="s">
        <v>20811</v>
      </c>
      <c r="C1392" s="71" t="s">
        <v>24085</v>
      </c>
      <c r="D1392" s="73" t="s">
        <v>20812</v>
      </c>
    </row>
    <row r="1393" spans="1:4">
      <c r="A1393" s="71" t="s">
        <v>20813</v>
      </c>
      <c r="B1393" s="72" t="s">
        <v>20814</v>
      </c>
      <c r="C1393" s="71" t="s">
        <v>24085</v>
      </c>
      <c r="D1393" s="73" t="s">
        <v>20815</v>
      </c>
    </row>
    <row r="1394" spans="1:4">
      <c r="A1394" s="71" t="s">
        <v>20816</v>
      </c>
      <c r="B1394" s="72" t="s">
        <v>20817</v>
      </c>
      <c r="C1394" s="71" t="s">
        <v>24085</v>
      </c>
      <c r="D1394" s="73" t="s">
        <v>20818</v>
      </c>
    </row>
    <row r="1395" spans="1:4">
      <c r="A1395" s="71" t="s">
        <v>20819</v>
      </c>
      <c r="B1395" s="72" t="s">
        <v>20820</v>
      </c>
      <c r="C1395" s="71" t="s">
        <v>24085</v>
      </c>
      <c r="D1395" s="73" t="s">
        <v>20821</v>
      </c>
    </row>
    <row r="1396" spans="1:4">
      <c r="A1396" s="71" t="s">
        <v>20822</v>
      </c>
      <c r="B1396" s="72" t="s">
        <v>20823</v>
      </c>
      <c r="C1396" s="71" t="s">
        <v>24085</v>
      </c>
      <c r="D1396" s="73" t="s">
        <v>20824</v>
      </c>
    </row>
    <row r="1397" spans="1:4">
      <c r="A1397" s="71" t="s">
        <v>20825</v>
      </c>
      <c r="B1397" s="72" t="s">
        <v>20826</v>
      </c>
      <c r="C1397" s="71" t="s">
        <v>24085</v>
      </c>
      <c r="D1397" s="73" t="s">
        <v>20827</v>
      </c>
    </row>
    <row r="1398" spans="1:4">
      <c r="A1398" s="71" t="s">
        <v>20828</v>
      </c>
      <c r="B1398" s="72" t="s">
        <v>20829</v>
      </c>
      <c r="C1398" s="71" t="s">
        <v>24085</v>
      </c>
      <c r="D1398" s="73" t="s">
        <v>20830</v>
      </c>
    </row>
    <row r="1399" spans="1:4">
      <c r="A1399" s="71" t="s">
        <v>20831</v>
      </c>
      <c r="B1399" s="72" t="s">
        <v>20832</v>
      </c>
      <c r="C1399" s="71" t="s">
        <v>24085</v>
      </c>
      <c r="D1399" s="73" t="s">
        <v>21689</v>
      </c>
    </row>
    <row r="1400" spans="1:4">
      <c r="A1400" s="71" t="s">
        <v>20833</v>
      </c>
      <c r="B1400" s="72" t="s">
        <v>20834</v>
      </c>
      <c r="C1400" s="71" t="s">
        <v>24085</v>
      </c>
      <c r="D1400" s="73" t="s">
        <v>20835</v>
      </c>
    </row>
    <row r="1401" spans="1:4">
      <c r="A1401" s="71" t="s">
        <v>20836</v>
      </c>
      <c r="B1401" s="72" t="s">
        <v>20837</v>
      </c>
      <c r="C1401" s="71" t="s">
        <v>24085</v>
      </c>
      <c r="D1401" s="73" t="s">
        <v>21115</v>
      </c>
    </row>
    <row r="1402" spans="1:4">
      <c r="A1402" s="71" t="s">
        <v>20838</v>
      </c>
      <c r="B1402" s="72" t="s">
        <v>20839</v>
      </c>
      <c r="C1402" s="71" t="s">
        <v>24085</v>
      </c>
      <c r="D1402" s="73" t="s">
        <v>21236</v>
      </c>
    </row>
    <row r="1403" spans="1:4">
      <c r="A1403" s="71" t="s">
        <v>20840</v>
      </c>
      <c r="B1403" s="72" t="s">
        <v>20841</v>
      </c>
      <c r="C1403" s="71" t="s">
        <v>24085</v>
      </c>
      <c r="D1403" s="73" t="s">
        <v>22165</v>
      </c>
    </row>
    <row r="1404" spans="1:4">
      <c r="A1404" s="71" t="s">
        <v>20842</v>
      </c>
      <c r="B1404" s="72" t="s">
        <v>20843</v>
      </c>
      <c r="C1404" s="71" t="s">
        <v>24085</v>
      </c>
      <c r="D1404" s="73" t="s">
        <v>20844</v>
      </c>
    </row>
    <row r="1405" spans="1:4">
      <c r="A1405" s="71" t="s">
        <v>20845</v>
      </c>
      <c r="B1405" s="72" t="s">
        <v>20846</v>
      </c>
      <c r="C1405" s="71" t="s">
        <v>24085</v>
      </c>
      <c r="D1405" s="73" t="s">
        <v>20847</v>
      </c>
    </row>
    <row r="1406" spans="1:4">
      <c r="A1406" s="71" t="s">
        <v>20848</v>
      </c>
      <c r="B1406" s="72" t="s">
        <v>20849</v>
      </c>
      <c r="C1406" s="71" t="s">
        <v>24085</v>
      </c>
      <c r="D1406" s="73" t="s">
        <v>20111</v>
      </c>
    </row>
    <row r="1407" spans="1:4">
      <c r="A1407" s="71" t="s">
        <v>20850</v>
      </c>
      <c r="B1407" s="72" t="s">
        <v>20851</v>
      </c>
      <c r="C1407" s="71" t="s">
        <v>24085</v>
      </c>
      <c r="D1407" s="73" t="s">
        <v>20852</v>
      </c>
    </row>
    <row r="1408" spans="1:4">
      <c r="A1408" s="71" t="s">
        <v>20853</v>
      </c>
      <c r="B1408" s="72" t="s">
        <v>20854</v>
      </c>
      <c r="C1408" s="71" t="s">
        <v>24085</v>
      </c>
      <c r="D1408" s="73" t="s">
        <v>20852</v>
      </c>
    </row>
    <row r="1409" spans="1:5">
      <c r="A1409" s="71" t="s">
        <v>20855</v>
      </c>
      <c r="B1409" s="72" t="s">
        <v>20856</v>
      </c>
      <c r="C1409" s="71" t="s">
        <v>24085</v>
      </c>
      <c r="D1409" s="73" t="s">
        <v>20857</v>
      </c>
    </row>
    <row r="1410" spans="1:5">
      <c r="A1410" s="71" t="s">
        <v>20858</v>
      </c>
      <c r="B1410" s="72" t="s">
        <v>20859</v>
      </c>
      <c r="C1410" s="71" t="s">
        <v>24085</v>
      </c>
      <c r="D1410" s="73" t="s">
        <v>20860</v>
      </c>
    </row>
    <row r="1411" spans="1:5" ht="22.5">
      <c r="A1411" s="71" t="s">
        <v>20861</v>
      </c>
      <c r="B1411" s="72" t="s">
        <v>20862</v>
      </c>
      <c r="C1411" s="71" t="s">
        <v>24085</v>
      </c>
      <c r="D1411" s="73" t="s">
        <v>20863</v>
      </c>
    </row>
    <row r="1412" spans="1:5" ht="22.5">
      <c r="A1412" s="71" t="s">
        <v>20864</v>
      </c>
      <c r="B1412" s="72" t="s">
        <v>20865</v>
      </c>
      <c r="C1412" s="71" t="s">
        <v>24085</v>
      </c>
      <c r="D1412" s="73" t="s">
        <v>20866</v>
      </c>
    </row>
    <row r="1413" spans="1:5" ht="22.5">
      <c r="A1413" s="71" t="s">
        <v>20867</v>
      </c>
      <c r="B1413" s="72" t="s">
        <v>20868</v>
      </c>
      <c r="C1413" s="71" t="s">
        <v>24085</v>
      </c>
      <c r="D1413" s="73" t="s">
        <v>20866</v>
      </c>
    </row>
    <row r="1414" spans="1:5" ht="22.5">
      <c r="A1414" s="71" t="s">
        <v>20869</v>
      </c>
      <c r="B1414" s="72" t="s">
        <v>20870</v>
      </c>
      <c r="C1414" s="71" t="s">
        <v>24085</v>
      </c>
      <c r="D1414" s="73" t="s">
        <v>20871</v>
      </c>
    </row>
    <row r="1415" spans="1:5" ht="22.5">
      <c r="A1415" s="71" t="s">
        <v>20872</v>
      </c>
      <c r="B1415" s="72" t="s">
        <v>20873</v>
      </c>
      <c r="C1415" s="71" t="s">
        <v>24085</v>
      </c>
      <c r="D1415" s="73" t="s">
        <v>20871</v>
      </c>
    </row>
    <row r="1416" spans="1:5" ht="22.5">
      <c r="A1416" s="71" t="s">
        <v>20874</v>
      </c>
      <c r="B1416" s="72" t="s">
        <v>20875</v>
      </c>
      <c r="C1416" s="71" t="s">
        <v>24085</v>
      </c>
      <c r="D1416" s="73" t="s">
        <v>20876</v>
      </c>
    </row>
    <row r="1417" spans="1:5" ht="22.5">
      <c r="A1417" s="71" t="s">
        <v>20877</v>
      </c>
      <c r="B1417" s="72" t="s">
        <v>20878</v>
      </c>
      <c r="C1417" s="71" t="s">
        <v>24085</v>
      </c>
      <c r="D1417" s="73" t="s">
        <v>20876</v>
      </c>
    </row>
    <row r="1418" spans="1:5">
      <c r="A1418" s="71" t="s">
        <v>20879</v>
      </c>
      <c r="B1418" s="72" t="s">
        <v>20880</v>
      </c>
      <c r="C1418" s="71" t="s">
        <v>24085</v>
      </c>
      <c r="D1418" s="73" t="s">
        <v>20863</v>
      </c>
    </row>
    <row r="1419" spans="1:5">
      <c r="A1419" s="71" t="s">
        <v>20881</v>
      </c>
      <c r="B1419" s="72" t="s">
        <v>20882</v>
      </c>
      <c r="C1419" s="71" t="s">
        <v>24085</v>
      </c>
      <c r="D1419" s="73" t="s">
        <v>20883</v>
      </c>
      <c r="E1419" s="75">
        <v>39630</v>
      </c>
    </row>
    <row r="1420" spans="1:5">
      <c r="A1420" s="71" t="s">
        <v>20884</v>
      </c>
      <c r="B1420" s="72" t="s">
        <v>20885</v>
      </c>
      <c r="C1420" s="71" t="s">
        <v>24085</v>
      </c>
      <c r="D1420" s="77" t="s">
        <v>20886</v>
      </c>
    </row>
    <row r="1421" spans="1:5" ht="22.5">
      <c r="A1421" s="71" t="s">
        <v>20887</v>
      </c>
      <c r="B1421" s="72" t="s">
        <v>20888</v>
      </c>
      <c r="C1421" s="71" t="s">
        <v>24085</v>
      </c>
      <c r="D1421" s="76" t="s">
        <v>20889</v>
      </c>
    </row>
    <row r="1422" spans="1:5">
      <c r="B1422" s="72" t="s">
        <v>20890</v>
      </c>
    </row>
    <row r="1423" spans="1:5" ht="22.5">
      <c r="A1423" s="71" t="s">
        <v>20891</v>
      </c>
      <c r="B1423" s="72" t="s">
        <v>20892</v>
      </c>
      <c r="C1423" s="71" t="s">
        <v>24085</v>
      </c>
      <c r="D1423" s="76" t="s">
        <v>20893</v>
      </c>
    </row>
    <row r="1424" spans="1:5">
      <c r="B1424" s="72" t="s">
        <v>20894</v>
      </c>
    </row>
    <row r="1425" spans="1:4" ht="22.5">
      <c r="A1425" s="71" t="s">
        <v>20895</v>
      </c>
      <c r="B1425" s="72" t="s">
        <v>20896</v>
      </c>
      <c r="C1425" s="71" t="s">
        <v>22075</v>
      </c>
      <c r="D1425" s="73" t="s">
        <v>20897</v>
      </c>
    </row>
    <row r="1426" spans="1:4">
      <c r="B1426" s="72" t="s">
        <v>20898</v>
      </c>
    </row>
    <row r="1427" spans="1:4" ht="22.5">
      <c r="A1427" s="71" t="s">
        <v>20899</v>
      </c>
      <c r="B1427" s="72" t="s">
        <v>20900</v>
      </c>
      <c r="C1427" s="71" t="s">
        <v>22075</v>
      </c>
      <c r="D1427" s="73" t="s">
        <v>20901</v>
      </c>
    </row>
    <row r="1428" spans="1:4">
      <c r="B1428" s="72" t="s">
        <v>20902</v>
      </c>
    </row>
    <row r="1429" spans="1:4" ht="22.5">
      <c r="A1429" s="71" t="s">
        <v>20903</v>
      </c>
      <c r="B1429" s="72" t="s">
        <v>20904</v>
      </c>
      <c r="C1429" s="71" t="s">
        <v>22075</v>
      </c>
      <c r="D1429" s="73" t="s">
        <v>20905</v>
      </c>
    </row>
    <row r="1430" spans="1:4">
      <c r="B1430" s="72" t="s">
        <v>20906</v>
      </c>
    </row>
    <row r="1431" spans="1:4" ht="22.5">
      <c r="A1431" s="71" t="s">
        <v>20907</v>
      </c>
      <c r="B1431" s="72" t="s">
        <v>20908</v>
      </c>
      <c r="C1431" s="71" t="s">
        <v>22075</v>
      </c>
      <c r="D1431" s="73" t="s">
        <v>20897</v>
      </c>
    </row>
    <row r="1432" spans="1:4">
      <c r="B1432" s="72" t="s">
        <v>20909</v>
      </c>
    </row>
    <row r="1433" spans="1:4">
      <c r="A1433" s="71" t="s">
        <v>20910</v>
      </c>
      <c r="B1433" s="72" t="s">
        <v>20911</v>
      </c>
      <c r="C1433" s="71" t="s">
        <v>24085</v>
      </c>
      <c r="D1433" s="76" t="s">
        <v>20912</v>
      </c>
    </row>
    <row r="1434" spans="1:4">
      <c r="A1434" s="71" t="s">
        <v>20913</v>
      </c>
      <c r="B1434" s="72" t="s">
        <v>20914</v>
      </c>
      <c r="C1434" s="71" t="s">
        <v>22075</v>
      </c>
      <c r="D1434" s="73" t="s">
        <v>20915</v>
      </c>
    </row>
    <row r="1435" spans="1:4">
      <c r="B1435" s="72" t="s">
        <v>20916</v>
      </c>
    </row>
    <row r="1436" spans="1:4" ht="22.5">
      <c r="A1436" s="71" t="s">
        <v>20917</v>
      </c>
      <c r="B1436" s="72" t="s">
        <v>20918</v>
      </c>
      <c r="C1436" s="71" t="s">
        <v>22075</v>
      </c>
      <c r="D1436" s="73" t="s">
        <v>20919</v>
      </c>
    </row>
    <row r="1437" spans="1:4">
      <c r="B1437" s="72" t="s">
        <v>20920</v>
      </c>
    </row>
    <row r="1438" spans="1:4">
      <c r="A1438" s="71" t="s">
        <v>20921</v>
      </c>
      <c r="B1438" s="72" t="s">
        <v>20922</v>
      </c>
      <c r="C1438" s="71" t="s">
        <v>24085</v>
      </c>
      <c r="D1438" s="76" t="s">
        <v>20923</v>
      </c>
    </row>
    <row r="1439" spans="1:4">
      <c r="A1439" s="71" t="s">
        <v>20924</v>
      </c>
      <c r="B1439" s="72" t="s">
        <v>20925</v>
      </c>
      <c r="C1439" s="71" t="s">
        <v>24085</v>
      </c>
      <c r="D1439" s="76" t="s">
        <v>20926</v>
      </c>
    </row>
    <row r="1440" spans="1:4">
      <c r="A1440" s="71" t="s">
        <v>20927</v>
      </c>
      <c r="B1440" s="72" t="s">
        <v>20928</v>
      </c>
      <c r="C1440" s="71" t="s">
        <v>24085</v>
      </c>
      <c r="D1440" s="76" t="s">
        <v>20929</v>
      </c>
    </row>
    <row r="1441" spans="1:4">
      <c r="A1441" s="71" t="s">
        <v>20930</v>
      </c>
      <c r="B1441" s="72" t="s">
        <v>20931</v>
      </c>
      <c r="C1441" s="71" t="s">
        <v>24085</v>
      </c>
      <c r="D1441" s="76" t="s">
        <v>20932</v>
      </c>
    </row>
    <row r="1442" spans="1:4">
      <c r="A1442" s="71" t="s">
        <v>20933</v>
      </c>
      <c r="B1442" s="72" t="s">
        <v>20934</v>
      </c>
      <c r="C1442" s="71" t="s">
        <v>24085</v>
      </c>
      <c r="D1442" s="77" t="s">
        <v>20935</v>
      </c>
    </row>
    <row r="1443" spans="1:4">
      <c r="A1443" s="71" t="s">
        <v>20936</v>
      </c>
      <c r="B1443" s="72" t="s">
        <v>20937</v>
      </c>
      <c r="C1443" s="71" t="s">
        <v>24085</v>
      </c>
      <c r="D1443" s="76" t="s">
        <v>20938</v>
      </c>
    </row>
    <row r="1445" spans="1:4" ht="18.75">
      <c r="B1445" s="78" t="s">
        <v>23664</v>
      </c>
      <c r="C1445" s="79" t="s">
        <v>23665</v>
      </c>
      <c r="D1445" s="71" t="s">
        <v>22689</v>
      </c>
    </row>
    <row r="1446" spans="1:4">
      <c r="A1446" s="79" t="s">
        <v>23666</v>
      </c>
      <c r="B1446" s="72" t="s">
        <v>22678</v>
      </c>
    </row>
    <row r="1447" spans="1:4">
      <c r="A1447" s="79" t="s">
        <v>23667</v>
      </c>
      <c r="B1447" s="72" t="s">
        <v>22679</v>
      </c>
    </row>
    <row r="1448" spans="1:4">
      <c r="A1448" s="79" t="s">
        <v>24023</v>
      </c>
      <c r="B1448" s="80" t="s">
        <v>23668</v>
      </c>
      <c r="C1448" s="79" t="s">
        <v>23669</v>
      </c>
      <c r="D1448" s="79" t="s">
        <v>23670</v>
      </c>
    </row>
    <row r="1449" spans="1:4">
      <c r="D1449" s="79" t="s">
        <v>23671</v>
      </c>
    </row>
    <row r="1450" spans="1:4">
      <c r="A1450" s="71" t="s">
        <v>20939</v>
      </c>
      <c r="B1450" s="72" t="s">
        <v>20940</v>
      </c>
      <c r="C1450" s="71" t="s">
        <v>24085</v>
      </c>
      <c r="D1450" s="76" t="s">
        <v>20941</v>
      </c>
    </row>
    <row r="1451" spans="1:4">
      <c r="A1451" s="71" t="s">
        <v>20942</v>
      </c>
      <c r="B1451" s="72" t="s">
        <v>20943</v>
      </c>
      <c r="C1451" s="71" t="s">
        <v>24085</v>
      </c>
      <c r="D1451" s="76" t="s">
        <v>20944</v>
      </c>
    </row>
    <row r="1452" spans="1:4">
      <c r="A1452" s="71" t="s">
        <v>20945</v>
      </c>
      <c r="B1452" s="72" t="s">
        <v>20946</v>
      </c>
      <c r="C1452" s="71" t="s">
        <v>24085</v>
      </c>
      <c r="D1452" s="76" t="s">
        <v>20947</v>
      </c>
    </row>
    <row r="1453" spans="1:4">
      <c r="A1453" s="71" t="s">
        <v>20948</v>
      </c>
      <c r="B1453" s="72" t="s">
        <v>20949</v>
      </c>
      <c r="C1453" s="71" t="s">
        <v>24085</v>
      </c>
      <c r="D1453" s="76" t="s">
        <v>20950</v>
      </c>
    </row>
    <row r="1454" spans="1:4">
      <c r="A1454" s="71" t="s">
        <v>20951</v>
      </c>
      <c r="B1454" s="72" t="s">
        <v>20952</v>
      </c>
      <c r="C1454" s="71" t="s">
        <v>24085</v>
      </c>
      <c r="D1454" s="76" t="s">
        <v>20953</v>
      </c>
    </row>
    <row r="1455" spans="1:4">
      <c r="A1455" s="71" t="s">
        <v>20954</v>
      </c>
      <c r="B1455" s="72" t="s">
        <v>20955</v>
      </c>
      <c r="C1455" s="71" t="s">
        <v>24085</v>
      </c>
      <c r="D1455" s="76" t="s">
        <v>20956</v>
      </c>
    </row>
    <row r="1456" spans="1:4">
      <c r="A1456" s="71" t="s">
        <v>20957</v>
      </c>
      <c r="B1456" s="72" t="s">
        <v>18762</v>
      </c>
      <c r="C1456" s="71" t="s">
        <v>24085</v>
      </c>
      <c r="D1456" s="76" t="s">
        <v>18763</v>
      </c>
    </row>
    <row r="1457" spans="1:4">
      <c r="A1457" s="71" t="s">
        <v>18764</v>
      </c>
      <c r="B1457" s="72" t="s">
        <v>18765</v>
      </c>
      <c r="C1457" s="71" t="s">
        <v>24085</v>
      </c>
      <c r="D1457" s="76" t="s">
        <v>18766</v>
      </c>
    </row>
    <row r="1458" spans="1:4">
      <c r="A1458" s="71" t="s">
        <v>18767</v>
      </c>
      <c r="B1458" s="72" t="s">
        <v>18768</v>
      </c>
      <c r="C1458" s="71" t="s">
        <v>24085</v>
      </c>
      <c r="D1458" s="77" t="s">
        <v>18769</v>
      </c>
    </row>
    <row r="1459" spans="1:4">
      <c r="A1459" s="71" t="s">
        <v>18770</v>
      </c>
      <c r="B1459" s="72" t="s">
        <v>18771</v>
      </c>
      <c r="C1459" s="71" t="s">
        <v>24085</v>
      </c>
      <c r="D1459" s="76" t="s">
        <v>18772</v>
      </c>
    </row>
    <row r="1460" spans="1:4">
      <c r="A1460" s="71" t="s">
        <v>18773</v>
      </c>
      <c r="B1460" s="72" t="s">
        <v>18774</v>
      </c>
      <c r="C1460" s="71" t="s">
        <v>24085</v>
      </c>
      <c r="D1460" s="76" t="s">
        <v>18775</v>
      </c>
    </row>
    <row r="1461" spans="1:4">
      <c r="A1461" s="71" t="s">
        <v>18776</v>
      </c>
      <c r="B1461" s="72" t="s">
        <v>18777</v>
      </c>
      <c r="C1461" s="71" t="s">
        <v>24085</v>
      </c>
      <c r="D1461" s="76" t="s">
        <v>18778</v>
      </c>
    </row>
    <row r="1462" spans="1:4">
      <c r="A1462" s="71" t="s">
        <v>18779</v>
      </c>
      <c r="B1462" s="72" t="s">
        <v>18780</v>
      </c>
      <c r="C1462" s="71" t="s">
        <v>24085</v>
      </c>
      <c r="D1462" s="76" t="s">
        <v>18781</v>
      </c>
    </row>
    <row r="1463" spans="1:4">
      <c r="A1463" s="71" t="s">
        <v>18782</v>
      </c>
      <c r="B1463" s="72" t="s">
        <v>18783</v>
      </c>
      <c r="C1463" s="71" t="s">
        <v>24085</v>
      </c>
      <c r="D1463" s="76" t="s">
        <v>18784</v>
      </c>
    </row>
    <row r="1464" spans="1:4">
      <c r="A1464" s="71" t="s">
        <v>18785</v>
      </c>
      <c r="B1464" s="72" t="s">
        <v>18786</v>
      </c>
      <c r="C1464" s="71" t="s">
        <v>24085</v>
      </c>
      <c r="D1464" s="76" t="s">
        <v>18787</v>
      </c>
    </row>
    <row r="1465" spans="1:4">
      <c r="A1465" s="71" t="s">
        <v>18788</v>
      </c>
      <c r="B1465" s="72" t="s">
        <v>18789</v>
      </c>
      <c r="C1465" s="71" t="s">
        <v>24085</v>
      </c>
      <c r="D1465" s="76" t="s">
        <v>18790</v>
      </c>
    </row>
    <row r="1466" spans="1:4">
      <c r="A1466" s="71" t="s">
        <v>18791</v>
      </c>
      <c r="B1466" s="72" t="s">
        <v>18792</v>
      </c>
      <c r="C1466" s="71" t="s">
        <v>24085</v>
      </c>
      <c r="D1466" s="76" t="s">
        <v>18793</v>
      </c>
    </row>
    <row r="1467" spans="1:4">
      <c r="A1467" s="71" t="s">
        <v>18794</v>
      </c>
      <c r="B1467" s="72" t="s">
        <v>18795</v>
      </c>
      <c r="C1467" s="71" t="s">
        <v>24085</v>
      </c>
      <c r="D1467" s="77" t="s">
        <v>18796</v>
      </c>
    </row>
    <row r="1468" spans="1:4">
      <c r="A1468" s="71" t="s">
        <v>18797</v>
      </c>
      <c r="B1468" s="72" t="s">
        <v>18798</v>
      </c>
      <c r="C1468" s="71" t="s">
        <v>24085</v>
      </c>
      <c r="D1468" s="76" t="s">
        <v>18799</v>
      </c>
    </row>
    <row r="1469" spans="1:4">
      <c r="A1469" s="71" t="s">
        <v>18800</v>
      </c>
      <c r="B1469" s="72" t="s">
        <v>18801</v>
      </c>
      <c r="C1469" s="71" t="s">
        <v>24085</v>
      </c>
      <c r="D1469" s="76" t="s">
        <v>18802</v>
      </c>
    </row>
    <row r="1470" spans="1:4">
      <c r="A1470" s="71" t="s">
        <v>18803</v>
      </c>
      <c r="B1470" s="72" t="s">
        <v>18804</v>
      </c>
      <c r="C1470" s="71" t="s">
        <v>24085</v>
      </c>
      <c r="D1470" s="76" t="s">
        <v>18805</v>
      </c>
    </row>
    <row r="1471" spans="1:4">
      <c r="A1471" s="71" t="s">
        <v>18806</v>
      </c>
      <c r="B1471" s="72" t="s">
        <v>18807</v>
      </c>
      <c r="C1471" s="71" t="s">
        <v>24085</v>
      </c>
      <c r="D1471" s="77" t="s">
        <v>18808</v>
      </c>
    </row>
    <row r="1472" spans="1:4">
      <c r="A1472" s="71" t="s">
        <v>18809</v>
      </c>
      <c r="B1472" s="72" t="s">
        <v>18810</v>
      </c>
      <c r="C1472" s="71" t="s">
        <v>24085</v>
      </c>
      <c r="D1472" s="77" t="s">
        <v>18811</v>
      </c>
    </row>
    <row r="1473" spans="1:4">
      <c r="A1473" s="71" t="s">
        <v>18812</v>
      </c>
      <c r="B1473" s="72" t="s">
        <v>18813</v>
      </c>
      <c r="C1473" s="71" t="s">
        <v>24085</v>
      </c>
      <c r="D1473" s="76" t="s">
        <v>18814</v>
      </c>
    </row>
    <row r="1474" spans="1:4" ht="22.5">
      <c r="A1474" s="71" t="s">
        <v>18815</v>
      </c>
      <c r="B1474" s="72" t="s">
        <v>18816</v>
      </c>
      <c r="C1474" s="71" t="s">
        <v>24085</v>
      </c>
      <c r="D1474" s="76" t="s">
        <v>18817</v>
      </c>
    </row>
    <row r="1475" spans="1:4">
      <c r="B1475" s="72" t="s">
        <v>18818</v>
      </c>
    </row>
    <row r="1476" spans="1:4" ht="22.5">
      <c r="A1476" s="71" t="s">
        <v>18819</v>
      </c>
      <c r="B1476" s="72" t="s">
        <v>18820</v>
      </c>
      <c r="C1476" s="71" t="s">
        <v>24085</v>
      </c>
      <c r="D1476" s="76" t="s">
        <v>18821</v>
      </c>
    </row>
    <row r="1477" spans="1:4">
      <c r="B1477" s="72" t="s">
        <v>18822</v>
      </c>
    </row>
    <row r="1478" spans="1:4" ht="22.5">
      <c r="A1478" s="71" t="s">
        <v>18823</v>
      </c>
      <c r="B1478" s="72" t="s">
        <v>18824</v>
      </c>
      <c r="C1478" s="71" t="s">
        <v>24085</v>
      </c>
      <c r="D1478" s="77" t="s">
        <v>18825</v>
      </c>
    </row>
    <row r="1479" spans="1:4">
      <c r="B1479" s="72" t="s">
        <v>18826</v>
      </c>
    </row>
    <row r="1480" spans="1:4" ht="22.5">
      <c r="A1480" s="71" t="s">
        <v>18827</v>
      </c>
      <c r="B1480" s="72" t="s">
        <v>18828</v>
      </c>
      <c r="C1480" s="71" t="s">
        <v>24085</v>
      </c>
      <c r="D1480" s="76" t="s">
        <v>18829</v>
      </c>
    </row>
    <row r="1481" spans="1:4">
      <c r="B1481" s="72" t="s">
        <v>18830</v>
      </c>
    </row>
    <row r="1482" spans="1:4" ht="22.5">
      <c r="A1482" s="71" t="s">
        <v>18831</v>
      </c>
      <c r="B1482" s="72" t="s">
        <v>18832</v>
      </c>
      <c r="C1482" s="71" t="s">
        <v>24085</v>
      </c>
      <c r="D1482" s="76" t="s">
        <v>18833</v>
      </c>
    </row>
    <row r="1483" spans="1:4">
      <c r="B1483" s="72" t="s">
        <v>18830</v>
      </c>
    </row>
    <row r="1484" spans="1:4" ht="22.5">
      <c r="A1484" s="71" t="s">
        <v>18834</v>
      </c>
      <c r="B1484" s="72" t="s">
        <v>18835</v>
      </c>
      <c r="C1484" s="71" t="s">
        <v>24085</v>
      </c>
      <c r="D1484" s="77" t="s">
        <v>18836</v>
      </c>
    </row>
    <row r="1485" spans="1:4">
      <c r="B1485" s="72" t="s">
        <v>18837</v>
      </c>
    </row>
    <row r="1486" spans="1:4">
      <c r="A1486" s="71" t="s">
        <v>18838</v>
      </c>
      <c r="B1486" s="72" t="s">
        <v>18839</v>
      </c>
      <c r="C1486" s="71" t="s">
        <v>22075</v>
      </c>
      <c r="D1486" s="73" t="s">
        <v>18840</v>
      </c>
    </row>
    <row r="1487" spans="1:4">
      <c r="A1487" s="71" t="s">
        <v>18841</v>
      </c>
      <c r="B1487" s="72" t="s">
        <v>18842</v>
      </c>
      <c r="C1487" s="71" t="s">
        <v>22075</v>
      </c>
      <c r="D1487" s="73" t="s">
        <v>18843</v>
      </c>
    </row>
    <row r="1488" spans="1:4">
      <c r="A1488" s="71" t="s">
        <v>18844</v>
      </c>
      <c r="B1488" s="72" t="s">
        <v>18845</v>
      </c>
      <c r="C1488" s="71" t="s">
        <v>22075</v>
      </c>
      <c r="D1488" s="73" t="s">
        <v>18846</v>
      </c>
    </row>
    <row r="1489" spans="1:4">
      <c r="A1489" s="71" t="s">
        <v>18847</v>
      </c>
      <c r="B1489" s="72" t="s">
        <v>18848</v>
      </c>
      <c r="C1489" s="71" t="s">
        <v>22075</v>
      </c>
      <c r="D1489" s="73" t="s">
        <v>18849</v>
      </c>
    </row>
    <row r="1490" spans="1:4">
      <c r="A1490" s="71" t="s">
        <v>18850</v>
      </c>
      <c r="B1490" s="72" t="s">
        <v>18851</v>
      </c>
      <c r="C1490" s="71" t="s">
        <v>22075</v>
      </c>
      <c r="D1490" s="73" t="s">
        <v>18849</v>
      </c>
    </row>
    <row r="1491" spans="1:4">
      <c r="A1491" s="71" t="s">
        <v>18852</v>
      </c>
      <c r="B1491" s="72" t="s">
        <v>18853</v>
      </c>
      <c r="C1491" s="71" t="s">
        <v>22075</v>
      </c>
      <c r="D1491" s="73" t="s">
        <v>18854</v>
      </c>
    </row>
    <row r="1492" spans="1:4">
      <c r="A1492" s="71" t="s">
        <v>18855</v>
      </c>
      <c r="B1492" s="72" t="s">
        <v>18856</v>
      </c>
      <c r="C1492" s="71" t="s">
        <v>22075</v>
      </c>
      <c r="D1492" s="73" t="s">
        <v>18857</v>
      </c>
    </row>
    <row r="1493" spans="1:4">
      <c r="A1493" s="71" t="s">
        <v>18858</v>
      </c>
      <c r="B1493" s="72" t="s">
        <v>18859</v>
      </c>
      <c r="C1493" s="71" t="s">
        <v>24085</v>
      </c>
      <c r="D1493" s="77" t="s">
        <v>18860</v>
      </c>
    </row>
    <row r="1494" spans="1:4" ht="22.5">
      <c r="A1494" s="71" t="s">
        <v>18861</v>
      </c>
      <c r="B1494" s="72" t="s">
        <v>18862</v>
      </c>
      <c r="C1494" s="71" t="s">
        <v>21974</v>
      </c>
      <c r="D1494" s="73" t="s">
        <v>18863</v>
      </c>
    </row>
    <row r="1495" spans="1:4">
      <c r="A1495" s="71" t="s">
        <v>18864</v>
      </c>
      <c r="B1495" s="72" t="s">
        <v>18865</v>
      </c>
      <c r="C1495" s="71" t="s">
        <v>23323</v>
      </c>
      <c r="D1495" s="73" t="s">
        <v>18866</v>
      </c>
    </row>
    <row r="1496" spans="1:4">
      <c r="A1496" s="71" t="s">
        <v>18867</v>
      </c>
      <c r="B1496" s="72" t="s">
        <v>18868</v>
      </c>
      <c r="C1496" s="71" t="s">
        <v>21974</v>
      </c>
      <c r="D1496" s="73" t="s">
        <v>18869</v>
      </c>
    </row>
    <row r="1497" spans="1:4">
      <c r="A1497" s="71" t="s">
        <v>18870</v>
      </c>
      <c r="B1497" s="72" t="s">
        <v>18871</v>
      </c>
      <c r="C1497" s="71" t="s">
        <v>21974</v>
      </c>
      <c r="D1497" s="73" t="s">
        <v>18872</v>
      </c>
    </row>
    <row r="1498" spans="1:4">
      <c r="A1498" s="71" t="s">
        <v>18873</v>
      </c>
      <c r="B1498" s="72" t="s">
        <v>18874</v>
      </c>
      <c r="C1498" s="71" t="s">
        <v>21974</v>
      </c>
      <c r="D1498" s="73" t="s">
        <v>18875</v>
      </c>
    </row>
    <row r="1499" spans="1:4">
      <c r="A1499" s="71" t="s">
        <v>18876</v>
      </c>
      <c r="B1499" s="72" t="s">
        <v>18877</v>
      </c>
      <c r="C1499" s="71" t="s">
        <v>21974</v>
      </c>
      <c r="D1499" s="73" t="s">
        <v>18878</v>
      </c>
    </row>
    <row r="1500" spans="1:4">
      <c r="A1500" s="71" t="s">
        <v>18879</v>
      </c>
      <c r="B1500" s="72" t="s">
        <v>18880</v>
      </c>
      <c r="C1500" s="71" t="s">
        <v>21974</v>
      </c>
      <c r="D1500" s="73" t="s">
        <v>18881</v>
      </c>
    </row>
    <row r="1501" spans="1:4">
      <c r="A1501" s="71" t="s">
        <v>18882</v>
      </c>
      <c r="B1501" s="72" t="s">
        <v>18883</v>
      </c>
      <c r="C1501" s="71" t="s">
        <v>21974</v>
      </c>
      <c r="D1501" s="73" t="s">
        <v>18884</v>
      </c>
    </row>
    <row r="1502" spans="1:4">
      <c r="A1502" s="71" t="s">
        <v>18885</v>
      </c>
      <c r="B1502" s="72" t="s">
        <v>18886</v>
      </c>
      <c r="C1502" s="71" t="s">
        <v>21974</v>
      </c>
      <c r="D1502" s="73" t="s">
        <v>18887</v>
      </c>
    </row>
    <row r="1503" spans="1:4">
      <c r="A1503" s="71" t="s">
        <v>18888</v>
      </c>
      <c r="B1503" s="72" t="s">
        <v>18889</v>
      </c>
      <c r="C1503" s="71" t="s">
        <v>21974</v>
      </c>
      <c r="D1503" s="73" t="s">
        <v>18890</v>
      </c>
    </row>
    <row r="1504" spans="1:4">
      <c r="A1504" s="71" t="s">
        <v>18891</v>
      </c>
      <c r="B1504" s="72" t="s">
        <v>18892</v>
      </c>
      <c r="C1504" s="71" t="s">
        <v>21974</v>
      </c>
      <c r="D1504" s="73" t="s">
        <v>18893</v>
      </c>
    </row>
    <row r="1505" spans="1:4">
      <c r="A1505" s="71" t="s">
        <v>18894</v>
      </c>
      <c r="B1505" s="72" t="s">
        <v>18895</v>
      </c>
      <c r="C1505" s="71" t="s">
        <v>21974</v>
      </c>
      <c r="D1505" s="73" t="s">
        <v>18896</v>
      </c>
    </row>
    <row r="1507" spans="1:4" ht="18.75">
      <c r="B1507" s="78" t="s">
        <v>23664</v>
      </c>
      <c r="C1507" s="79" t="s">
        <v>23665</v>
      </c>
      <c r="D1507" s="71" t="s">
        <v>22690</v>
      </c>
    </row>
    <row r="1508" spans="1:4">
      <c r="A1508" s="79" t="s">
        <v>23666</v>
      </c>
      <c r="B1508" s="72" t="s">
        <v>22678</v>
      </c>
    </row>
    <row r="1509" spans="1:4">
      <c r="A1509" s="79" t="s">
        <v>23667</v>
      </c>
      <c r="B1509" s="72" t="s">
        <v>22679</v>
      </c>
    </row>
    <row r="1510" spans="1:4">
      <c r="A1510" s="79" t="s">
        <v>24023</v>
      </c>
      <c r="B1510" s="80" t="s">
        <v>23668</v>
      </c>
      <c r="C1510" s="79" t="s">
        <v>23669</v>
      </c>
      <c r="D1510" s="79" t="s">
        <v>23670</v>
      </c>
    </row>
    <row r="1511" spans="1:4">
      <c r="D1511" s="79" t="s">
        <v>23671</v>
      </c>
    </row>
    <row r="1512" spans="1:4">
      <c r="A1512" s="71" t="s">
        <v>18897</v>
      </c>
      <c r="B1512" s="72" t="s">
        <v>18898</v>
      </c>
      <c r="C1512" s="71" t="s">
        <v>21974</v>
      </c>
      <c r="D1512" s="73" t="s">
        <v>18899</v>
      </c>
    </row>
    <row r="1513" spans="1:4">
      <c r="A1513" s="71" t="s">
        <v>18900</v>
      </c>
      <c r="B1513" s="72" t="s">
        <v>18901</v>
      </c>
      <c r="C1513" s="71" t="s">
        <v>21974</v>
      </c>
      <c r="D1513" s="73" t="s">
        <v>18902</v>
      </c>
    </row>
    <row r="1514" spans="1:4">
      <c r="A1514" s="71" t="s">
        <v>18903</v>
      </c>
      <c r="B1514" s="72" t="s">
        <v>18904</v>
      </c>
      <c r="C1514" s="71" t="s">
        <v>21974</v>
      </c>
      <c r="D1514" s="73" t="s">
        <v>18905</v>
      </c>
    </row>
    <row r="1515" spans="1:4">
      <c r="A1515" s="71" t="s">
        <v>18906</v>
      </c>
      <c r="B1515" s="72" t="s">
        <v>18907</v>
      </c>
      <c r="C1515" s="71" t="s">
        <v>21974</v>
      </c>
      <c r="D1515" s="73" t="s">
        <v>18908</v>
      </c>
    </row>
    <row r="1516" spans="1:4">
      <c r="A1516" s="71" t="s">
        <v>18909</v>
      </c>
      <c r="B1516" s="72" t="s">
        <v>18910</v>
      </c>
      <c r="C1516" s="71" t="s">
        <v>21974</v>
      </c>
      <c r="D1516" s="73" t="s">
        <v>18911</v>
      </c>
    </row>
    <row r="1517" spans="1:4">
      <c r="A1517" s="71" t="s">
        <v>18912</v>
      </c>
      <c r="B1517" s="72" t="s">
        <v>18913</v>
      </c>
      <c r="C1517" s="71" t="s">
        <v>21974</v>
      </c>
      <c r="D1517" s="73" t="s">
        <v>18914</v>
      </c>
    </row>
    <row r="1518" spans="1:4">
      <c r="A1518" s="71" t="s">
        <v>18915</v>
      </c>
      <c r="B1518" s="72" t="s">
        <v>18916</v>
      </c>
      <c r="C1518" s="71" t="s">
        <v>21974</v>
      </c>
      <c r="D1518" s="73" t="s">
        <v>18893</v>
      </c>
    </row>
    <row r="1519" spans="1:4">
      <c r="A1519" s="71" t="s">
        <v>18917</v>
      </c>
      <c r="B1519" s="72" t="s">
        <v>18918</v>
      </c>
      <c r="C1519" s="71" t="s">
        <v>21974</v>
      </c>
      <c r="D1519" s="73" t="s">
        <v>18919</v>
      </c>
    </row>
    <row r="1520" spans="1:4">
      <c r="A1520" s="71" t="s">
        <v>18920</v>
      </c>
      <c r="B1520" s="72" t="s">
        <v>18921</v>
      </c>
      <c r="C1520" s="71" t="s">
        <v>24085</v>
      </c>
      <c r="D1520" s="73" t="s">
        <v>18922</v>
      </c>
    </row>
    <row r="1521" spans="1:4">
      <c r="A1521" s="71" t="s">
        <v>18923</v>
      </c>
      <c r="B1521" s="72" t="s">
        <v>18924</v>
      </c>
      <c r="C1521" s="71" t="s">
        <v>24085</v>
      </c>
      <c r="D1521" s="73" t="s">
        <v>21162</v>
      </c>
    </row>
    <row r="1522" spans="1:4">
      <c r="A1522" s="71" t="s">
        <v>18925</v>
      </c>
      <c r="B1522" s="72" t="s">
        <v>18926</v>
      </c>
      <c r="C1522" s="71" t="s">
        <v>24085</v>
      </c>
      <c r="D1522" s="73" t="s">
        <v>18927</v>
      </c>
    </row>
    <row r="1523" spans="1:4">
      <c r="A1523" s="71" t="s">
        <v>18928</v>
      </c>
      <c r="B1523" s="72" t="s">
        <v>18929</v>
      </c>
      <c r="C1523" s="71" t="s">
        <v>24085</v>
      </c>
      <c r="D1523" s="73" t="s">
        <v>18930</v>
      </c>
    </row>
    <row r="1524" spans="1:4">
      <c r="A1524" s="71" t="s">
        <v>18931</v>
      </c>
      <c r="B1524" s="72" t="s">
        <v>18932</v>
      </c>
      <c r="C1524" s="71" t="s">
        <v>24085</v>
      </c>
      <c r="D1524" s="73" t="s">
        <v>18933</v>
      </c>
    </row>
    <row r="1525" spans="1:4">
      <c r="A1525" s="71" t="s">
        <v>18934</v>
      </c>
      <c r="B1525" s="72" t="s">
        <v>18935</v>
      </c>
      <c r="C1525" s="71" t="s">
        <v>24085</v>
      </c>
      <c r="D1525" s="73" t="s">
        <v>23317</v>
      </c>
    </row>
    <row r="1526" spans="1:4">
      <c r="A1526" s="71" t="s">
        <v>18936</v>
      </c>
      <c r="B1526" s="72" t="s">
        <v>18937</v>
      </c>
      <c r="C1526" s="71" t="s">
        <v>24085</v>
      </c>
      <c r="D1526" s="73" t="s">
        <v>20017</v>
      </c>
    </row>
    <row r="1527" spans="1:4">
      <c r="A1527" s="71" t="s">
        <v>18938</v>
      </c>
      <c r="B1527" s="72" t="s">
        <v>18939</v>
      </c>
      <c r="C1527" s="71" t="s">
        <v>24085</v>
      </c>
      <c r="D1527" s="73" t="s">
        <v>18940</v>
      </c>
    </row>
    <row r="1528" spans="1:4">
      <c r="A1528" s="71" t="s">
        <v>18941</v>
      </c>
      <c r="B1528" s="72" t="s">
        <v>18942</v>
      </c>
      <c r="C1528" s="71" t="s">
        <v>24085</v>
      </c>
      <c r="D1528" s="73" t="s">
        <v>22929</v>
      </c>
    </row>
    <row r="1529" spans="1:4">
      <c r="A1529" s="71" t="s">
        <v>18943</v>
      </c>
      <c r="B1529" s="72" t="s">
        <v>18944</v>
      </c>
      <c r="C1529" s="71" t="s">
        <v>24085</v>
      </c>
      <c r="D1529" s="73" t="s">
        <v>18945</v>
      </c>
    </row>
    <row r="1530" spans="1:4">
      <c r="A1530" s="71" t="s">
        <v>18946</v>
      </c>
      <c r="B1530" s="72" t="s">
        <v>18947</v>
      </c>
      <c r="C1530" s="71" t="s">
        <v>24085</v>
      </c>
      <c r="D1530" s="73" t="s">
        <v>22923</v>
      </c>
    </row>
    <row r="1531" spans="1:4">
      <c r="A1531" s="71" t="s">
        <v>18948</v>
      </c>
      <c r="B1531" s="72" t="s">
        <v>18949</v>
      </c>
      <c r="C1531" s="71" t="s">
        <v>24085</v>
      </c>
      <c r="D1531" s="73" t="s">
        <v>18950</v>
      </c>
    </row>
    <row r="1532" spans="1:4">
      <c r="A1532" s="71" t="s">
        <v>18951</v>
      </c>
      <c r="B1532" s="72" t="s">
        <v>18952</v>
      </c>
      <c r="C1532" s="71" t="s">
        <v>24085</v>
      </c>
      <c r="D1532" s="73" t="s">
        <v>18953</v>
      </c>
    </row>
    <row r="1533" spans="1:4">
      <c r="A1533" s="71" t="s">
        <v>18954</v>
      </c>
      <c r="B1533" s="72" t="s">
        <v>18955</v>
      </c>
      <c r="C1533" s="71" t="s">
        <v>24085</v>
      </c>
      <c r="D1533" s="73" t="s">
        <v>18956</v>
      </c>
    </row>
    <row r="1534" spans="1:4">
      <c r="A1534" s="71" t="s">
        <v>18957</v>
      </c>
      <c r="B1534" s="72" t="s">
        <v>18958</v>
      </c>
      <c r="C1534" s="71" t="s">
        <v>24085</v>
      </c>
      <c r="D1534" s="73" t="s">
        <v>18959</v>
      </c>
    </row>
    <row r="1535" spans="1:4">
      <c r="A1535" s="71" t="s">
        <v>18960</v>
      </c>
      <c r="B1535" s="72" t="s">
        <v>18961</v>
      </c>
      <c r="C1535" s="71" t="s">
        <v>24085</v>
      </c>
      <c r="D1535" s="73" t="s">
        <v>18962</v>
      </c>
    </row>
    <row r="1536" spans="1:4">
      <c r="A1536" s="71" t="s">
        <v>18963</v>
      </c>
      <c r="B1536" s="72" t="s">
        <v>18964</v>
      </c>
      <c r="C1536" s="71" t="s">
        <v>24085</v>
      </c>
      <c r="D1536" s="73" t="s">
        <v>18965</v>
      </c>
    </row>
    <row r="1537" spans="1:4">
      <c r="A1537" s="71" t="s">
        <v>18966</v>
      </c>
      <c r="B1537" s="72" t="s">
        <v>18967</v>
      </c>
      <c r="C1537" s="71" t="s">
        <v>24085</v>
      </c>
      <c r="D1537" s="73" t="s">
        <v>18968</v>
      </c>
    </row>
    <row r="1538" spans="1:4">
      <c r="A1538" s="71" t="s">
        <v>18969</v>
      </c>
      <c r="B1538" s="72" t="s">
        <v>18970</v>
      </c>
      <c r="C1538" s="71" t="s">
        <v>24085</v>
      </c>
      <c r="D1538" s="73" t="s">
        <v>18971</v>
      </c>
    </row>
    <row r="1539" spans="1:4">
      <c r="A1539" s="71" t="s">
        <v>18972</v>
      </c>
      <c r="B1539" s="72" t="s">
        <v>18973</v>
      </c>
      <c r="C1539" s="71" t="s">
        <v>24085</v>
      </c>
      <c r="D1539" s="73" t="s">
        <v>18974</v>
      </c>
    </row>
    <row r="1540" spans="1:4">
      <c r="A1540" s="71" t="s">
        <v>18975</v>
      </c>
      <c r="B1540" s="72" t="s">
        <v>18976</v>
      </c>
      <c r="C1540" s="71" t="s">
        <v>24085</v>
      </c>
      <c r="D1540" s="73" t="s">
        <v>18977</v>
      </c>
    </row>
    <row r="1541" spans="1:4">
      <c r="A1541" s="71" t="s">
        <v>18978</v>
      </c>
      <c r="B1541" s="72" t="s">
        <v>18979</v>
      </c>
      <c r="C1541" s="71" t="s">
        <v>24085</v>
      </c>
      <c r="D1541" s="73" t="s">
        <v>18980</v>
      </c>
    </row>
    <row r="1542" spans="1:4">
      <c r="A1542" s="71" t="s">
        <v>18981</v>
      </c>
      <c r="B1542" s="72" t="s">
        <v>18982</v>
      </c>
      <c r="C1542" s="71" t="s">
        <v>24085</v>
      </c>
      <c r="D1542" s="73" t="s">
        <v>18983</v>
      </c>
    </row>
    <row r="1543" spans="1:4">
      <c r="A1543" s="71" t="s">
        <v>18984</v>
      </c>
      <c r="B1543" s="72" t="s">
        <v>18985</v>
      </c>
      <c r="C1543" s="71" t="s">
        <v>24085</v>
      </c>
      <c r="D1543" s="73" t="s">
        <v>18986</v>
      </c>
    </row>
    <row r="1544" spans="1:4">
      <c r="A1544" s="71" t="s">
        <v>18987</v>
      </c>
      <c r="B1544" s="72" t="s">
        <v>18988</v>
      </c>
      <c r="C1544" s="71" t="s">
        <v>24085</v>
      </c>
      <c r="D1544" s="73" t="s">
        <v>18989</v>
      </c>
    </row>
    <row r="1545" spans="1:4">
      <c r="A1545" s="71" t="s">
        <v>18990</v>
      </c>
      <c r="B1545" s="72" t="s">
        <v>18991</v>
      </c>
      <c r="C1545" s="71" t="s">
        <v>24085</v>
      </c>
      <c r="D1545" s="73" t="s">
        <v>18992</v>
      </c>
    </row>
    <row r="1546" spans="1:4">
      <c r="A1546" s="71" t="s">
        <v>18993</v>
      </c>
      <c r="B1546" s="72" t="s">
        <v>18994</v>
      </c>
      <c r="C1546" s="71" t="s">
        <v>24085</v>
      </c>
      <c r="D1546" s="73" t="s">
        <v>18995</v>
      </c>
    </row>
    <row r="1547" spans="1:4">
      <c r="A1547" s="71" t="s">
        <v>18996</v>
      </c>
      <c r="B1547" s="72" t="s">
        <v>18997</v>
      </c>
      <c r="C1547" s="71" t="s">
        <v>24085</v>
      </c>
      <c r="D1547" s="73" t="s">
        <v>18998</v>
      </c>
    </row>
    <row r="1548" spans="1:4">
      <c r="A1548" s="71" t="s">
        <v>18999</v>
      </c>
      <c r="B1548" s="72" t="s">
        <v>19000</v>
      </c>
      <c r="C1548" s="71" t="s">
        <v>24085</v>
      </c>
      <c r="D1548" s="73" t="s">
        <v>19001</v>
      </c>
    </row>
    <row r="1549" spans="1:4">
      <c r="A1549" s="71" t="s">
        <v>19002</v>
      </c>
      <c r="B1549" s="72" t="s">
        <v>19003</v>
      </c>
      <c r="C1549" s="71" t="s">
        <v>24085</v>
      </c>
      <c r="D1549" s="73" t="s">
        <v>18989</v>
      </c>
    </row>
    <row r="1550" spans="1:4">
      <c r="A1550" s="71" t="s">
        <v>19004</v>
      </c>
      <c r="B1550" s="72" t="s">
        <v>19005</v>
      </c>
      <c r="C1550" s="71" t="s">
        <v>24085</v>
      </c>
      <c r="D1550" s="73" t="s">
        <v>19006</v>
      </c>
    </row>
    <row r="1551" spans="1:4">
      <c r="A1551" s="71" t="s">
        <v>19007</v>
      </c>
      <c r="B1551" s="72" t="s">
        <v>19008</v>
      </c>
      <c r="C1551" s="71" t="s">
        <v>24085</v>
      </c>
      <c r="D1551" s="73" t="s">
        <v>19009</v>
      </c>
    </row>
    <row r="1552" spans="1:4">
      <c r="A1552" s="71" t="s">
        <v>19010</v>
      </c>
      <c r="B1552" s="72" t="s">
        <v>19011</v>
      </c>
      <c r="C1552" s="71" t="s">
        <v>24085</v>
      </c>
      <c r="D1552" s="73" t="s">
        <v>23269</v>
      </c>
    </row>
    <row r="1553" spans="1:5">
      <c r="A1553" s="71" t="s">
        <v>19012</v>
      </c>
      <c r="B1553" s="72" t="s">
        <v>19013</v>
      </c>
      <c r="C1553" s="71" t="s">
        <v>24085</v>
      </c>
      <c r="D1553" s="73" t="s">
        <v>19014</v>
      </c>
    </row>
    <row r="1554" spans="1:5">
      <c r="A1554" s="71" t="s">
        <v>19015</v>
      </c>
      <c r="B1554" s="72" t="s">
        <v>19016</v>
      </c>
      <c r="C1554" s="71" t="s">
        <v>24085</v>
      </c>
      <c r="D1554" s="73" t="s">
        <v>19017</v>
      </c>
    </row>
    <row r="1555" spans="1:5">
      <c r="A1555" s="71" t="s">
        <v>19018</v>
      </c>
      <c r="B1555" s="72" t="s">
        <v>19019</v>
      </c>
      <c r="C1555" s="71" t="s">
        <v>24085</v>
      </c>
      <c r="D1555" s="73" t="s">
        <v>19020</v>
      </c>
    </row>
    <row r="1556" spans="1:5">
      <c r="A1556" s="71" t="s">
        <v>19021</v>
      </c>
      <c r="B1556" s="72" t="s">
        <v>19022</v>
      </c>
      <c r="C1556" s="71" t="s">
        <v>24085</v>
      </c>
      <c r="D1556" s="73" t="s">
        <v>19023</v>
      </c>
    </row>
    <row r="1557" spans="1:5">
      <c r="A1557" s="71" t="s">
        <v>19024</v>
      </c>
      <c r="B1557" s="72" t="s">
        <v>19025</v>
      </c>
      <c r="C1557" s="71" t="s">
        <v>24085</v>
      </c>
      <c r="D1557" s="73" t="s">
        <v>19026</v>
      </c>
    </row>
    <row r="1558" spans="1:5">
      <c r="A1558" s="71" t="s">
        <v>19027</v>
      </c>
      <c r="B1558" s="72" t="s">
        <v>19028</v>
      </c>
      <c r="C1558" s="71" t="s">
        <v>24085</v>
      </c>
      <c r="D1558" s="73">
        <v>11.97</v>
      </c>
      <c r="E1558" s="75">
        <v>39904</v>
      </c>
    </row>
    <row r="1559" spans="1:5">
      <c r="A1559" s="71" t="s">
        <v>19030</v>
      </c>
      <c r="B1559" s="72" t="s">
        <v>19031</v>
      </c>
      <c r="C1559" s="71" t="s">
        <v>24085</v>
      </c>
      <c r="D1559" s="73" t="s">
        <v>19032</v>
      </c>
    </row>
    <row r="1560" spans="1:5">
      <c r="A1560" s="71" t="s">
        <v>19033</v>
      </c>
      <c r="B1560" s="72" t="s">
        <v>19034</v>
      </c>
      <c r="C1560" s="71" t="s">
        <v>24085</v>
      </c>
      <c r="D1560" s="73" t="s">
        <v>23303</v>
      </c>
    </row>
    <row r="1561" spans="1:5">
      <c r="A1561" s="71" t="s">
        <v>19035</v>
      </c>
      <c r="B1561" s="72" t="s">
        <v>19036</v>
      </c>
      <c r="C1561" s="71" t="s">
        <v>24085</v>
      </c>
      <c r="D1561" s="73" t="s">
        <v>19037</v>
      </c>
    </row>
    <row r="1562" spans="1:5">
      <c r="A1562" s="71" t="s">
        <v>19038</v>
      </c>
      <c r="B1562" s="72" t="s">
        <v>19039</v>
      </c>
      <c r="C1562" s="71" t="s">
        <v>24085</v>
      </c>
      <c r="D1562" s="73" t="s">
        <v>19040</v>
      </c>
    </row>
    <row r="1563" spans="1:5">
      <c r="A1563" s="71" t="s">
        <v>19041</v>
      </c>
      <c r="B1563" s="72" t="s">
        <v>19042</v>
      </c>
      <c r="C1563" s="71" t="s">
        <v>24085</v>
      </c>
      <c r="D1563" s="73" t="s">
        <v>19037</v>
      </c>
    </row>
    <row r="1564" spans="1:5">
      <c r="A1564" s="71" t="s">
        <v>19043</v>
      </c>
      <c r="B1564" s="72" t="s">
        <v>19044</v>
      </c>
      <c r="C1564" s="71" t="s">
        <v>24085</v>
      </c>
      <c r="D1564" s="73" t="s">
        <v>19045</v>
      </c>
    </row>
    <row r="1566" spans="1:5" ht="18.75">
      <c r="B1566" s="78" t="s">
        <v>23664</v>
      </c>
      <c r="C1566" s="79" t="s">
        <v>23665</v>
      </c>
      <c r="D1566" s="71" t="s">
        <v>22691</v>
      </c>
    </row>
    <row r="1567" spans="1:5">
      <c r="A1567" s="79" t="s">
        <v>23666</v>
      </c>
      <c r="B1567" s="72" t="s">
        <v>22678</v>
      </c>
    </row>
    <row r="1568" spans="1:5">
      <c r="A1568" s="79" t="s">
        <v>23667</v>
      </c>
      <c r="B1568" s="72" t="s">
        <v>22679</v>
      </c>
    </row>
    <row r="1569" spans="1:5">
      <c r="A1569" s="79" t="s">
        <v>24023</v>
      </c>
      <c r="B1569" s="80" t="s">
        <v>23668</v>
      </c>
      <c r="C1569" s="79" t="s">
        <v>23669</v>
      </c>
      <c r="D1569" s="79" t="s">
        <v>23670</v>
      </c>
    </row>
    <row r="1570" spans="1:5">
      <c r="D1570" s="79" t="s">
        <v>23671</v>
      </c>
    </row>
    <row r="1571" spans="1:5">
      <c r="A1571" s="71" t="s">
        <v>19046</v>
      </c>
      <c r="B1571" s="72" t="s">
        <v>19047</v>
      </c>
      <c r="C1571" s="71" t="s">
        <v>24085</v>
      </c>
      <c r="D1571" s="73" t="s">
        <v>19048</v>
      </c>
    </row>
    <row r="1572" spans="1:5">
      <c r="A1572" s="71" t="s">
        <v>19049</v>
      </c>
      <c r="B1572" s="72" t="s">
        <v>19050</v>
      </c>
      <c r="C1572" s="71" t="s">
        <v>24085</v>
      </c>
      <c r="D1572" s="73" t="s">
        <v>19051</v>
      </c>
    </row>
    <row r="1573" spans="1:5">
      <c r="A1573" s="71" t="s">
        <v>19052</v>
      </c>
      <c r="B1573" s="72" t="s">
        <v>19053</v>
      </c>
      <c r="C1573" s="71" t="s">
        <v>24085</v>
      </c>
      <c r="D1573" s="73">
        <v>13.04</v>
      </c>
      <c r="E1573" s="13" t="s">
        <v>578</v>
      </c>
    </row>
    <row r="1574" spans="1:5">
      <c r="A1574" s="71" t="s">
        <v>19054</v>
      </c>
      <c r="B1574" s="72" t="s">
        <v>19055</v>
      </c>
      <c r="C1574" s="71" t="s">
        <v>24085</v>
      </c>
      <c r="D1574" s="73" t="s">
        <v>19056</v>
      </c>
    </row>
    <row r="1575" spans="1:5">
      <c r="A1575" s="71" t="s">
        <v>19057</v>
      </c>
      <c r="B1575" s="72" t="s">
        <v>19058</v>
      </c>
      <c r="C1575" s="71" t="s">
        <v>24085</v>
      </c>
      <c r="D1575" s="73" t="s">
        <v>24346</v>
      </c>
    </row>
    <row r="1576" spans="1:5">
      <c r="A1576" s="71" t="s">
        <v>19059</v>
      </c>
      <c r="B1576" s="72" t="s">
        <v>19060</v>
      </c>
      <c r="C1576" s="71" t="s">
        <v>24085</v>
      </c>
      <c r="D1576" s="73" t="s">
        <v>19061</v>
      </c>
    </row>
    <row r="1577" spans="1:5">
      <c r="A1577" s="71" t="s">
        <v>19062</v>
      </c>
      <c r="B1577" s="72" t="s">
        <v>19063</v>
      </c>
      <c r="C1577" s="71" t="s">
        <v>24085</v>
      </c>
      <c r="D1577" s="73" t="s">
        <v>19064</v>
      </c>
    </row>
    <row r="1578" spans="1:5">
      <c r="A1578" s="71" t="s">
        <v>19065</v>
      </c>
      <c r="B1578" s="72" t="s">
        <v>19066</v>
      </c>
      <c r="C1578" s="71" t="s">
        <v>22126</v>
      </c>
      <c r="D1578" s="73" t="s">
        <v>19067</v>
      </c>
    </row>
    <row r="1579" spans="1:5">
      <c r="A1579" s="71" t="s">
        <v>19068</v>
      </c>
      <c r="B1579" s="72" t="s">
        <v>19069</v>
      </c>
      <c r="C1579" s="71" t="s">
        <v>24085</v>
      </c>
      <c r="D1579" s="76" t="s">
        <v>19070</v>
      </c>
    </row>
    <row r="1580" spans="1:5">
      <c r="A1580" s="71" t="s">
        <v>19071</v>
      </c>
      <c r="B1580" s="72" t="s">
        <v>19072</v>
      </c>
      <c r="C1580" s="71" t="s">
        <v>24085</v>
      </c>
      <c r="D1580" s="76" t="s">
        <v>19073</v>
      </c>
    </row>
    <row r="1581" spans="1:5">
      <c r="A1581" s="71" t="s">
        <v>19074</v>
      </c>
      <c r="B1581" s="72" t="s">
        <v>19075</v>
      </c>
      <c r="C1581" s="71" t="s">
        <v>24085</v>
      </c>
      <c r="D1581" s="76" t="s">
        <v>19076</v>
      </c>
    </row>
    <row r="1582" spans="1:5">
      <c r="A1582" s="71" t="s">
        <v>19077</v>
      </c>
      <c r="B1582" s="72" t="s">
        <v>19078</v>
      </c>
      <c r="C1582" s="71" t="s">
        <v>24085</v>
      </c>
      <c r="D1582" s="76" t="s">
        <v>19079</v>
      </c>
    </row>
    <row r="1583" spans="1:5">
      <c r="A1583" s="71" t="s">
        <v>19080</v>
      </c>
      <c r="B1583" s="72" t="s">
        <v>19081</v>
      </c>
      <c r="C1583" s="71" t="s">
        <v>24085</v>
      </c>
      <c r="D1583" s="73" t="s">
        <v>19082</v>
      </c>
    </row>
    <row r="1584" spans="1:5">
      <c r="A1584" s="71" t="s">
        <v>19083</v>
      </c>
      <c r="B1584" s="72" t="s">
        <v>19084</v>
      </c>
      <c r="C1584" s="71" t="s">
        <v>24085</v>
      </c>
      <c r="D1584" s="73" t="s">
        <v>19085</v>
      </c>
    </row>
    <row r="1585" spans="1:4">
      <c r="A1585" s="71" t="s">
        <v>19086</v>
      </c>
      <c r="B1585" s="72" t="s">
        <v>19087</v>
      </c>
      <c r="C1585" s="71" t="s">
        <v>24085</v>
      </c>
      <c r="D1585" s="73" t="s">
        <v>19088</v>
      </c>
    </row>
    <row r="1586" spans="1:4">
      <c r="A1586" s="71" t="s">
        <v>19089</v>
      </c>
      <c r="B1586" s="72" t="s">
        <v>19090</v>
      </c>
      <c r="C1586" s="71" t="s">
        <v>24085</v>
      </c>
      <c r="D1586" s="73" t="s">
        <v>19091</v>
      </c>
    </row>
    <row r="1587" spans="1:4">
      <c r="A1587" s="71" t="s">
        <v>19092</v>
      </c>
      <c r="B1587" s="72" t="s">
        <v>21264</v>
      </c>
      <c r="C1587" s="71" t="s">
        <v>24085</v>
      </c>
      <c r="D1587" s="73" t="s">
        <v>21265</v>
      </c>
    </row>
    <row r="1588" spans="1:4" ht="22.5">
      <c r="A1588" s="71" t="s">
        <v>21266</v>
      </c>
      <c r="B1588" s="72" t="s">
        <v>21267</v>
      </c>
      <c r="C1588" s="71" t="s">
        <v>24085</v>
      </c>
      <c r="D1588" s="73" t="s">
        <v>21268</v>
      </c>
    </row>
    <row r="1589" spans="1:4">
      <c r="B1589" s="72" t="s">
        <v>21269</v>
      </c>
    </row>
    <row r="1590" spans="1:4" ht="22.5">
      <c r="A1590" s="71" t="s">
        <v>21270</v>
      </c>
      <c r="B1590" s="72" t="s">
        <v>21271</v>
      </c>
      <c r="C1590" s="71" t="s">
        <v>24085</v>
      </c>
      <c r="D1590" s="73" t="s">
        <v>21272</v>
      </c>
    </row>
    <row r="1591" spans="1:4">
      <c r="B1591" s="72" t="s">
        <v>21269</v>
      </c>
    </row>
    <row r="1592" spans="1:4" ht="22.5">
      <c r="A1592" s="71" t="s">
        <v>21273</v>
      </c>
      <c r="B1592" s="72" t="s">
        <v>21274</v>
      </c>
      <c r="C1592" s="71" t="s">
        <v>24085</v>
      </c>
      <c r="D1592" s="73" t="s">
        <v>21275</v>
      </c>
    </row>
    <row r="1593" spans="1:4">
      <c r="B1593" s="72" t="s">
        <v>21276</v>
      </c>
    </row>
    <row r="1594" spans="1:4" ht="22.5">
      <c r="A1594" s="71" t="s">
        <v>21277</v>
      </c>
      <c r="B1594" s="72" t="s">
        <v>21278</v>
      </c>
      <c r="C1594" s="71" t="s">
        <v>24085</v>
      </c>
      <c r="D1594" s="73" t="s">
        <v>21279</v>
      </c>
    </row>
    <row r="1595" spans="1:4">
      <c r="B1595" s="72" t="s">
        <v>21276</v>
      </c>
    </row>
    <row r="1596" spans="1:4" ht="22.5">
      <c r="A1596" s="71" t="s">
        <v>21280</v>
      </c>
      <c r="B1596" s="72" t="s">
        <v>21281</v>
      </c>
      <c r="C1596" s="71" t="s">
        <v>24085</v>
      </c>
      <c r="D1596" s="73" t="s">
        <v>21282</v>
      </c>
    </row>
    <row r="1597" spans="1:4">
      <c r="B1597" s="72" t="s">
        <v>21269</v>
      </c>
    </row>
    <row r="1598" spans="1:4" ht="22.5">
      <c r="A1598" s="71" t="s">
        <v>21283</v>
      </c>
      <c r="B1598" s="72" t="s">
        <v>21284</v>
      </c>
      <c r="C1598" s="71" t="s">
        <v>24085</v>
      </c>
      <c r="D1598" s="73" t="s">
        <v>21285</v>
      </c>
    </row>
    <row r="1599" spans="1:4">
      <c r="B1599" s="72" t="s">
        <v>21276</v>
      </c>
    </row>
    <row r="1600" spans="1:4" ht="22.5">
      <c r="A1600" s="71" t="s">
        <v>21286</v>
      </c>
      <c r="B1600" s="72" t="s">
        <v>21287</v>
      </c>
      <c r="C1600" s="71" t="s">
        <v>24085</v>
      </c>
      <c r="D1600" s="73" t="s">
        <v>23730</v>
      </c>
    </row>
    <row r="1601" spans="1:4">
      <c r="B1601" s="72" t="s">
        <v>21276</v>
      </c>
    </row>
    <row r="1602" spans="1:4" ht="22.5">
      <c r="A1602" s="71" t="s">
        <v>21288</v>
      </c>
      <c r="B1602" s="72" t="s">
        <v>21289</v>
      </c>
      <c r="C1602" s="71" t="s">
        <v>24085</v>
      </c>
      <c r="D1602" s="73" t="s">
        <v>21290</v>
      </c>
    </row>
    <row r="1603" spans="1:4">
      <c r="B1603" s="72" t="s">
        <v>21276</v>
      </c>
    </row>
    <row r="1604" spans="1:4" ht="22.5">
      <c r="A1604" s="71" t="s">
        <v>21291</v>
      </c>
      <c r="B1604" s="72" t="s">
        <v>21292</v>
      </c>
      <c r="C1604" s="71" t="s">
        <v>24085</v>
      </c>
      <c r="D1604" s="73" t="s">
        <v>21293</v>
      </c>
    </row>
    <row r="1605" spans="1:4">
      <c r="B1605" s="72" t="s">
        <v>21276</v>
      </c>
    </row>
    <row r="1606" spans="1:4">
      <c r="A1606" s="71" t="s">
        <v>21294</v>
      </c>
      <c r="B1606" s="72" t="s">
        <v>21295</v>
      </c>
      <c r="C1606" s="71" t="s">
        <v>24085</v>
      </c>
      <c r="D1606" s="73" t="s">
        <v>21296</v>
      </c>
    </row>
    <row r="1607" spans="1:4">
      <c r="A1607" s="71" t="s">
        <v>21297</v>
      </c>
      <c r="B1607" s="72" t="s">
        <v>21298</v>
      </c>
      <c r="C1607" s="71" t="s">
        <v>24085</v>
      </c>
      <c r="D1607" s="73" t="s">
        <v>23075</v>
      </c>
    </row>
    <row r="1608" spans="1:4">
      <c r="A1608" s="71" t="s">
        <v>21299</v>
      </c>
      <c r="B1608" s="72" t="s">
        <v>21300</v>
      </c>
      <c r="C1608" s="71" t="s">
        <v>24085</v>
      </c>
      <c r="D1608" s="73" t="s">
        <v>21301</v>
      </c>
    </row>
    <row r="1609" spans="1:4" ht="22.5">
      <c r="A1609" s="71" t="s">
        <v>21302</v>
      </c>
      <c r="B1609" s="72" t="s">
        <v>21303</v>
      </c>
      <c r="C1609" s="71" t="s">
        <v>24085</v>
      </c>
      <c r="D1609" s="73" t="s">
        <v>21304</v>
      </c>
    </row>
    <row r="1610" spans="1:4" ht="22.5">
      <c r="A1610" s="71" t="s">
        <v>21305</v>
      </c>
      <c r="B1610" s="72" t="s">
        <v>21306</v>
      </c>
      <c r="C1610" s="71" t="s">
        <v>24085</v>
      </c>
      <c r="D1610" s="73" t="s">
        <v>22586</v>
      </c>
    </row>
    <row r="1611" spans="1:4" ht="22.5">
      <c r="A1611" s="71" t="s">
        <v>21307</v>
      </c>
      <c r="B1611" s="72" t="s">
        <v>21308</v>
      </c>
      <c r="C1611" s="71" t="s">
        <v>24085</v>
      </c>
      <c r="D1611" s="73" t="s">
        <v>21971</v>
      </c>
    </row>
    <row r="1612" spans="1:4">
      <c r="A1612" s="71" t="s">
        <v>21309</v>
      </c>
      <c r="B1612" s="72" t="s">
        <v>21310</v>
      </c>
      <c r="C1612" s="71" t="s">
        <v>24085</v>
      </c>
      <c r="D1612" s="73" t="s">
        <v>22104</v>
      </c>
    </row>
    <row r="1613" spans="1:4">
      <c r="A1613" s="71" t="s">
        <v>21311</v>
      </c>
      <c r="B1613" s="72" t="s">
        <v>21312</v>
      </c>
      <c r="C1613" s="71" t="s">
        <v>24085</v>
      </c>
      <c r="D1613" s="73" t="s">
        <v>21313</v>
      </c>
    </row>
    <row r="1614" spans="1:4">
      <c r="A1614" s="71" t="s">
        <v>21314</v>
      </c>
      <c r="B1614" s="72" t="s">
        <v>21315</v>
      </c>
      <c r="C1614" s="71" t="s">
        <v>24085</v>
      </c>
      <c r="D1614" s="73" t="s">
        <v>20897</v>
      </c>
    </row>
    <row r="1615" spans="1:4">
      <c r="A1615" s="71" t="s">
        <v>21316</v>
      </c>
      <c r="B1615" s="72" t="s">
        <v>21317</v>
      </c>
      <c r="C1615" s="71" t="s">
        <v>24085</v>
      </c>
      <c r="D1615" s="73" t="s">
        <v>21318</v>
      </c>
    </row>
    <row r="1616" spans="1:4">
      <c r="A1616" s="71" t="s">
        <v>21319</v>
      </c>
      <c r="B1616" s="72" t="s">
        <v>21320</v>
      </c>
      <c r="C1616" s="71" t="s">
        <v>24085</v>
      </c>
      <c r="D1616" s="73" t="s">
        <v>21321</v>
      </c>
    </row>
    <row r="1617" spans="1:4">
      <c r="A1617" s="71" t="s">
        <v>21322</v>
      </c>
      <c r="B1617" s="72" t="s">
        <v>21323</v>
      </c>
      <c r="C1617" s="71" t="s">
        <v>24085</v>
      </c>
      <c r="D1617" s="73" t="s">
        <v>21324</v>
      </c>
    </row>
    <row r="1618" spans="1:4">
      <c r="A1618" s="71" t="s">
        <v>21325</v>
      </c>
      <c r="B1618" s="72" t="s">
        <v>21326</v>
      </c>
      <c r="C1618" s="71" t="s">
        <v>24085</v>
      </c>
      <c r="D1618" s="73" t="s">
        <v>23706</v>
      </c>
    </row>
    <row r="1619" spans="1:4">
      <c r="A1619" s="71" t="s">
        <v>21327</v>
      </c>
      <c r="B1619" s="72" t="s">
        <v>21328</v>
      </c>
      <c r="C1619" s="71" t="s">
        <v>24085</v>
      </c>
      <c r="D1619" s="73" t="s">
        <v>21971</v>
      </c>
    </row>
    <row r="1620" spans="1:4">
      <c r="A1620" s="71" t="s">
        <v>21329</v>
      </c>
      <c r="B1620" s="72" t="s">
        <v>21330</v>
      </c>
      <c r="C1620" s="71" t="s">
        <v>24085</v>
      </c>
      <c r="D1620" s="73" t="s">
        <v>21331</v>
      </c>
    </row>
    <row r="1621" spans="1:4">
      <c r="A1621" s="71" t="s">
        <v>21332</v>
      </c>
      <c r="B1621" s="72" t="s">
        <v>21333</v>
      </c>
      <c r="C1621" s="71" t="s">
        <v>24085</v>
      </c>
      <c r="D1621" s="73" t="s">
        <v>21334</v>
      </c>
    </row>
    <row r="1622" spans="1:4">
      <c r="A1622" s="71" t="s">
        <v>21335</v>
      </c>
      <c r="B1622" s="72" t="s">
        <v>21336</v>
      </c>
      <c r="C1622" s="71" t="s">
        <v>24085</v>
      </c>
      <c r="D1622" s="73" t="s">
        <v>21337</v>
      </c>
    </row>
    <row r="1623" spans="1:4">
      <c r="A1623" s="71" t="s">
        <v>21338</v>
      </c>
      <c r="B1623" s="72" t="s">
        <v>21339</v>
      </c>
      <c r="C1623" s="71" t="s">
        <v>24085</v>
      </c>
      <c r="D1623" s="73" t="s">
        <v>21340</v>
      </c>
    </row>
    <row r="1624" spans="1:4">
      <c r="A1624" s="71" t="s">
        <v>21341</v>
      </c>
      <c r="B1624" s="72" t="s">
        <v>21342</v>
      </c>
      <c r="C1624" s="71" t="s">
        <v>24085</v>
      </c>
      <c r="D1624" s="73" t="s">
        <v>21892</v>
      </c>
    </row>
    <row r="1625" spans="1:4">
      <c r="A1625" s="71" t="s">
        <v>21343</v>
      </c>
      <c r="B1625" s="72" t="s">
        <v>21344</v>
      </c>
      <c r="C1625" s="71" t="s">
        <v>24085</v>
      </c>
      <c r="D1625" s="73" t="s">
        <v>21345</v>
      </c>
    </row>
    <row r="1626" spans="1:4">
      <c r="A1626" s="71" t="s">
        <v>21346</v>
      </c>
      <c r="B1626" s="72" t="s">
        <v>21347</v>
      </c>
      <c r="C1626" s="71" t="s">
        <v>24085</v>
      </c>
      <c r="D1626" s="73" t="s">
        <v>21348</v>
      </c>
    </row>
    <row r="1627" spans="1:4">
      <c r="A1627" s="71" t="s">
        <v>21349</v>
      </c>
      <c r="B1627" s="72" t="s">
        <v>21350</v>
      </c>
      <c r="C1627" s="71" t="s">
        <v>24085</v>
      </c>
      <c r="D1627" s="73" t="s">
        <v>21351</v>
      </c>
    </row>
    <row r="1628" spans="1:4">
      <c r="A1628" s="71" t="s">
        <v>21352</v>
      </c>
      <c r="B1628" s="72" t="s">
        <v>21353</v>
      </c>
      <c r="C1628" s="71" t="s">
        <v>24085</v>
      </c>
      <c r="D1628" s="73" t="s">
        <v>21354</v>
      </c>
    </row>
    <row r="1630" spans="1:4" ht="18.75">
      <c r="B1630" s="78" t="s">
        <v>23664</v>
      </c>
      <c r="C1630" s="79" t="s">
        <v>23665</v>
      </c>
      <c r="D1630" s="71" t="s">
        <v>22692</v>
      </c>
    </row>
    <row r="1631" spans="1:4">
      <c r="A1631" s="79" t="s">
        <v>23666</v>
      </c>
      <c r="B1631" s="72" t="s">
        <v>22678</v>
      </c>
    </row>
    <row r="1632" spans="1:4">
      <c r="A1632" s="79" t="s">
        <v>23667</v>
      </c>
      <c r="B1632" s="72" t="s">
        <v>22679</v>
      </c>
    </row>
    <row r="1633" spans="1:4">
      <c r="A1633" s="79" t="s">
        <v>24023</v>
      </c>
      <c r="B1633" s="80" t="s">
        <v>23668</v>
      </c>
      <c r="C1633" s="79" t="s">
        <v>23669</v>
      </c>
      <c r="D1633" s="79" t="s">
        <v>23670</v>
      </c>
    </row>
    <row r="1634" spans="1:4">
      <c r="D1634" s="79" t="s">
        <v>23671</v>
      </c>
    </row>
    <row r="1635" spans="1:4">
      <c r="A1635" s="71" t="s">
        <v>21355</v>
      </c>
      <c r="B1635" s="72" t="s">
        <v>21356</v>
      </c>
      <c r="C1635" s="71" t="s">
        <v>24085</v>
      </c>
      <c r="D1635" s="73" t="s">
        <v>21357</v>
      </c>
    </row>
    <row r="1636" spans="1:4">
      <c r="A1636" s="71" t="s">
        <v>21358</v>
      </c>
      <c r="B1636" s="72" t="s">
        <v>21359</v>
      </c>
      <c r="C1636" s="71" t="s">
        <v>24085</v>
      </c>
      <c r="D1636" s="73" t="s">
        <v>21360</v>
      </c>
    </row>
    <row r="1637" spans="1:4">
      <c r="A1637" s="71" t="s">
        <v>21361</v>
      </c>
      <c r="B1637" s="72" t="s">
        <v>21362</v>
      </c>
      <c r="C1637" s="71" t="s">
        <v>24085</v>
      </c>
      <c r="D1637" s="73" t="s">
        <v>21363</v>
      </c>
    </row>
    <row r="1638" spans="1:4">
      <c r="A1638" s="71" t="s">
        <v>21364</v>
      </c>
      <c r="B1638" s="72" t="s">
        <v>21365</v>
      </c>
      <c r="C1638" s="71" t="s">
        <v>24085</v>
      </c>
      <c r="D1638" s="73" t="s">
        <v>21366</v>
      </c>
    </row>
    <row r="1639" spans="1:4" ht="22.5">
      <c r="A1639" s="71" t="s">
        <v>21367</v>
      </c>
      <c r="B1639" s="72" t="s">
        <v>21368</v>
      </c>
      <c r="C1639" s="71" t="s">
        <v>24085</v>
      </c>
      <c r="D1639" s="73" t="s">
        <v>21058</v>
      </c>
    </row>
    <row r="1640" spans="1:4">
      <c r="B1640" s="72" t="s">
        <v>21369</v>
      </c>
    </row>
    <row r="1641" spans="1:4" ht="22.5">
      <c r="A1641" s="71" t="s">
        <v>21370</v>
      </c>
      <c r="B1641" s="72" t="s">
        <v>21371</v>
      </c>
      <c r="C1641" s="71" t="s">
        <v>24085</v>
      </c>
      <c r="D1641" s="73" t="s">
        <v>21372</v>
      </c>
    </row>
    <row r="1642" spans="1:4">
      <c r="B1642" s="72" t="s">
        <v>21369</v>
      </c>
    </row>
    <row r="1643" spans="1:4" ht="22.5">
      <c r="A1643" s="71" t="s">
        <v>21373</v>
      </c>
      <c r="B1643" s="72" t="s">
        <v>21374</v>
      </c>
      <c r="C1643" s="71" t="s">
        <v>24085</v>
      </c>
      <c r="D1643" s="73" t="s">
        <v>21375</v>
      </c>
    </row>
    <row r="1644" spans="1:4">
      <c r="B1644" s="72" t="s">
        <v>21369</v>
      </c>
    </row>
    <row r="1645" spans="1:4" ht="22.5">
      <c r="A1645" s="71" t="s">
        <v>21376</v>
      </c>
      <c r="B1645" s="72" t="s">
        <v>21377</v>
      </c>
      <c r="C1645" s="71" t="s">
        <v>24085</v>
      </c>
      <c r="D1645" s="73" t="s">
        <v>21378</v>
      </c>
    </row>
    <row r="1646" spans="1:4">
      <c r="B1646" s="72" t="s">
        <v>21369</v>
      </c>
    </row>
    <row r="1647" spans="1:4" ht="22.5">
      <c r="A1647" s="71" t="s">
        <v>21379</v>
      </c>
      <c r="B1647" s="72" t="s">
        <v>21380</v>
      </c>
      <c r="C1647" s="71" t="s">
        <v>24085</v>
      </c>
      <c r="D1647" s="73" t="s">
        <v>21381</v>
      </c>
    </row>
    <row r="1648" spans="1:4">
      <c r="B1648" s="72" t="s">
        <v>21369</v>
      </c>
    </row>
    <row r="1649" spans="1:4" ht="22.5">
      <c r="A1649" s="71" t="s">
        <v>21382</v>
      </c>
      <c r="B1649" s="72" t="s">
        <v>21383</v>
      </c>
      <c r="C1649" s="71" t="s">
        <v>24085</v>
      </c>
      <c r="D1649" s="73" t="s">
        <v>21968</v>
      </c>
    </row>
    <row r="1650" spans="1:4">
      <c r="B1650" s="72" t="s">
        <v>21384</v>
      </c>
    </row>
    <row r="1651" spans="1:4" ht="22.5">
      <c r="A1651" s="71" t="s">
        <v>21385</v>
      </c>
      <c r="B1651" s="72" t="s">
        <v>21386</v>
      </c>
      <c r="C1651" s="71" t="s">
        <v>24085</v>
      </c>
      <c r="D1651" s="73" t="s">
        <v>23028</v>
      </c>
    </row>
    <row r="1652" spans="1:4">
      <c r="B1652" s="72" t="s">
        <v>21369</v>
      </c>
    </row>
    <row r="1653" spans="1:4" ht="22.5">
      <c r="A1653" s="71" t="s">
        <v>21387</v>
      </c>
      <c r="B1653" s="72" t="s">
        <v>21388</v>
      </c>
      <c r="C1653" s="71" t="s">
        <v>24085</v>
      </c>
      <c r="D1653" s="73" t="s">
        <v>21389</v>
      </c>
    </row>
    <row r="1654" spans="1:4">
      <c r="B1654" s="72" t="s">
        <v>21384</v>
      </c>
    </row>
    <row r="1655" spans="1:4" ht="22.5">
      <c r="A1655" s="71" t="s">
        <v>21390</v>
      </c>
      <c r="B1655" s="72" t="s">
        <v>21391</v>
      </c>
      <c r="C1655" s="71" t="s">
        <v>24085</v>
      </c>
      <c r="D1655" s="73" t="s">
        <v>21392</v>
      </c>
    </row>
    <row r="1656" spans="1:4">
      <c r="B1656" s="72" t="s">
        <v>21384</v>
      </c>
    </row>
    <row r="1657" spans="1:4" ht="22.5">
      <c r="A1657" s="71" t="s">
        <v>21393</v>
      </c>
      <c r="B1657" s="72" t="s">
        <v>21394</v>
      </c>
      <c r="C1657" s="71" t="s">
        <v>23227</v>
      </c>
      <c r="D1657" s="71" t="s">
        <v>21395</v>
      </c>
    </row>
    <row r="1658" spans="1:4">
      <c r="B1658" s="72" t="s">
        <v>21396</v>
      </c>
    </row>
    <row r="1659" spans="1:4">
      <c r="A1659" s="71" t="s">
        <v>21397</v>
      </c>
      <c r="B1659" s="72" t="s">
        <v>21398</v>
      </c>
      <c r="C1659" s="71" t="s">
        <v>24085</v>
      </c>
      <c r="D1659" s="73" t="s">
        <v>21399</v>
      </c>
    </row>
    <row r="1660" spans="1:4">
      <c r="A1660" s="71" t="s">
        <v>21400</v>
      </c>
      <c r="B1660" s="72" t="s">
        <v>21401</v>
      </c>
      <c r="C1660" s="71" t="s">
        <v>24085</v>
      </c>
      <c r="D1660" s="73" t="s">
        <v>21402</v>
      </c>
    </row>
    <row r="1661" spans="1:4">
      <c r="A1661" s="71" t="s">
        <v>21403</v>
      </c>
      <c r="B1661" s="72" t="s">
        <v>21404</v>
      </c>
      <c r="C1661" s="71" t="s">
        <v>24085</v>
      </c>
      <c r="D1661" s="73" t="s">
        <v>21405</v>
      </c>
    </row>
    <row r="1662" spans="1:4" ht="22.5">
      <c r="A1662" s="71" t="s">
        <v>21406</v>
      </c>
      <c r="B1662" s="72" t="s">
        <v>21407</v>
      </c>
      <c r="C1662" s="71" t="s">
        <v>24085</v>
      </c>
      <c r="D1662" s="73" t="s">
        <v>21408</v>
      </c>
    </row>
    <row r="1663" spans="1:4">
      <c r="A1663" s="71" t="s">
        <v>21409</v>
      </c>
      <c r="B1663" s="72" t="s">
        <v>21410</v>
      </c>
      <c r="C1663" s="71" t="s">
        <v>24085</v>
      </c>
      <c r="D1663" s="73" t="s">
        <v>23130</v>
      </c>
    </row>
    <row r="1664" spans="1:4">
      <c r="A1664" s="71" t="s">
        <v>21411</v>
      </c>
      <c r="B1664" s="72" t="s">
        <v>21412</v>
      </c>
      <c r="C1664" s="71" t="s">
        <v>24085</v>
      </c>
      <c r="D1664" s="73" t="s">
        <v>21413</v>
      </c>
    </row>
    <row r="1665" spans="1:5">
      <c r="A1665" s="71" t="s">
        <v>21414</v>
      </c>
      <c r="B1665" s="72" t="s">
        <v>21415</v>
      </c>
      <c r="C1665" s="71" t="s">
        <v>24085</v>
      </c>
      <c r="D1665" s="73" t="s">
        <v>21955</v>
      </c>
    </row>
    <row r="1666" spans="1:5" ht="22.5">
      <c r="A1666" s="71" t="s">
        <v>21416</v>
      </c>
      <c r="B1666" s="72" t="s">
        <v>21417</v>
      </c>
      <c r="C1666" s="71" t="s">
        <v>24085</v>
      </c>
      <c r="D1666" s="73" t="s">
        <v>21418</v>
      </c>
    </row>
    <row r="1667" spans="1:5" ht="22.5">
      <c r="A1667" s="71" t="s">
        <v>21419</v>
      </c>
      <c r="B1667" s="72" t="s">
        <v>21420</v>
      </c>
      <c r="C1667" s="71" t="s">
        <v>24085</v>
      </c>
      <c r="D1667" s="73">
        <v>4.18</v>
      </c>
      <c r="E1667" s="75">
        <v>39692</v>
      </c>
    </row>
    <row r="1668" spans="1:5">
      <c r="B1668" s="72" t="s">
        <v>21421</v>
      </c>
    </row>
    <row r="1669" spans="1:5" ht="22.5">
      <c r="A1669" s="71" t="s">
        <v>21422</v>
      </c>
      <c r="B1669" s="72" t="s">
        <v>21423</v>
      </c>
      <c r="C1669" s="71" t="s">
        <v>24085</v>
      </c>
      <c r="D1669" s="73" t="s">
        <v>21424</v>
      </c>
    </row>
    <row r="1670" spans="1:5">
      <c r="B1670" s="72" t="s">
        <v>21425</v>
      </c>
    </row>
    <row r="1671" spans="1:5" ht="22.5">
      <c r="A1671" s="71" t="s">
        <v>21426</v>
      </c>
      <c r="B1671" s="72" t="s">
        <v>21427</v>
      </c>
      <c r="C1671" s="71" t="s">
        <v>24085</v>
      </c>
      <c r="D1671" s="73" t="s">
        <v>21428</v>
      </c>
    </row>
    <row r="1672" spans="1:5">
      <c r="B1672" s="72" t="s">
        <v>21425</v>
      </c>
    </row>
    <row r="1673" spans="1:5" ht="22.5">
      <c r="A1673" s="71" t="s">
        <v>21429</v>
      </c>
      <c r="B1673" s="72" t="s">
        <v>21430</v>
      </c>
      <c r="C1673" s="71" t="s">
        <v>24085</v>
      </c>
      <c r="D1673" s="73" t="s">
        <v>21431</v>
      </c>
    </row>
    <row r="1674" spans="1:5">
      <c r="B1674" s="72" t="s">
        <v>21425</v>
      </c>
    </row>
    <row r="1675" spans="1:5" ht="22.5">
      <c r="A1675" s="71" t="s">
        <v>21432</v>
      </c>
      <c r="B1675" s="72" t="s">
        <v>21433</v>
      </c>
      <c r="C1675" s="71" t="s">
        <v>24085</v>
      </c>
      <c r="D1675" s="73" t="s">
        <v>21434</v>
      </c>
    </row>
    <row r="1676" spans="1:5">
      <c r="B1676" s="72" t="s">
        <v>21425</v>
      </c>
    </row>
    <row r="1677" spans="1:5" ht="22.5">
      <c r="A1677" s="71" t="s">
        <v>21435</v>
      </c>
      <c r="B1677" s="72" t="s">
        <v>21436</v>
      </c>
      <c r="C1677" s="71" t="s">
        <v>24085</v>
      </c>
      <c r="D1677" s="73" t="s">
        <v>21437</v>
      </c>
    </row>
    <row r="1678" spans="1:5">
      <c r="B1678" s="72" t="s">
        <v>21438</v>
      </c>
    </row>
    <row r="1679" spans="1:5" ht="22.5">
      <c r="A1679" s="71" t="s">
        <v>21439</v>
      </c>
      <c r="B1679" s="72" t="s">
        <v>21440</v>
      </c>
      <c r="C1679" s="71" t="s">
        <v>24085</v>
      </c>
      <c r="D1679" s="73" t="s">
        <v>19970</v>
      </c>
    </row>
    <row r="1680" spans="1:5" ht="22.5">
      <c r="A1680" s="71" t="s">
        <v>21441</v>
      </c>
      <c r="B1680" s="72" t="s">
        <v>21442</v>
      </c>
      <c r="C1680" s="71" t="s">
        <v>24085</v>
      </c>
      <c r="D1680" s="73" t="s">
        <v>21443</v>
      </c>
    </row>
    <row r="1681" spans="1:4">
      <c r="B1681" s="72" t="s">
        <v>21425</v>
      </c>
    </row>
    <row r="1682" spans="1:4" ht="22.5">
      <c r="A1682" s="71" t="s">
        <v>21444</v>
      </c>
      <c r="B1682" s="72" t="s">
        <v>21445</v>
      </c>
      <c r="C1682" s="71" t="s">
        <v>24085</v>
      </c>
      <c r="D1682" s="73" t="s">
        <v>21257</v>
      </c>
    </row>
    <row r="1683" spans="1:4">
      <c r="B1683" s="72" t="s">
        <v>21425</v>
      </c>
    </row>
    <row r="1684" spans="1:4" ht="22.5">
      <c r="A1684" s="71" t="s">
        <v>21446</v>
      </c>
      <c r="B1684" s="72" t="s">
        <v>21447</v>
      </c>
      <c r="C1684" s="71" t="s">
        <v>24085</v>
      </c>
      <c r="D1684" s="73" t="s">
        <v>21448</v>
      </c>
    </row>
    <row r="1685" spans="1:4">
      <c r="B1685" s="72" t="s">
        <v>21425</v>
      </c>
    </row>
    <row r="1686" spans="1:4" ht="22.5">
      <c r="A1686" s="71" t="s">
        <v>21449</v>
      </c>
      <c r="B1686" s="72" t="s">
        <v>21450</v>
      </c>
      <c r="C1686" s="71" t="s">
        <v>24085</v>
      </c>
      <c r="D1686" s="73" t="s">
        <v>21451</v>
      </c>
    </row>
    <row r="1687" spans="1:4" ht="22.5">
      <c r="A1687" s="71" t="s">
        <v>21452</v>
      </c>
      <c r="B1687" s="72" t="s">
        <v>21453</v>
      </c>
      <c r="C1687" s="71" t="s">
        <v>24085</v>
      </c>
      <c r="D1687" s="73" t="s">
        <v>21454</v>
      </c>
    </row>
    <row r="1688" spans="1:4" ht="22.5">
      <c r="A1688" s="71" t="s">
        <v>21455</v>
      </c>
      <c r="B1688" s="72" t="s">
        <v>21456</v>
      </c>
      <c r="C1688" s="71" t="s">
        <v>24085</v>
      </c>
      <c r="D1688" s="73" t="s">
        <v>21457</v>
      </c>
    </row>
    <row r="1689" spans="1:4" ht="22.5">
      <c r="A1689" s="71" t="s">
        <v>21458</v>
      </c>
      <c r="B1689" s="72" t="s">
        <v>21459</v>
      </c>
      <c r="C1689" s="71" t="s">
        <v>24085</v>
      </c>
      <c r="D1689" s="73" t="s">
        <v>21460</v>
      </c>
    </row>
    <row r="1690" spans="1:4" ht="22.5">
      <c r="A1690" s="71" t="s">
        <v>21461</v>
      </c>
      <c r="B1690" s="72" t="s">
        <v>21462</v>
      </c>
      <c r="C1690" s="71" t="s">
        <v>24085</v>
      </c>
      <c r="D1690" s="73" t="s">
        <v>21463</v>
      </c>
    </row>
    <row r="1691" spans="1:4">
      <c r="A1691" s="71" t="s">
        <v>21464</v>
      </c>
      <c r="B1691" s="72" t="s">
        <v>19300</v>
      </c>
      <c r="C1691" s="71" t="s">
        <v>24085</v>
      </c>
      <c r="D1691" s="73" t="s">
        <v>19301</v>
      </c>
    </row>
    <row r="1692" spans="1:4">
      <c r="A1692" s="71" t="s">
        <v>19302</v>
      </c>
      <c r="B1692" s="72" t="s">
        <v>19303</v>
      </c>
      <c r="C1692" s="71" t="s">
        <v>22075</v>
      </c>
      <c r="D1692" s="73" t="s">
        <v>21182</v>
      </c>
    </row>
    <row r="1693" spans="1:4">
      <c r="A1693" s="71" t="s">
        <v>19304</v>
      </c>
      <c r="B1693" s="72" t="s">
        <v>19305</v>
      </c>
      <c r="C1693" s="71" t="s">
        <v>24085</v>
      </c>
      <c r="D1693" s="76" t="s">
        <v>19306</v>
      </c>
    </row>
    <row r="1694" spans="1:4">
      <c r="A1694" s="71" t="s">
        <v>19307</v>
      </c>
      <c r="B1694" s="72" t="s">
        <v>19308</v>
      </c>
      <c r="C1694" s="71" t="s">
        <v>24085</v>
      </c>
      <c r="D1694" s="73" t="s">
        <v>19309</v>
      </c>
    </row>
    <row r="1695" spans="1:4">
      <c r="A1695" s="71" t="s">
        <v>19310</v>
      </c>
      <c r="B1695" s="72" t="s">
        <v>19311</v>
      </c>
      <c r="C1695" s="71" t="s">
        <v>23227</v>
      </c>
      <c r="D1695" s="71" t="s">
        <v>22172</v>
      </c>
    </row>
    <row r="1696" spans="1:4">
      <c r="A1696" s="71" t="s">
        <v>19312</v>
      </c>
      <c r="B1696" s="72" t="s">
        <v>19313</v>
      </c>
      <c r="C1696" s="71" t="s">
        <v>24085</v>
      </c>
      <c r="D1696" s="76" t="s">
        <v>19314</v>
      </c>
    </row>
    <row r="1698" spans="1:4" ht="18.75">
      <c r="B1698" s="78" t="s">
        <v>23664</v>
      </c>
      <c r="C1698" s="79" t="s">
        <v>23665</v>
      </c>
      <c r="D1698" s="71" t="s">
        <v>22693</v>
      </c>
    </row>
    <row r="1699" spans="1:4">
      <c r="A1699" s="79" t="s">
        <v>23666</v>
      </c>
      <c r="B1699" s="72" t="s">
        <v>22678</v>
      </c>
    </row>
    <row r="1700" spans="1:4">
      <c r="A1700" s="79" t="s">
        <v>23667</v>
      </c>
      <c r="B1700" s="72" t="s">
        <v>22679</v>
      </c>
    </row>
    <row r="1701" spans="1:4">
      <c r="A1701" s="79" t="s">
        <v>24023</v>
      </c>
      <c r="B1701" s="80" t="s">
        <v>23668</v>
      </c>
      <c r="C1701" s="79" t="s">
        <v>23669</v>
      </c>
      <c r="D1701" s="79" t="s">
        <v>23670</v>
      </c>
    </row>
    <row r="1702" spans="1:4">
      <c r="D1702" s="79" t="s">
        <v>23671</v>
      </c>
    </row>
    <row r="1703" spans="1:4">
      <c r="A1703" s="71" t="s">
        <v>19315</v>
      </c>
      <c r="B1703" s="72" t="s">
        <v>19316</v>
      </c>
      <c r="C1703" s="71" t="s">
        <v>24085</v>
      </c>
      <c r="D1703" s="76" t="s">
        <v>19317</v>
      </c>
    </row>
    <row r="1704" spans="1:4">
      <c r="A1704" s="71" t="s">
        <v>19318</v>
      </c>
      <c r="B1704" s="72" t="s">
        <v>19319</v>
      </c>
      <c r="C1704" s="71" t="s">
        <v>24085</v>
      </c>
      <c r="D1704" s="76" t="s">
        <v>19320</v>
      </c>
    </row>
    <row r="1705" spans="1:4">
      <c r="A1705" s="71" t="s">
        <v>19321</v>
      </c>
      <c r="B1705" s="72" t="s">
        <v>19322</v>
      </c>
      <c r="C1705" s="71" t="s">
        <v>24085</v>
      </c>
      <c r="D1705" s="76" t="s">
        <v>19323</v>
      </c>
    </row>
    <row r="1706" spans="1:4" ht="22.5">
      <c r="A1706" s="71" t="s">
        <v>19324</v>
      </c>
      <c r="B1706" s="72" t="s">
        <v>19325</v>
      </c>
      <c r="C1706" s="71" t="s">
        <v>22186</v>
      </c>
      <c r="D1706" s="73" t="s">
        <v>19326</v>
      </c>
    </row>
    <row r="1707" spans="1:4" ht="22.5">
      <c r="A1707" s="71" t="s">
        <v>19327</v>
      </c>
      <c r="B1707" s="72" t="s">
        <v>19328</v>
      </c>
      <c r="C1707" s="71" t="s">
        <v>22186</v>
      </c>
      <c r="D1707" s="73" t="s">
        <v>19329</v>
      </c>
    </row>
    <row r="1708" spans="1:4" ht="22.5">
      <c r="A1708" s="71" t="s">
        <v>19330</v>
      </c>
      <c r="B1708" s="72" t="s">
        <v>19331</v>
      </c>
      <c r="C1708" s="71" t="s">
        <v>22186</v>
      </c>
      <c r="D1708" s="73" t="s">
        <v>19332</v>
      </c>
    </row>
    <row r="1709" spans="1:4" ht="22.5">
      <c r="A1709" s="71" t="s">
        <v>19333</v>
      </c>
      <c r="B1709" s="72" t="s">
        <v>19334</v>
      </c>
      <c r="C1709" s="71" t="s">
        <v>22186</v>
      </c>
      <c r="D1709" s="73" t="s">
        <v>19335</v>
      </c>
    </row>
    <row r="1710" spans="1:4" ht="22.5">
      <c r="A1710" s="71" t="s">
        <v>19336</v>
      </c>
      <c r="B1710" s="72" t="s">
        <v>19337</v>
      </c>
      <c r="C1710" s="71" t="s">
        <v>22186</v>
      </c>
      <c r="D1710" s="73" t="s">
        <v>19338</v>
      </c>
    </row>
    <row r="1711" spans="1:4" ht="22.5">
      <c r="A1711" s="71" t="s">
        <v>19339</v>
      </c>
      <c r="B1711" s="72" t="s">
        <v>19340</v>
      </c>
      <c r="C1711" s="71" t="s">
        <v>24085</v>
      </c>
      <c r="D1711" s="77" t="s">
        <v>19341</v>
      </c>
    </row>
    <row r="1712" spans="1:4">
      <c r="A1712" s="71" t="s">
        <v>19342</v>
      </c>
      <c r="B1712" s="72" t="s">
        <v>19343</v>
      </c>
      <c r="C1712" s="71" t="s">
        <v>24085</v>
      </c>
      <c r="D1712" s="76" t="s">
        <v>19344</v>
      </c>
    </row>
    <row r="1713" spans="1:4">
      <c r="A1713" s="71" t="s">
        <v>19345</v>
      </c>
      <c r="B1713" s="72" t="s">
        <v>19346</v>
      </c>
      <c r="C1713" s="71" t="s">
        <v>24085</v>
      </c>
      <c r="D1713" s="76" t="s">
        <v>19347</v>
      </c>
    </row>
    <row r="1714" spans="1:4">
      <c r="A1714" s="71" t="s">
        <v>19348</v>
      </c>
      <c r="B1714" s="72" t="s">
        <v>19349</v>
      </c>
      <c r="C1714" s="71" t="s">
        <v>24085</v>
      </c>
      <c r="D1714" s="73" t="s">
        <v>19350</v>
      </c>
    </row>
    <row r="1715" spans="1:4">
      <c r="A1715" s="71" t="s">
        <v>19351</v>
      </c>
      <c r="B1715" s="72" t="s">
        <v>19352</v>
      </c>
      <c r="C1715" s="71" t="s">
        <v>24085</v>
      </c>
      <c r="D1715" s="76" t="s">
        <v>19353</v>
      </c>
    </row>
    <row r="1716" spans="1:4">
      <c r="A1716" s="71" t="s">
        <v>19354</v>
      </c>
      <c r="B1716" s="72" t="s">
        <v>19355</v>
      </c>
      <c r="C1716" s="71" t="s">
        <v>24085</v>
      </c>
      <c r="D1716" s="73" t="s">
        <v>19356</v>
      </c>
    </row>
    <row r="1717" spans="1:4">
      <c r="A1717" s="71" t="s">
        <v>19357</v>
      </c>
      <c r="B1717" s="72" t="s">
        <v>19358</v>
      </c>
      <c r="C1717" s="71" t="s">
        <v>24085</v>
      </c>
      <c r="D1717" s="73" t="s">
        <v>19359</v>
      </c>
    </row>
    <row r="1718" spans="1:4">
      <c r="A1718" s="71" t="s">
        <v>19360</v>
      </c>
      <c r="B1718" s="72" t="s">
        <v>17144</v>
      </c>
      <c r="C1718" s="71" t="s">
        <v>24085</v>
      </c>
      <c r="D1718" s="76" t="s">
        <v>17145</v>
      </c>
    </row>
    <row r="1719" spans="1:4">
      <c r="A1719" s="71" t="s">
        <v>17146</v>
      </c>
      <c r="B1719" s="72" t="s">
        <v>17147</v>
      </c>
      <c r="C1719" s="71" t="s">
        <v>24085</v>
      </c>
      <c r="D1719" s="76" t="s">
        <v>17145</v>
      </c>
    </row>
    <row r="1720" spans="1:4">
      <c r="A1720" s="71" t="s">
        <v>17148</v>
      </c>
      <c r="B1720" s="72" t="s">
        <v>17149</v>
      </c>
      <c r="C1720" s="71" t="s">
        <v>24085</v>
      </c>
      <c r="D1720" s="73" t="s">
        <v>17150</v>
      </c>
    </row>
    <row r="1721" spans="1:4">
      <c r="A1721" s="71" t="s">
        <v>17151</v>
      </c>
      <c r="B1721" s="72" t="s">
        <v>17152</v>
      </c>
      <c r="C1721" s="71" t="s">
        <v>24085</v>
      </c>
      <c r="D1721" s="73" t="s">
        <v>17153</v>
      </c>
    </row>
    <row r="1722" spans="1:4">
      <c r="A1722" s="71" t="s">
        <v>17154</v>
      </c>
      <c r="B1722" s="72" t="s">
        <v>17155</v>
      </c>
      <c r="C1722" s="71" t="s">
        <v>24085</v>
      </c>
      <c r="D1722" s="77" t="s">
        <v>17156</v>
      </c>
    </row>
    <row r="1723" spans="1:4">
      <c r="A1723" s="71" t="s">
        <v>17157</v>
      </c>
      <c r="B1723" s="72" t="s">
        <v>17158</v>
      </c>
      <c r="C1723" s="71" t="s">
        <v>24085</v>
      </c>
      <c r="D1723" s="73" t="s">
        <v>17159</v>
      </c>
    </row>
    <row r="1724" spans="1:4">
      <c r="A1724" s="71" t="s">
        <v>17160</v>
      </c>
      <c r="B1724" s="72" t="s">
        <v>17161</v>
      </c>
      <c r="C1724" s="71" t="s">
        <v>24085</v>
      </c>
      <c r="D1724" s="77" t="s">
        <v>17162</v>
      </c>
    </row>
    <row r="1725" spans="1:4">
      <c r="A1725" s="71" t="s">
        <v>17163</v>
      </c>
      <c r="B1725" s="72" t="s">
        <v>17164</v>
      </c>
      <c r="C1725" s="71" t="s">
        <v>24085</v>
      </c>
      <c r="D1725" s="73" t="s">
        <v>17165</v>
      </c>
    </row>
    <row r="1726" spans="1:4">
      <c r="A1726" s="71" t="s">
        <v>17166</v>
      </c>
      <c r="B1726" s="72" t="s">
        <v>19386</v>
      </c>
      <c r="C1726" s="71" t="s">
        <v>24085</v>
      </c>
      <c r="D1726" s="76" t="s">
        <v>19387</v>
      </c>
    </row>
    <row r="1727" spans="1:4">
      <c r="A1727" s="71" t="s">
        <v>19388</v>
      </c>
      <c r="B1727" s="72" t="s">
        <v>19389</v>
      </c>
      <c r="C1727" s="71" t="s">
        <v>24085</v>
      </c>
      <c r="D1727" s="73" t="s">
        <v>19390</v>
      </c>
    </row>
    <row r="1728" spans="1:4">
      <c r="A1728" s="71" t="s">
        <v>19391</v>
      </c>
      <c r="B1728" s="72" t="s">
        <v>19392</v>
      </c>
      <c r="C1728" s="71" t="s">
        <v>24085</v>
      </c>
      <c r="D1728" s="73" t="s">
        <v>19393</v>
      </c>
    </row>
    <row r="1729" spans="1:4">
      <c r="A1729" s="71" t="s">
        <v>19394</v>
      </c>
      <c r="B1729" s="72" t="s">
        <v>19395</v>
      </c>
      <c r="C1729" s="71" t="s">
        <v>24085</v>
      </c>
      <c r="D1729" s="73" t="s">
        <v>19396</v>
      </c>
    </row>
    <row r="1730" spans="1:4">
      <c r="A1730" s="71" t="s">
        <v>19397</v>
      </c>
      <c r="B1730" s="72" t="s">
        <v>19398</v>
      </c>
      <c r="C1730" s="71" t="s">
        <v>24085</v>
      </c>
      <c r="D1730" s="73" t="s">
        <v>19399</v>
      </c>
    </row>
    <row r="1731" spans="1:4">
      <c r="A1731" s="71" t="s">
        <v>19400</v>
      </c>
      <c r="B1731" s="72" t="s">
        <v>19401</v>
      </c>
      <c r="C1731" s="71" t="s">
        <v>24085</v>
      </c>
      <c r="D1731" s="73" t="s">
        <v>19402</v>
      </c>
    </row>
    <row r="1732" spans="1:4">
      <c r="A1732" s="71" t="s">
        <v>19403</v>
      </c>
      <c r="B1732" s="72" t="s">
        <v>19404</v>
      </c>
      <c r="C1732" s="71" t="s">
        <v>24085</v>
      </c>
      <c r="D1732" s="73" t="s">
        <v>19405</v>
      </c>
    </row>
    <row r="1733" spans="1:4">
      <c r="A1733" s="71" t="s">
        <v>19406</v>
      </c>
      <c r="B1733" s="72" t="s">
        <v>19407</v>
      </c>
      <c r="C1733" s="71" t="s">
        <v>24085</v>
      </c>
      <c r="D1733" s="73" t="s">
        <v>19408</v>
      </c>
    </row>
    <row r="1734" spans="1:4">
      <c r="A1734" s="71" t="s">
        <v>19409</v>
      </c>
      <c r="B1734" s="72" t="s">
        <v>19410</v>
      </c>
      <c r="C1734" s="71" t="s">
        <v>20557</v>
      </c>
      <c r="D1734" s="73" t="s">
        <v>19411</v>
      </c>
    </row>
    <row r="1735" spans="1:4">
      <c r="A1735" s="71" t="s">
        <v>19412</v>
      </c>
      <c r="B1735" s="72" t="s">
        <v>19413</v>
      </c>
      <c r="C1735" s="71" t="s">
        <v>22126</v>
      </c>
      <c r="D1735" s="73" t="s">
        <v>19414</v>
      </c>
    </row>
    <row r="1736" spans="1:4">
      <c r="A1736" s="71" t="s">
        <v>19415</v>
      </c>
      <c r="B1736" s="72" t="s">
        <v>19416</v>
      </c>
      <c r="C1736" s="71" t="s">
        <v>22126</v>
      </c>
      <c r="D1736" s="73" t="s">
        <v>24030</v>
      </c>
    </row>
    <row r="1737" spans="1:4">
      <c r="A1737" s="71" t="s">
        <v>19417</v>
      </c>
      <c r="B1737" s="72" t="s">
        <v>19418</v>
      </c>
      <c r="C1737" s="71" t="s">
        <v>24134</v>
      </c>
      <c r="D1737" s="73" t="s">
        <v>19419</v>
      </c>
    </row>
    <row r="1738" spans="1:4">
      <c r="A1738" s="71" t="s">
        <v>19420</v>
      </c>
      <c r="B1738" s="72" t="s">
        <v>19421</v>
      </c>
      <c r="C1738" s="71" t="s">
        <v>24134</v>
      </c>
      <c r="D1738" s="73" t="s">
        <v>19422</v>
      </c>
    </row>
    <row r="1739" spans="1:4">
      <c r="A1739" s="71" t="s">
        <v>19423</v>
      </c>
      <c r="B1739" s="72" t="s">
        <v>19424</v>
      </c>
      <c r="C1739" s="71" t="s">
        <v>24134</v>
      </c>
      <c r="D1739" s="73" t="s">
        <v>19425</v>
      </c>
    </row>
    <row r="1740" spans="1:4" ht="22.5">
      <c r="A1740" s="71" t="s">
        <v>19426</v>
      </c>
      <c r="B1740" s="72" t="s">
        <v>19427</v>
      </c>
      <c r="C1740" s="71" t="s">
        <v>24085</v>
      </c>
      <c r="D1740" s="73" t="s">
        <v>19428</v>
      </c>
    </row>
    <row r="1741" spans="1:4">
      <c r="A1741" s="71" t="s">
        <v>19429</v>
      </c>
      <c r="B1741" s="72" t="s">
        <v>19430</v>
      </c>
      <c r="C1741" s="71" t="s">
        <v>24085</v>
      </c>
      <c r="D1741" s="73" t="s">
        <v>19431</v>
      </c>
    </row>
    <row r="1742" spans="1:4">
      <c r="A1742" s="71" t="s">
        <v>19432</v>
      </c>
      <c r="B1742" s="72" t="s">
        <v>19433</v>
      </c>
      <c r="C1742" s="71" t="s">
        <v>24085</v>
      </c>
      <c r="D1742" s="73" t="s">
        <v>24142</v>
      </c>
    </row>
    <row r="1743" spans="1:4">
      <c r="A1743" s="71" t="s">
        <v>19434</v>
      </c>
      <c r="B1743" s="72" t="s">
        <v>19435</v>
      </c>
      <c r="C1743" s="71" t="s">
        <v>24085</v>
      </c>
      <c r="D1743" s="73" t="s">
        <v>24165</v>
      </c>
    </row>
    <row r="1744" spans="1:4">
      <c r="A1744" s="71" t="s">
        <v>19436</v>
      </c>
      <c r="B1744" s="72" t="s">
        <v>19437</v>
      </c>
      <c r="C1744" s="71" t="s">
        <v>24085</v>
      </c>
      <c r="D1744" s="73" t="s">
        <v>19438</v>
      </c>
    </row>
    <row r="1745" spans="1:4">
      <c r="A1745" s="71" t="s">
        <v>19439</v>
      </c>
      <c r="B1745" s="72" t="s">
        <v>19440</v>
      </c>
      <c r="C1745" s="71" t="s">
        <v>24085</v>
      </c>
      <c r="D1745" s="73" t="s">
        <v>19441</v>
      </c>
    </row>
    <row r="1746" spans="1:4">
      <c r="A1746" s="71" t="s">
        <v>19442</v>
      </c>
      <c r="B1746" s="72" t="s">
        <v>19443</v>
      </c>
      <c r="C1746" s="71" t="s">
        <v>24085</v>
      </c>
      <c r="D1746" s="73" t="s">
        <v>19444</v>
      </c>
    </row>
    <row r="1747" spans="1:4">
      <c r="A1747" s="71" t="s">
        <v>19445</v>
      </c>
      <c r="B1747" s="72" t="s">
        <v>19446</v>
      </c>
      <c r="C1747" s="71" t="s">
        <v>24085</v>
      </c>
      <c r="D1747" s="73" t="s">
        <v>19447</v>
      </c>
    </row>
    <row r="1748" spans="1:4">
      <c r="A1748" s="71" t="s">
        <v>19448</v>
      </c>
      <c r="B1748" s="72" t="s">
        <v>19449</v>
      </c>
      <c r="C1748" s="71" t="s">
        <v>24085</v>
      </c>
      <c r="D1748" s="73" t="s">
        <v>19450</v>
      </c>
    </row>
    <row r="1749" spans="1:4">
      <c r="A1749" s="71" t="s">
        <v>19451</v>
      </c>
      <c r="B1749" s="72" t="s">
        <v>19452</v>
      </c>
      <c r="C1749" s="71" t="s">
        <v>24085</v>
      </c>
      <c r="D1749" s="73" t="s">
        <v>19453</v>
      </c>
    </row>
    <row r="1750" spans="1:4">
      <c r="A1750" s="71" t="s">
        <v>19454</v>
      </c>
      <c r="B1750" s="72" t="s">
        <v>19455</v>
      </c>
      <c r="C1750" s="71" t="s">
        <v>23227</v>
      </c>
      <c r="D1750" s="73" t="s">
        <v>19456</v>
      </c>
    </row>
    <row r="1751" spans="1:4">
      <c r="A1751" s="71" t="s">
        <v>19457</v>
      </c>
      <c r="B1751" s="72" t="s">
        <v>19458</v>
      </c>
      <c r="C1751" s="71" t="s">
        <v>23227</v>
      </c>
      <c r="D1751" s="73" t="s">
        <v>19459</v>
      </c>
    </row>
    <row r="1752" spans="1:4">
      <c r="A1752" s="71" t="s">
        <v>19460</v>
      </c>
      <c r="B1752" s="72" t="s">
        <v>19461</v>
      </c>
      <c r="C1752" s="71" t="s">
        <v>24085</v>
      </c>
      <c r="D1752" s="73" t="s">
        <v>19462</v>
      </c>
    </row>
    <row r="1753" spans="1:4">
      <c r="A1753" s="71" t="s">
        <v>19463</v>
      </c>
      <c r="B1753" s="72" t="s">
        <v>19464</v>
      </c>
      <c r="C1753" s="71" t="s">
        <v>24085</v>
      </c>
      <c r="D1753" s="73" t="s">
        <v>19465</v>
      </c>
    </row>
    <row r="1754" spans="1:4">
      <c r="A1754" s="71" t="s">
        <v>19466</v>
      </c>
      <c r="B1754" s="72" t="s">
        <v>19467</v>
      </c>
      <c r="C1754" s="71" t="s">
        <v>24085</v>
      </c>
      <c r="D1754" s="73" t="s">
        <v>19468</v>
      </c>
    </row>
    <row r="1755" spans="1:4">
      <c r="A1755" s="71" t="s">
        <v>19469</v>
      </c>
      <c r="B1755" s="72" t="s">
        <v>19470</v>
      </c>
      <c r="C1755" s="71" t="s">
        <v>24085</v>
      </c>
      <c r="D1755" s="73" t="s">
        <v>19471</v>
      </c>
    </row>
    <row r="1757" spans="1:4" ht="18.75">
      <c r="B1757" s="78" t="s">
        <v>23664</v>
      </c>
      <c r="C1757" s="79" t="s">
        <v>23665</v>
      </c>
      <c r="D1757" s="71" t="s">
        <v>22694</v>
      </c>
    </row>
    <row r="1758" spans="1:4">
      <c r="A1758" s="79" t="s">
        <v>23666</v>
      </c>
      <c r="B1758" s="72" t="s">
        <v>22678</v>
      </c>
    </row>
    <row r="1759" spans="1:4">
      <c r="A1759" s="79" t="s">
        <v>23667</v>
      </c>
      <c r="B1759" s="72" t="s">
        <v>22679</v>
      </c>
    </row>
    <row r="1760" spans="1:4">
      <c r="A1760" s="79" t="s">
        <v>24023</v>
      </c>
      <c r="B1760" s="80" t="s">
        <v>23668</v>
      </c>
      <c r="C1760" s="79" t="s">
        <v>23669</v>
      </c>
      <c r="D1760" s="79" t="s">
        <v>23670</v>
      </c>
    </row>
    <row r="1761" spans="1:4">
      <c r="D1761" s="79" t="s">
        <v>23671</v>
      </c>
    </row>
    <row r="1762" spans="1:4">
      <c r="A1762" s="71" t="s">
        <v>19472</v>
      </c>
      <c r="B1762" s="72" t="s">
        <v>19473</v>
      </c>
      <c r="C1762" s="71" t="s">
        <v>24085</v>
      </c>
      <c r="D1762" s="73" t="s">
        <v>19474</v>
      </c>
    </row>
    <row r="1763" spans="1:4">
      <c r="A1763" s="71" t="s">
        <v>19475</v>
      </c>
      <c r="B1763" s="72" t="s">
        <v>19476</v>
      </c>
      <c r="C1763" s="71" t="s">
        <v>24085</v>
      </c>
      <c r="D1763" s="73" t="s">
        <v>19477</v>
      </c>
    </row>
    <row r="1764" spans="1:4">
      <c r="A1764" s="71" t="s">
        <v>19478</v>
      </c>
      <c r="B1764" s="72" t="s">
        <v>19479</v>
      </c>
      <c r="C1764" s="71" t="s">
        <v>24085</v>
      </c>
      <c r="D1764" s="73" t="s">
        <v>19480</v>
      </c>
    </row>
    <row r="1765" spans="1:4">
      <c r="A1765" s="71" t="s">
        <v>19481</v>
      </c>
      <c r="B1765" s="72" t="s">
        <v>19482</v>
      </c>
      <c r="C1765" s="71" t="s">
        <v>24085</v>
      </c>
      <c r="D1765" s="73" t="s">
        <v>19483</v>
      </c>
    </row>
    <row r="1766" spans="1:4">
      <c r="A1766" s="71" t="s">
        <v>19484</v>
      </c>
      <c r="B1766" s="72" t="s">
        <v>19485</v>
      </c>
      <c r="C1766" s="71" t="s">
        <v>24085</v>
      </c>
      <c r="D1766" s="73" t="s">
        <v>19486</v>
      </c>
    </row>
    <row r="1767" spans="1:4">
      <c r="A1767" s="71" t="s">
        <v>19487</v>
      </c>
      <c r="B1767" s="72" t="s">
        <v>19488</v>
      </c>
      <c r="C1767" s="71" t="s">
        <v>24085</v>
      </c>
      <c r="D1767" s="76" t="s">
        <v>19489</v>
      </c>
    </row>
    <row r="1768" spans="1:4">
      <c r="A1768" s="71" t="s">
        <v>19490</v>
      </c>
      <c r="B1768" s="72" t="s">
        <v>19491</v>
      </c>
      <c r="C1768" s="71" t="s">
        <v>24085</v>
      </c>
      <c r="D1768" s="76" t="s">
        <v>19492</v>
      </c>
    </row>
    <row r="1769" spans="1:4">
      <c r="A1769" s="71" t="s">
        <v>19493</v>
      </c>
      <c r="B1769" s="72" t="s">
        <v>19494</v>
      </c>
      <c r="C1769" s="71" t="s">
        <v>24085</v>
      </c>
      <c r="D1769" s="76" t="s">
        <v>19495</v>
      </c>
    </row>
    <row r="1770" spans="1:4">
      <c r="A1770" s="71" t="s">
        <v>19496</v>
      </c>
      <c r="B1770" s="72" t="s">
        <v>19497</v>
      </c>
      <c r="C1770" s="71" t="s">
        <v>24085</v>
      </c>
      <c r="D1770" s="73" t="s">
        <v>19498</v>
      </c>
    </row>
    <row r="1771" spans="1:4">
      <c r="A1771" s="71" t="s">
        <v>19499</v>
      </c>
      <c r="B1771" s="72" t="s">
        <v>19500</v>
      </c>
      <c r="C1771" s="71" t="s">
        <v>24085</v>
      </c>
      <c r="D1771" s="73" t="s">
        <v>19501</v>
      </c>
    </row>
    <row r="1772" spans="1:4">
      <c r="A1772" s="71" t="s">
        <v>19502</v>
      </c>
      <c r="B1772" s="72" t="s">
        <v>19503</v>
      </c>
      <c r="C1772" s="71" t="s">
        <v>24085</v>
      </c>
      <c r="D1772" s="73" t="s">
        <v>19504</v>
      </c>
    </row>
    <row r="1773" spans="1:4">
      <c r="A1773" s="71" t="s">
        <v>19505</v>
      </c>
      <c r="B1773" s="72" t="s">
        <v>19506</v>
      </c>
      <c r="C1773" s="71" t="s">
        <v>24085</v>
      </c>
      <c r="D1773" s="73" t="s">
        <v>19507</v>
      </c>
    </row>
    <row r="1774" spans="1:4">
      <c r="A1774" s="71" t="s">
        <v>19508</v>
      </c>
      <c r="B1774" s="72" t="s">
        <v>19509</v>
      </c>
      <c r="C1774" s="71" t="s">
        <v>24085</v>
      </c>
      <c r="D1774" s="73" t="s">
        <v>19510</v>
      </c>
    </row>
    <row r="1775" spans="1:4">
      <c r="A1775" s="71" t="s">
        <v>19511</v>
      </c>
      <c r="B1775" s="72" t="s">
        <v>19512</v>
      </c>
      <c r="C1775" s="71" t="s">
        <v>24085</v>
      </c>
      <c r="D1775" s="73" t="s">
        <v>19513</v>
      </c>
    </row>
    <row r="1776" spans="1:4">
      <c r="A1776" s="71" t="s">
        <v>19514</v>
      </c>
      <c r="B1776" s="72" t="s">
        <v>19515</v>
      </c>
      <c r="C1776" s="71" t="s">
        <v>24085</v>
      </c>
      <c r="D1776" s="73" t="s">
        <v>19516</v>
      </c>
    </row>
    <row r="1777" spans="1:4">
      <c r="A1777" s="71" t="s">
        <v>19517</v>
      </c>
      <c r="B1777" s="72" t="s">
        <v>19518</v>
      </c>
      <c r="C1777" s="71" t="s">
        <v>24085</v>
      </c>
      <c r="D1777" s="73" t="s">
        <v>19519</v>
      </c>
    </row>
    <row r="1778" spans="1:4">
      <c r="A1778" s="71" t="s">
        <v>19520</v>
      </c>
      <c r="B1778" s="72" t="s">
        <v>19521</v>
      </c>
      <c r="C1778" s="71" t="s">
        <v>24085</v>
      </c>
      <c r="D1778" s="73" t="s">
        <v>19522</v>
      </c>
    </row>
    <row r="1779" spans="1:4">
      <c r="A1779" s="71" t="s">
        <v>19523</v>
      </c>
      <c r="B1779" s="72" t="s">
        <v>19524</v>
      </c>
      <c r="C1779" s="71" t="s">
        <v>24085</v>
      </c>
      <c r="D1779" s="73" t="s">
        <v>19525</v>
      </c>
    </row>
    <row r="1780" spans="1:4">
      <c r="A1780" s="71" t="s">
        <v>19526</v>
      </c>
      <c r="B1780" s="72" t="s">
        <v>19527</v>
      </c>
      <c r="C1780" s="71" t="s">
        <v>24085</v>
      </c>
      <c r="D1780" s="73" t="s">
        <v>19528</v>
      </c>
    </row>
    <row r="1781" spans="1:4">
      <c r="A1781" s="71" t="s">
        <v>19529</v>
      </c>
      <c r="B1781" s="72" t="s">
        <v>19530</v>
      </c>
      <c r="C1781" s="71" t="s">
        <v>24085</v>
      </c>
      <c r="D1781" s="73" t="s">
        <v>19531</v>
      </c>
    </row>
    <row r="1782" spans="1:4">
      <c r="A1782" s="71" t="s">
        <v>19532</v>
      </c>
      <c r="B1782" s="72" t="s">
        <v>19533</v>
      </c>
      <c r="C1782" s="71" t="s">
        <v>24085</v>
      </c>
      <c r="D1782" s="73" t="s">
        <v>19534</v>
      </c>
    </row>
    <row r="1783" spans="1:4">
      <c r="A1783" s="71" t="s">
        <v>19535</v>
      </c>
      <c r="B1783" s="72" t="s">
        <v>19536</v>
      </c>
      <c r="C1783" s="71" t="s">
        <v>24085</v>
      </c>
      <c r="D1783" s="73" t="s">
        <v>19537</v>
      </c>
    </row>
    <row r="1784" spans="1:4">
      <c r="A1784" s="71" t="s">
        <v>19538</v>
      </c>
      <c r="B1784" s="72" t="s">
        <v>19539</v>
      </c>
      <c r="C1784" s="71" t="s">
        <v>24085</v>
      </c>
      <c r="D1784" s="73" t="s">
        <v>19540</v>
      </c>
    </row>
    <row r="1785" spans="1:4">
      <c r="A1785" s="71" t="s">
        <v>19541</v>
      </c>
      <c r="B1785" s="72" t="s">
        <v>19542</v>
      </c>
      <c r="C1785" s="71" t="s">
        <v>24085</v>
      </c>
      <c r="D1785" s="76" t="s">
        <v>19543</v>
      </c>
    </row>
    <row r="1786" spans="1:4">
      <c r="A1786" s="71" t="s">
        <v>19544</v>
      </c>
      <c r="B1786" s="72" t="s">
        <v>19545</v>
      </c>
      <c r="C1786" s="71" t="s">
        <v>24085</v>
      </c>
      <c r="D1786" s="73" t="s">
        <v>19546</v>
      </c>
    </row>
    <row r="1787" spans="1:4">
      <c r="A1787" s="71" t="s">
        <v>19547</v>
      </c>
      <c r="B1787" s="72" t="s">
        <v>19548</v>
      </c>
      <c r="C1787" s="71" t="s">
        <v>24085</v>
      </c>
      <c r="D1787" s="73" t="s">
        <v>19549</v>
      </c>
    </row>
    <row r="1788" spans="1:4">
      <c r="A1788" s="71" t="s">
        <v>19550</v>
      </c>
      <c r="B1788" s="72" t="s">
        <v>19551</v>
      </c>
      <c r="C1788" s="71" t="s">
        <v>24085</v>
      </c>
      <c r="D1788" s="76" t="s">
        <v>19552</v>
      </c>
    </row>
    <row r="1789" spans="1:4">
      <c r="A1789" s="71" t="s">
        <v>19553</v>
      </c>
      <c r="B1789" s="72" t="s">
        <v>19554</v>
      </c>
      <c r="C1789" s="71" t="s">
        <v>24085</v>
      </c>
      <c r="D1789" s="76" t="s">
        <v>19555</v>
      </c>
    </row>
    <row r="1790" spans="1:4">
      <c r="A1790" s="71" t="s">
        <v>19556</v>
      </c>
      <c r="B1790" s="72" t="s">
        <v>19557</v>
      </c>
      <c r="C1790" s="71" t="s">
        <v>24085</v>
      </c>
      <c r="D1790" s="76" t="s">
        <v>19558</v>
      </c>
    </row>
    <row r="1791" spans="1:4">
      <c r="A1791" s="71" t="s">
        <v>19559</v>
      </c>
      <c r="B1791" s="72" t="s">
        <v>19560</v>
      </c>
      <c r="C1791" s="71" t="s">
        <v>24085</v>
      </c>
      <c r="D1791" s="76" t="s">
        <v>19561</v>
      </c>
    </row>
    <row r="1792" spans="1:4">
      <c r="A1792" s="71" t="s">
        <v>19562</v>
      </c>
      <c r="B1792" s="72" t="s">
        <v>19563</v>
      </c>
      <c r="C1792" s="71" t="s">
        <v>24085</v>
      </c>
      <c r="D1792" s="76" t="s">
        <v>19564</v>
      </c>
    </row>
    <row r="1793" spans="1:4">
      <c r="A1793" s="71" t="s">
        <v>19565</v>
      </c>
      <c r="B1793" s="72" t="s">
        <v>19566</v>
      </c>
      <c r="C1793" s="71" t="s">
        <v>24085</v>
      </c>
      <c r="D1793" s="76" t="s">
        <v>19567</v>
      </c>
    </row>
    <row r="1794" spans="1:4">
      <c r="A1794" s="71" t="s">
        <v>19568</v>
      </c>
      <c r="B1794" s="72" t="s">
        <v>19569</v>
      </c>
      <c r="C1794" s="71" t="s">
        <v>24085</v>
      </c>
      <c r="D1794" s="77" t="s">
        <v>19570</v>
      </c>
    </row>
    <row r="1795" spans="1:4">
      <c r="A1795" s="71" t="s">
        <v>19571</v>
      </c>
      <c r="B1795" s="72" t="s">
        <v>19572</v>
      </c>
      <c r="C1795" s="71" t="s">
        <v>24085</v>
      </c>
      <c r="D1795" s="76" t="s">
        <v>19573</v>
      </c>
    </row>
    <row r="1796" spans="1:4">
      <c r="A1796" s="71" t="s">
        <v>19574</v>
      </c>
      <c r="B1796" s="72" t="s">
        <v>19575</v>
      </c>
      <c r="C1796" s="71" t="s">
        <v>24085</v>
      </c>
      <c r="D1796" s="76" t="s">
        <v>19576</v>
      </c>
    </row>
    <row r="1797" spans="1:4">
      <c r="A1797" s="71" t="s">
        <v>19577</v>
      </c>
      <c r="B1797" s="72" t="s">
        <v>19578</v>
      </c>
      <c r="C1797" s="71" t="s">
        <v>24085</v>
      </c>
      <c r="D1797" s="76" t="s">
        <v>19579</v>
      </c>
    </row>
    <row r="1798" spans="1:4">
      <c r="A1798" s="71" t="s">
        <v>19580</v>
      </c>
      <c r="B1798" s="72" t="s">
        <v>19581</v>
      </c>
      <c r="C1798" s="71" t="s">
        <v>24085</v>
      </c>
      <c r="D1798" s="77" t="s">
        <v>19582</v>
      </c>
    </row>
    <row r="1799" spans="1:4">
      <c r="A1799" s="71" t="s">
        <v>19583</v>
      </c>
      <c r="B1799" s="72" t="s">
        <v>19584</v>
      </c>
      <c r="C1799" s="71" t="s">
        <v>24085</v>
      </c>
      <c r="D1799" s="76" t="s">
        <v>19585</v>
      </c>
    </row>
    <row r="1800" spans="1:4">
      <c r="A1800" s="71" t="s">
        <v>19586</v>
      </c>
      <c r="B1800" s="72" t="s">
        <v>19587</v>
      </c>
      <c r="C1800" s="71" t="s">
        <v>24085</v>
      </c>
      <c r="D1800" s="73" t="s">
        <v>19588</v>
      </c>
    </row>
    <row r="1801" spans="1:4">
      <c r="A1801" s="71" t="s">
        <v>19589</v>
      </c>
      <c r="B1801" s="72" t="s">
        <v>19590</v>
      </c>
      <c r="C1801" s="71" t="s">
        <v>24085</v>
      </c>
      <c r="D1801" s="73" t="s">
        <v>19591</v>
      </c>
    </row>
    <row r="1802" spans="1:4">
      <c r="A1802" s="71" t="s">
        <v>19592</v>
      </c>
      <c r="B1802" s="72" t="s">
        <v>19593</v>
      </c>
      <c r="C1802" s="71" t="s">
        <v>24085</v>
      </c>
      <c r="D1802" s="73" t="s">
        <v>19594</v>
      </c>
    </row>
    <row r="1803" spans="1:4">
      <c r="A1803" s="71" t="s">
        <v>19595</v>
      </c>
      <c r="B1803" s="72" t="s">
        <v>19596</v>
      </c>
      <c r="C1803" s="71" t="s">
        <v>24085</v>
      </c>
      <c r="D1803" s="73" t="s">
        <v>19597</v>
      </c>
    </row>
    <row r="1804" spans="1:4">
      <c r="A1804" s="71" t="s">
        <v>19598</v>
      </c>
      <c r="B1804" s="72" t="s">
        <v>19599</v>
      </c>
      <c r="C1804" s="71" t="s">
        <v>24085</v>
      </c>
      <c r="D1804" s="73" t="s">
        <v>19600</v>
      </c>
    </row>
    <row r="1805" spans="1:4">
      <c r="A1805" s="71" t="s">
        <v>19601</v>
      </c>
      <c r="B1805" s="72" t="s">
        <v>19602</v>
      </c>
      <c r="C1805" s="71" t="s">
        <v>24085</v>
      </c>
      <c r="D1805" s="73" t="s">
        <v>19603</v>
      </c>
    </row>
    <row r="1806" spans="1:4">
      <c r="A1806" s="71" t="s">
        <v>19604</v>
      </c>
      <c r="B1806" s="72" t="s">
        <v>19605</v>
      </c>
      <c r="C1806" s="71" t="s">
        <v>24085</v>
      </c>
      <c r="D1806" s="73" t="s">
        <v>19606</v>
      </c>
    </row>
    <row r="1807" spans="1:4">
      <c r="A1807" s="71" t="s">
        <v>19607</v>
      </c>
      <c r="B1807" s="72" t="s">
        <v>19608</v>
      </c>
      <c r="C1807" s="71" t="s">
        <v>24085</v>
      </c>
      <c r="D1807" s="73" t="s">
        <v>19609</v>
      </c>
    </row>
    <row r="1808" spans="1:4" ht="22.5">
      <c r="A1808" s="71" t="s">
        <v>19610</v>
      </c>
      <c r="B1808" s="72" t="s">
        <v>19611</v>
      </c>
      <c r="C1808" s="71" t="s">
        <v>24085</v>
      </c>
      <c r="D1808" s="73" t="s">
        <v>19612</v>
      </c>
    </row>
    <row r="1809" spans="1:4">
      <c r="A1809" s="71" t="s">
        <v>19613</v>
      </c>
      <c r="B1809" s="72" t="s">
        <v>19614</v>
      </c>
      <c r="C1809" s="71" t="s">
        <v>24085</v>
      </c>
      <c r="D1809" s="73" t="s">
        <v>19615</v>
      </c>
    </row>
    <row r="1810" spans="1:4">
      <c r="A1810" s="71" t="s">
        <v>19616</v>
      </c>
      <c r="B1810" s="72" t="s">
        <v>19617</v>
      </c>
      <c r="C1810" s="71" t="s">
        <v>24085</v>
      </c>
      <c r="D1810" s="73" t="s">
        <v>19618</v>
      </c>
    </row>
    <row r="1811" spans="1:4">
      <c r="A1811" s="71" t="s">
        <v>19619</v>
      </c>
      <c r="B1811" s="72" t="s">
        <v>19620</v>
      </c>
      <c r="C1811" s="71" t="s">
        <v>24085</v>
      </c>
      <c r="D1811" s="73" t="s">
        <v>24302</v>
      </c>
    </row>
    <row r="1812" spans="1:4">
      <c r="A1812" s="71" t="s">
        <v>19621</v>
      </c>
      <c r="B1812" s="72" t="s">
        <v>19622</v>
      </c>
      <c r="C1812" s="71" t="s">
        <v>24085</v>
      </c>
      <c r="D1812" s="73" t="s">
        <v>19623</v>
      </c>
    </row>
    <row r="1813" spans="1:4">
      <c r="A1813" s="71" t="s">
        <v>19624</v>
      </c>
      <c r="B1813" s="72" t="s">
        <v>19625</v>
      </c>
      <c r="C1813" s="71" t="s">
        <v>24085</v>
      </c>
      <c r="D1813" s="73" t="s">
        <v>19626</v>
      </c>
    </row>
    <row r="1814" spans="1:4">
      <c r="A1814" s="71" t="s">
        <v>19627</v>
      </c>
      <c r="B1814" s="72" t="s">
        <v>19628</v>
      </c>
      <c r="C1814" s="71" t="s">
        <v>24085</v>
      </c>
      <c r="D1814" s="73" t="s">
        <v>19629</v>
      </c>
    </row>
    <row r="1816" spans="1:4" ht="18.75">
      <c r="B1816" s="78" t="s">
        <v>23664</v>
      </c>
      <c r="C1816" s="79" t="s">
        <v>23665</v>
      </c>
      <c r="D1816" s="71" t="s">
        <v>22695</v>
      </c>
    </row>
    <row r="1817" spans="1:4">
      <c r="A1817" s="79" t="s">
        <v>23666</v>
      </c>
      <c r="B1817" s="72" t="s">
        <v>22678</v>
      </c>
    </row>
    <row r="1818" spans="1:4">
      <c r="A1818" s="79" t="s">
        <v>23667</v>
      </c>
      <c r="B1818" s="72" t="s">
        <v>22679</v>
      </c>
    </row>
    <row r="1819" spans="1:4">
      <c r="A1819" s="79" t="s">
        <v>24023</v>
      </c>
      <c r="B1819" s="80" t="s">
        <v>23668</v>
      </c>
      <c r="C1819" s="79" t="s">
        <v>23669</v>
      </c>
      <c r="D1819" s="79" t="s">
        <v>23670</v>
      </c>
    </row>
    <row r="1820" spans="1:4">
      <c r="D1820" s="79" t="s">
        <v>23671</v>
      </c>
    </row>
    <row r="1821" spans="1:4">
      <c r="A1821" s="71" t="s">
        <v>19630</v>
      </c>
      <c r="B1821" s="72" t="s">
        <v>19631</v>
      </c>
      <c r="C1821" s="71" t="s">
        <v>24085</v>
      </c>
      <c r="D1821" s="73" t="s">
        <v>19632</v>
      </c>
    </row>
    <row r="1822" spans="1:4">
      <c r="A1822" s="71" t="s">
        <v>19633</v>
      </c>
      <c r="B1822" s="72" t="s">
        <v>19634</v>
      </c>
      <c r="C1822" s="71" t="s">
        <v>24085</v>
      </c>
      <c r="D1822" s="73" t="s">
        <v>19635</v>
      </c>
    </row>
    <row r="1823" spans="1:4">
      <c r="A1823" s="71" t="s">
        <v>19636</v>
      </c>
      <c r="B1823" s="72" t="s">
        <v>19637</v>
      </c>
      <c r="C1823" s="71" t="s">
        <v>24085</v>
      </c>
      <c r="D1823" s="73" t="s">
        <v>19638</v>
      </c>
    </row>
    <row r="1824" spans="1:4">
      <c r="A1824" s="71" t="s">
        <v>19639</v>
      </c>
      <c r="B1824" s="72" t="s">
        <v>19640</v>
      </c>
      <c r="C1824" s="71" t="s">
        <v>24085</v>
      </c>
      <c r="D1824" s="73" t="s">
        <v>19641</v>
      </c>
    </row>
    <row r="1825" spans="1:4">
      <c r="A1825" s="71" t="s">
        <v>19642</v>
      </c>
      <c r="B1825" s="72" t="s">
        <v>19643</v>
      </c>
      <c r="C1825" s="71" t="s">
        <v>24085</v>
      </c>
      <c r="D1825" s="73" t="s">
        <v>19644</v>
      </c>
    </row>
    <row r="1826" spans="1:4">
      <c r="A1826" s="71" t="s">
        <v>19645</v>
      </c>
      <c r="B1826" s="72" t="s">
        <v>19646</v>
      </c>
      <c r="C1826" s="71" t="s">
        <v>24085</v>
      </c>
      <c r="D1826" s="73" t="s">
        <v>19647</v>
      </c>
    </row>
    <row r="1827" spans="1:4">
      <c r="A1827" s="71" t="s">
        <v>19648</v>
      </c>
      <c r="B1827" s="72" t="s">
        <v>19649</v>
      </c>
      <c r="C1827" s="71" t="s">
        <v>24085</v>
      </c>
      <c r="D1827" s="73" t="s">
        <v>19650</v>
      </c>
    </row>
    <row r="1828" spans="1:4">
      <c r="A1828" s="71" t="s">
        <v>19651</v>
      </c>
      <c r="B1828" s="72" t="s">
        <v>19652</v>
      </c>
      <c r="C1828" s="71" t="s">
        <v>24085</v>
      </c>
      <c r="D1828" s="73" t="s">
        <v>19653</v>
      </c>
    </row>
    <row r="1829" spans="1:4">
      <c r="A1829" s="71" t="s">
        <v>19654</v>
      </c>
      <c r="B1829" s="72" t="s">
        <v>19655</v>
      </c>
      <c r="C1829" s="71" t="s">
        <v>24085</v>
      </c>
      <c r="D1829" s="73" t="s">
        <v>19656</v>
      </c>
    </row>
    <row r="1830" spans="1:4">
      <c r="A1830" s="71" t="s">
        <v>19657</v>
      </c>
      <c r="B1830" s="72" t="s">
        <v>19658</v>
      </c>
      <c r="C1830" s="71" t="s">
        <v>24085</v>
      </c>
      <c r="D1830" s="73" t="s">
        <v>19659</v>
      </c>
    </row>
    <row r="1831" spans="1:4">
      <c r="A1831" s="71" t="s">
        <v>19660</v>
      </c>
      <c r="B1831" s="72" t="s">
        <v>19661</v>
      </c>
      <c r="C1831" s="71" t="s">
        <v>20557</v>
      </c>
      <c r="D1831" s="73" t="s">
        <v>19662</v>
      </c>
    </row>
    <row r="1832" spans="1:4">
      <c r="A1832" s="71" t="s">
        <v>19663</v>
      </c>
      <c r="B1832" s="72" t="s">
        <v>19664</v>
      </c>
      <c r="C1832" s="71" t="s">
        <v>24085</v>
      </c>
      <c r="D1832" s="73" t="s">
        <v>19665</v>
      </c>
    </row>
    <row r="1833" spans="1:4" ht="22.5">
      <c r="A1833" s="71" t="s">
        <v>19666</v>
      </c>
      <c r="B1833" s="72" t="s">
        <v>19667</v>
      </c>
      <c r="C1833" s="71" t="s">
        <v>24085</v>
      </c>
      <c r="D1833" s="73" t="s">
        <v>19668</v>
      </c>
    </row>
    <row r="1834" spans="1:4" ht="22.5">
      <c r="A1834" s="71" t="s">
        <v>19669</v>
      </c>
      <c r="B1834" s="72" t="s">
        <v>19670</v>
      </c>
      <c r="C1834" s="71" t="s">
        <v>24085</v>
      </c>
      <c r="D1834" s="73" t="s">
        <v>19671</v>
      </c>
    </row>
    <row r="1835" spans="1:4" ht="22.5">
      <c r="A1835" s="71" t="s">
        <v>19672</v>
      </c>
      <c r="B1835" s="72" t="s">
        <v>19673</v>
      </c>
      <c r="C1835" s="71" t="s">
        <v>24085</v>
      </c>
      <c r="D1835" s="73" t="s">
        <v>22095</v>
      </c>
    </row>
    <row r="1836" spans="1:4" ht="22.5">
      <c r="A1836" s="71" t="s">
        <v>19674</v>
      </c>
      <c r="B1836" s="72" t="s">
        <v>19675</v>
      </c>
      <c r="C1836" s="71" t="s">
        <v>24085</v>
      </c>
      <c r="D1836" s="73" t="s">
        <v>19676</v>
      </c>
    </row>
    <row r="1837" spans="1:4">
      <c r="A1837" s="71" t="s">
        <v>19677</v>
      </c>
      <c r="B1837" s="72" t="s">
        <v>19678</v>
      </c>
      <c r="C1837" s="71" t="s">
        <v>24085</v>
      </c>
      <c r="D1837" s="73" t="s">
        <v>19679</v>
      </c>
    </row>
    <row r="1838" spans="1:4">
      <c r="A1838" s="71" t="s">
        <v>19680</v>
      </c>
      <c r="B1838" s="72" t="s">
        <v>19681</v>
      </c>
      <c r="C1838" s="71" t="s">
        <v>24085</v>
      </c>
      <c r="D1838" s="73" t="s">
        <v>19682</v>
      </c>
    </row>
    <row r="1839" spans="1:4">
      <c r="A1839" s="71" t="s">
        <v>19683</v>
      </c>
      <c r="B1839" s="72" t="s">
        <v>19684</v>
      </c>
      <c r="C1839" s="71" t="s">
        <v>24085</v>
      </c>
      <c r="D1839" s="73" t="s">
        <v>19685</v>
      </c>
    </row>
    <row r="1840" spans="1:4">
      <c r="A1840" s="71" t="s">
        <v>19686</v>
      </c>
      <c r="B1840" s="72" t="s">
        <v>19687</v>
      </c>
      <c r="C1840" s="71" t="s">
        <v>24085</v>
      </c>
      <c r="D1840" s="73" t="s">
        <v>19688</v>
      </c>
    </row>
    <row r="1841" spans="1:4">
      <c r="A1841" s="71" t="s">
        <v>19689</v>
      </c>
      <c r="B1841" s="72" t="s">
        <v>19690</v>
      </c>
      <c r="C1841" s="71" t="s">
        <v>24085</v>
      </c>
      <c r="D1841" s="71" t="s">
        <v>24111</v>
      </c>
    </row>
    <row r="1842" spans="1:4">
      <c r="A1842" s="71" t="s">
        <v>19691</v>
      </c>
      <c r="B1842" s="72" t="s">
        <v>19692</v>
      </c>
      <c r="C1842" s="71" t="s">
        <v>24085</v>
      </c>
      <c r="D1842" s="73" t="s">
        <v>19693</v>
      </c>
    </row>
    <row r="1843" spans="1:4">
      <c r="A1843" s="71" t="s">
        <v>19694</v>
      </c>
      <c r="B1843" s="72" t="s">
        <v>19695</v>
      </c>
      <c r="C1843" s="71" t="s">
        <v>24085</v>
      </c>
      <c r="D1843" s="73" t="s">
        <v>19696</v>
      </c>
    </row>
    <row r="1844" spans="1:4">
      <c r="A1844" s="71" t="s">
        <v>19697</v>
      </c>
      <c r="B1844" s="72" t="s">
        <v>19698</v>
      </c>
      <c r="C1844" s="71" t="s">
        <v>24085</v>
      </c>
      <c r="D1844" s="73" t="s">
        <v>24222</v>
      </c>
    </row>
    <row r="1845" spans="1:4">
      <c r="A1845" s="71" t="s">
        <v>19699</v>
      </c>
      <c r="B1845" s="72" t="s">
        <v>19700</v>
      </c>
      <c r="C1845" s="71" t="s">
        <v>24085</v>
      </c>
      <c r="D1845" s="73" t="s">
        <v>19701</v>
      </c>
    </row>
    <row r="1846" spans="1:4">
      <c r="A1846" s="71" t="s">
        <v>19702</v>
      </c>
      <c r="B1846" s="72" t="s">
        <v>19703</v>
      </c>
      <c r="C1846" s="71" t="s">
        <v>24085</v>
      </c>
      <c r="D1846" s="73" t="s">
        <v>19704</v>
      </c>
    </row>
    <row r="1847" spans="1:4">
      <c r="A1847" s="71" t="s">
        <v>19705</v>
      </c>
      <c r="B1847" s="72" t="s">
        <v>19706</v>
      </c>
      <c r="C1847" s="71" t="s">
        <v>24085</v>
      </c>
      <c r="D1847" s="73" t="s">
        <v>19707</v>
      </c>
    </row>
    <row r="1848" spans="1:4">
      <c r="A1848" s="71" t="s">
        <v>19708</v>
      </c>
      <c r="B1848" s="72" t="s">
        <v>19709</v>
      </c>
      <c r="C1848" s="71" t="s">
        <v>24085</v>
      </c>
      <c r="D1848" s="73" t="s">
        <v>19710</v>
      </c>
    </row>
    <row r="1849" spans="1:4">
      <c r="A1849" s="71" t="s">
        <v>19711</v>
      </c>
      <c r="B1849" s="72" t="s">
        <v>19712</v>
      </c>
      <c r="C1849" s="71" t="s">
        <v>24085</v>
      </c>
      <c r="D1849" s="73" t="s">
        <v>19713</v>
      </c>
    </row>
    <row r="1850" spans="1:4">
      <c r="A1850" s="71" t="s">
        <v>19714</v>
      </c>
      <c r="B1850" s="72" t="s">
        <v>19715</v>
      </c>
      <c r="C1850" s="71" t="s">
        <v>24085</v>
      </c>
      <c r="D1850" s="73" t="s">
        <v>19716</v>
      </c>
    </row>
    <row r="1851" spans="1:4">
      <c r="A1851" s="71" t="s">
        <v>19717</v>
      </c>
      <c r="B1851" s="72" t="s">
        <v>19718</v>
      </c>
      <c r="C1851" s="71" t="s">
        <v>24085</v>
      </c>
      <c r="D1851" s="73" t="s">
        <v>19719</v>
      </c>
    </row>
    <row r="1852" spans="1:4">
      <c r="A1852" s="71" t="s">
        <v>19720</v>
      </c>
      <c r="B1852" s="72" t="s">
        <v>19721</v>
      </c>
      <c r="C1852" s="71" t="s">
        <v>24085</v>
      </c>
      <c r="D1852" s="73" t="s">
        <v>24222</v>
      </c>
    </row>
    <row r="1853" spans="1:4">
      <c r="A1853" s="71" t="s">
        <v>19722</v>
      </c>
      <c r="B1853" s="72" t="s">
        <v>19723</v>
      </c>
      <c r="C1853" s="71" t="s">
        <v>24085</v>
      </c>
      <c r="D1853" s="73" t="s">
        <v>19701</v>
      </c>
    </row>
    <row r="1854" spans="1:4">
      <c r="A1854" s="71" t="s">
        <v>19724</v>
      </c>
      <c r="B1854" s="72" t="s">
        <v>19725</v>
      </c>
      <c r="C1854" s="71" t="s">
        <v>24085</v>
      </c>
      <c r="D1854" s="73" t="s">
        <v>19726</v>
      </c>
    </row>
    <row r="1855" spans="1:4">
      <c r="A1855" s="71" t="s">
        <v>19727</v>
      </c>
      <c r="B1855" s="72" t="s">
        <v>19728</v>
      </c>
      <c r="C1855" s="71" t="s">
        <v>24085</v>
      </c>
      <c r="D1855" s="73" t="s">
        <v>19729</v>
      </c>
    </row>
    <row r="1856" spans="1:4">
      <c r="A1856" s="71" t="s">
        <v>19730</v>
      </c>
      <c r="B1856" s="72" t="s">
        <v>19731</v>
      </c>
      <c r="C1856" s="71" t="s">
        <v>24085</v>
      </c>
      <c r="D1856" s="73" t="s">
        <v>19710</v>
      </c>
    </row>
    <row r="1857" spans="1:4">
      <c r="A1857" s="71" t="s">
        <v>19732</v>
      </c>
      <c r="B1857" s="72" t="s">
        <v>19733</v>
      </c>
      <c r="C1857" s="71" t="s">
        <v>24085</v>
      </c>
      <c r="D1857" s="73" t="s">
        <v>19734</v>
      </c>
    </row>
    <row r="1858" spans="1:4">
      <c r="A1858" s="71" t="s">
        <v>19735</v>
      </c>
      <c r="B1858" s="72" t="s">
        <v>19736</v>
      </c>
      <c r="C1858" s="71" t="s">
        <v>24085</v>
      </c>
      <c r="D1858" s="73" t="s">
        <v>19737</v>
      </c>
    </row>
    <row r="1859" spans="1:4">
      <c r="A1859" s="71" t="s">
        <v>19738</v>
      </c>
      <c r="B1859" s="72" t="s">
        <v>19739</v>
      </c>
      <c r="C1859" s="71" t="s">
        <v>24085</v>
      </c>
      <c r="D1859" s="73" t="s">
        <v>19719</v>
      </c>
    </row>
    <row r="1860" spans="1:4">
      <c r="A1860" s="71" t="s">
        <v>19740</v>
      </c>
      <c r="B1860" s="72" t="s">
        <v>19741</v>
      </c>
      <c r="C1860" s="71" t="s">
        <v>24085</v>
      </c>
      <c r="D1860" s="73" t="s">
        <v>19742</v>
      </c>
    </row>
    <row r="1861" spans="1:4">
      <c r="A1861" s="71" t="s">
        <v>19743</v>
      </c>
      <c r="B1861" s="72" t="s">
        <v>19744</v>
      </c>
      <c r="C1861" s="71" t="s">
        <v>24085</v>
      </c>
      <c r="D1861" s="73" t="s">
        <v>19745</v>
      </c>
    </row>
    <row r="1862" spans="1:4">
      <c r="A1862" s="71" t="s">
        <v>19746</v>
      </c>
      <c r="B1862" s="72" t="s">
        <v>19747</v>
      </c>
      <c r="C1862" s="71" t="s">
        <v>24085</v>
      </c>
      <c r="D1862" s="73" t="s">
        <v>19748</v>
      </c>
    </row>
    <row r="1863" spans="1:4">
      <c r="A1863" s="71" t="s">
        <v>19749</v>
      </c>
      <c r="B1863" s="72" t="s">
        <v>19750</v>
      </c>
      <c r="C1863" s="71" t="s">
        <v>24085</v>
      </c>
      <c r="D1863" s="76" t="s">
        <v>19751</v>
      </c>
    </row>
    <row r="1864" spans="1:4">
      <c r="A1864" s="71" t="s">
        <v>19752</v>
      </c>
      <c r="B1864" s="72" t="s">
        <v>19753</v>
      </c>
      <c r="C1864" s="71" t="s">
        <v>24085</v>
      </c>
      <c r="D1864" s="73" t="s">
        <v>19754</v>
      </c>
    </row>
    <row r="1865" spans="1:4">
      <c r="A1865" s="71" t="s">
        <v>19755</v>
      </c>
      <c r="B1865" s="72" t="s">
        <v>19756</v>
      </c>
      <c r="C1865" s="71" t="s">
        <v>24085</v>
      </c>
      <c r="D1865" s="73" t="s">
        <v>19757</v>
      </c>
    </row>
    <row r="1866" spans="1:4">
      <c r="A1866" s="71" t="s">
        <v>19758</v>
      </c>
      <c r="B1866" s="72" t="s">
        <v>19759</v>
      </c>
      <c r="C1866" s="71" t="s">
        <v>24085</v>
      </c>
      <c r="D1866" s="73" t="s">
        <v>20157</v>
      </c>
    </row>
    <row r="1867" spans="1:4">
      <c r="A1867" s="71" t="s">
        <v>19760</v>
      </c>
      <c r="B1867" s="72" t="s">
        <v>19761</v>
      </c>
      <c r="C1867" s="71" t="s">
        <v>24085</v>
      </c>
      <c r="D1867" s="73" t="s">
        <v>24154</v>
      </c>
    </row>
    <row r="1868" spans="1:4">
      <c r="A1868" s="71" t="s">
        <v>19762</v>
      </c>
      <c r="B1868" s="72" t="s">
        <v>19763</v>
      </c>
      <c r="C1868" s="71" t="s">
        <v>24085</v>
      </c>
      <c r="D1868" s="73" t="s">
        <v>19764</v>
      </c>
    </row>
    <row r="1869" spans="1:4">
      <c r="A1869" s="71" t="s">
        <v>19765</v>
      </c>
      <c r="B1869" s="72" t="s">
        <v>19766</v>
      </c>
      <c r="C1869" s="71" t="s">
        <v>24085</v>
      </c>
      <c r="D1869" s="73" t="s">
        <v>19767</v>
      </c>
    </row>
    <row r="1870" spans="1:4">
      <c r="A1870" s="71" t="s">
        <v>19768</v>
      </c>
      <c r="B1870" s="72" t="s">
        <v>19769</v>
      </c>
      <c r="C1870" s="71" t="s">
        <v>24085</v>
      </c>
      <c r="D1870" s="73" t="s">
        <v>19770</v>
      </c>
    </row>
    <row r="1871" spans="1:4">
      <c r="A1871" s="71" t="s">
        <v>19771</v>
      </c>
      <c r="B1871" s="72" t="s">
        <v>19772</v>
      </c>
      <c r="C1871" s="71" t="s">
        <v>24085</v>
      </c>
      <c r="D1871" s="73" t="s">
        <v>19773</v>
      </c>
    </row>
    <row r="1872" spans="1:4">
      <c r="A1872" s="71" t="s">
        <v>19774</v>
      </c>
      <c r="B1872" s="72" t="s">
        <v>19775</v>
      </c>
      <c r="C1872" s="71" t="s">
        <v>24085</v>
      </c>
      <c r="D1872" s="73" t="s">
        <v>19776</v>
      </c>
    </row>
    <row r="1873" spans="1:4">
      <c r="A1873" s="71" t="s">
        <v>19777</v>
      </c>
      <c r="B1873" s="72" t="s">
        <v>19778</v>
      </c>
      <c r="C1873" s="71" t="s">
        <v>24085</v>
      </c>
      <c r="D1873" s="73" t="s">
        <v>19779</v>
      </c>
    </row>
    <row r="1875" spans="1:4" ht="18.75">
      <c r="B1875" s="78" t="s">
        <v>23664</v>
      </c>
      <c r="C1875" s="79" t="s">
        <v>23665</v>
      </c>
      <c r="D1875" s="71" t="s">
        <v>22696</v>
      </c>
    </row>
    <row r="1876" spans="1:4">
      <c r="A1876" s="79" t="s">
        <v>23666</v>
      </c>
      <c r="B1876" s="72" t="s">
        <v>22678</v>
      </c>
    </row>
    <row r="1877" spans="1:4">
      <c r="A1877" s="79" t="s">
        <v>23667</v>
      </c>
      <c r="B1877" s="72" t="s">
        <v>22679</v>
      </c>
    </row>
    <row r="1878" spans="1:4">
      <c r="A1878" s="79" t="s">
        <v>24023</v>
      </c>
      <c r="B1878" s="80" t="s">
        <v>23668</v>
      </c>
      <c r="C1878" s="79" t="s">
        <v>23669</v>
      </c>
      <c r="D1878" s="79" t="s">
        <v>23670</v>
      </c>
    </row>
    <row r="1879" spans="1:4">
      <c r="D1879" s="79" t="s">
        <v>23671</v>
      </c>
    </row>
    <row r="1880" spans="1:4">
      <c r="A1880" s="71" t="s">
        <v>19780</v>
      </c>
      <c r="B1880" s="72" t="s">
        <v>19781</v>
      </c>
      <c r="C1880" s="71" t="s">
        <v>24085</v>
      </c>
      <c r="D1880" s="73" t="s">
        <v>19782</v>
      </c>
    </row>
    <row r="1881" spans="1:4">
      <c r="A1881" s="71" t="s">
        <v>19783</v>
      </c>
      <c r="B1881" s="72" t="s">
        <v>19784</v>
      </c>
      <c r="C1881" s="71" t="s">
        <v>24085</v>
      </c>
      <c r="D1881" s="73" t="s">
        <v>20163</v>
      </c>
    </row>
    <row r="1882" spans="1:4">
      <c r="A1882" s="71" t="s">
        <v>19785</v>
      </c>
      <c r="B1882" s="72" t="s">
        <v>19786</v>
      </c>
      <c r="C1882" s="71" t="s">
        <v>24085</v>
      </c>
      <c r="D1882" s="73" t="s">
        <v>19787</v>
      </c>
    </row>
    <row r="1883" spans="1:4">
      <c r="A1883" s="71" t="s">
        <v>19788</v>
      </c>
      <c r="B1883" s="72" t="s">
        <v>19789</v>
      </c>
      <c r="C1883" s="71" t="s">
        <v>24085</v>
      </c>
      <c r="D1883" s="73" t="s">
        <v>19790</v>
      </c>
    </row>
    <row r="1884" spans="1:4">
      <c r="A1884" s="71" t="s">
        <v>19791</v>
      </c>
      <c r="B1884" s="72" t="s">
        <v>19792</v>
      </c>
      <c r="C1884" s="71" t="s">
        <v>24085</v>
      </c>
      <c r="D1884" s="73" t="s">
        <v>19793</v>
      </c>
    </row>
    <row r="1885" spans="1:4">
      <c r="A1885" s="71" t="s">
        <v>19794</v>
      </c>
      <c r="B1885" s="72" t="s">
        <v>19795</v>
      </c>
      <c r="C1885" s="71" t="s">
        <v>24085</v>
      </c>
      <c r="D1885" s="73" t="s">
        <v>19796</v>
      </c>
    </row>
    <row r="1886" spans="1:4">
      <c r="A1886" s="71" t="s">
        <v>19797</v>
      </c>
      <c r="B1886" s="72" t="s">
        <v>19798</v>
      </c>
      <c r="C1886" s="71" t="s">
        <v>24085</v>
      </c>
      <c r="D1886" s="73" t="s">
        <v>19799</v>
      </c>
    </row>
    <row r="1887" spans="1:4">
      <c r="A1887" s="71" t="s">
        <v>19800</v>
      </c>
      <c r="B1887" s="72" t="s">
        <v>19801</v>
      </c>
      <c r="C1887" s="71" t="s">
        <v>24085</v>
      </c>
      <c r="D1887" s="73" t="s">
        <v>19802</v>
      </c>
    </row>
    <row r="1888" spans="1:4">
      <c r="A1888" s="71" t="s">
        <v>19803</v>
      </c>
      <c r="B1888" s="72" t="s">
        <v>19804</v>
      </c>
      <c r="C1888" s="71" t="s">
        <v>24085</v>
      </c>
      <c r="D1888" s="73" t="s">
        <v>19805</v>
      </c>
    </row>
    <row r="1889" spans="1:4">
      <c r="A1889" s="71" t="s">
        <v>19806</v>
      </c>
      <c r="B1889" s="72" t="s">
        <v>19807</v>
      </c>
      <c r="C1889" s="71" t="s">
        <v>24085</v>
      </c>
      <c r="D1889" s="73" t="s">
        <v>19808</v>
      </c>
    </row>
    <row r="1890" spans="1:4">
      <c r="A1890" s="71" t="s">
        <v>19809</v>
      </c>
      <c r="B1890" s="72" t="s">
        <v>19810</v>
      </c>
      <c r="C1890" s="71" t="s">
        <v>24085</v>
      </c>
      <c r="D1890" s="73" t="s">
        <v>19811</v>
      </c>
    </row>
    <row r="1891" spans="1:4">
      <c r="A1891" s="71" t="s">
        <v>19812</v>
      </c>
      <c r="B1891" s="72" t="s">
        <v>19813</v>
      </c>
      <c r="C1891" s="71" t="s">
        <v>24085</v>
      </c>
      <c r="D1891" s="73" t="s">
        <v>19626</v>
      </c>
    </row>
    <row r="1892" spans="1:4">
      <c r="A1892" s="71" t="s">
        <v>19814</v>
      </c>
      <c r="B1892" s="72" t="s">
        <v>19815</v>
      </c>
      <c r="C1892" s="71" t="s">
        <v>24085</v>
      </c>
      <c r="D1892" s="73" t="s">
        <v>19816</v>
      </c>
    </row>
    <row r="1893" spans="1:4">
      <c r="A1893" s="71" t="s">
        <v>19817</v>
      </c>
      <c r="B1893" s="72" t="s">
        <v>19818</v>
      </c>
      <c r="C1893" s="71" t="s">
        <v>24085</v>
      </c>
      <c r="D1893" s="73" t="s">
        <v>19819</v>
      </c>
    </row>
    <row r="1894" spans="1:4">
      <c r="A1894" s="71" t="s">
        <v>19820</v>
      </c>
      <c r="B1894" s="72" t="s">
        <v>19821</v>
      </c>
      <c r="C1894" s="71" t="s">
        <v>24085</v>
      </c>
      <c r="D1894" s="73" t="s">
        <v>19779</v>
      </c>
    </row>
    <row r="1895" spans="1:4">
      <c r="A1895" s="71" t="s">
        <v>19822</v>
      </c>
      <c r="B1895" s="72" t="s">
        <v>19823</v>
      </c>
      <c r="C1895" s="71" t="s">
        <v>24085</v>
      </c>
      <c r="D1895" s="73" t="s">
        <v>19824</v>
      </c>
    </row>
    <row r="1896" spans="1:4">
      <c r="A1896" s="71" t="s">
        <v>19825</v>
      </c>
      <c r="B1896" s="72" t="s">
        <v>19826</v>
      </c>
      <c r="C1896" s="71" t="s">
        <v>24085</v>
      </c>
      <c r="D1896" s="73" t="s">
        <v>19827</v>
      </c>
    </row>
    <row r="1897" spans="1:4">
      <c r="A1897" s="71" t="s">
        <v>19828</v>
      </c>
      <c r="B1897" s="72" t="s">
        <v>19829</v>
      </c>
      <c r="C1897" s="71" t="s">
        <v>24085</v>
      </c>
      <c r="D1897" s="73" t="s">
        <v>19830</v>
      </c>
    </row>
    <row r="1898" spans="1:4">
      <c r="A1898" s="71" t="s">
        <v>19831</v>
      </c>
      <c r="B1898" s="72" t="s">
        <v>19832</v>
      </c>
      <c r="C1898" s="71" t="s">
        <v>24085</v>
      </c>
      <c r="D1898" s="73" t="s">
        <v>19833</v>
      </c>
    </row>
    <row r="1899" spans="1:4">
      <c r="A1899" s="71" t="s">
        <v>19834</v>
      </c>
      <c r="B1899" s="72" t="s">
        <v>19835</v>
      </c>
      <c r="C1899" s="71" t="s">
        <v>24085</v>
      </c>
      <c r="D1899" s="73" t="s">
        <v>19836</v>
      </c>
    </row>
    <row r="1900" spans="1:4">
      <c r="A1900" s="71" t="s">
        <v>19837</v>
      </c>
      <c r="B1900" s="72" t="s">
        <v>19838</v>
      </c>
      <c r="C1900" s="71" t="s">
        <v>24085</v>
      </c>
      <c r="D1900" s="73" t="s">
        <v>19839</v>
      </c>
    </row>
    <row r="1901" spans="1:4">
      <c r="A1901" s="71" t="s">
        <v>19840</v>
      </c>
      <c r="B1901" s="72" t="s">
        <v>19841</v>
      </c>
      <c r="C1901" s="71" t="s">
        <v>24085</v>
      </c>
      <c r="D1901" s="73" t="s">
        <v>19842</v>
      </c>
    </row>
    <row r="1902" spans="1:4">
      <c r="A1902" s="71" t="s">
        <v>19843</v>
      </c>
      <c r="B1902" s="72" t="s">
        <v>19844</v>
      </c>
      <c r="C1902" s="71" t="s">
        <v>24085</v>
      </c>
      <c r="D1902" s="73" t="s">
        <v>19845</v>
      </c>
    </row>
    <row r="1903" spans="1:4">
      <c r="A1903" s="71" t="s">
        <v>19846</v>
      </c>
      <c r="B1903" s="72" t="s">
        <v>19847</v>
      </c>
      <c r="C1903" s="71" t="s">
        <v>24085</v>
      </c>
      <c r="D1903" s="73" t="s">
        <v>19848</v>
      </c>
    </row>
    <row r="1904" spans="1:4">
      <c r="A1904" s="71" t="s">
        <v>19849</v>
      </c>
      <c r="B1904" s="72" t="s">
        <v>17582</v>
      </c>
      <c r="C1904" s="71" t="s">
        <v>24085</v>
      </c>
      <c r="D1904" s="73" t="s">
        <v>17583</v>
      </c>
    </row>
    <row r="1905" spans="1:4">
      <c r="A1905" s="71" t="s">
        <v>17584</v>
      </c>
      <c r="B1905" s="72" t="s">
        <v>17585</v>
      </c>
      <c r="C1905" s="71" t="s">
        <v>24085</v>
      </c>
      <c r="D1905" s="73" t="s">
        <v>17586</v>
      </c>
    </row>
    <row r="1906" spans="1:4">
      <c r="A1906" s="71" t="s">
        <v>17587</v>
      </c>
      <c r="B1906" s="72" t="s">
        <v>17588</v>
      </c>
      <c r="C1906" s="71" t="s">
        <v>24085</v>
      </c>
      <c r="D1906" s="73" t="s">
        <v>17589</v>
      </c>
    </row>
    <row r="1907" spans="1:4">
      <c r="A1907" s="71" t="s">
        <v>17590</v>
      </c>
      <c r="B1907" s="72" t="s">
        <v>17591</v>
      </c>
      <c r="C1907" s="71" t="s">
        <v>24085</v>
      </c>
      <c r="D1907" s="73" t="s">
        <v>17592</v>
      </c>
    </row>
    <row r="1908" spans="1:4">
      <c r="A1908" s="71" t="s">
        <v>17593</v>
      </c>
      <c r="B1908" s="72" t="s">
        <v>17594</v>
      </c>
      <c r="C1908" s="71" t="s">
        <v>24085</v>
      </c>
      <c r="D1908" s="73" t="s">
        <v>17595</v>
      </c>
    </row>
    <row r="1909" spans="1:4">
      <c r="A1909" s="71" t="s">
        <v>17596</v>
      </c>
      <c r="B1909" s="72" t="s">
        <v>17597</v>
      </c>
      <c r="C1909" s="71" t="s">
        <v>24085</v>
      </c>
      <c r="D1909" s="73" t="s">
        <v>17598</v>
      </c>
    </row>
    <row r="1910" spans="1:4">
      <c r="A1910" s="71" t="s">
        <v>17599</v>
      </c>
      <c r="B1910" s="72" t="s">
        <v>17600</v>
      </c>
      <c r="C1910" s="71" t="s">
        <v>24085</v>
      </c>
      <c r="D1910" s="73" t="s">
        <v>17601</v>
      </c>
    </row>
    <row r="1911" spans="1:4">
      <c r="A1911" s="71" t="s">
        <v>17602</v>
      </c>
      <c r="B1911" s="72" t="s">
        <v>17603</v>
      </c>
      <c r="C1911" s="71" t="s">
        <v>24085</v>
      </c>
      <c r="D1911" s="73" t="s">
        <v>17604</v>
      </c>
    </row>
    <row r="1912" spans="1:4">
      <c r="A1912" s="71" t="s">
        <v>17605</v>
      </c>
      <c r="B1912" s="72" t="s">
        <v>17606</v>
      </c>
      <c r="C1912" s="71" t="s">
        <v>24085</v>
      </c>
      <c r="D1912" s="73" t="s">
        <v>17607</v>
      </c>
    </row>
    <row r="1913" spans="1:4">
      <c r="A1913" s="71" t="s">
        <v>17608</v>
      </c>
      <c r="B1913" s="72" t="s">
        <v>17609</v>
      </c>
      <c r="C1913" s="71" t="s">
        <v>24085</v>
      </c>
      <c r="D1913" s="73" t="s">
        <v>17610</v>
      </c>
    </row>
    <row r="1914" spans="1:4">
      <c r="A1914" s="71" t="s">
        <v>17611</v>
      </c>
      <c r="B1914" s="72" t="s">
        <v>17612</v>
      </c>
      <c r="C1914" s="71" t="s">
        <v>24085</v>
      </c>
      <c r="D1914" s="73" t="s">
        <v>17613</v>
      </c>
    </row>
    <row r="1915" spans="1:4">
      <c r="A1915" s="71" t="s">
        <v>17614</v>
      </c>
      <c r="B1915" s="72" t="s">
        <v>17615</v>
      </c>
      <c r="C1915" s="71" t="s">
        <v>24085</v>
      </c>
      <c r="D1915" s="73" t="s">
        <v>17616</v>
      </c>
    </row>
    <row r="1916" spans="1:4">
      <c r="A1916" s="71" t="s">
        <v>17617</v>
      </c>
      <c r="B1916" s="72" t="s">
        <v>17618</v>
      </c>
      <c r="C1916" s="71" t="s">
        <v>24085</v>
      </c>
      <c r="D1916" s="73" t="s">
        <v>22617</v>
      </c>
    </row>
    <row r="1917" spans="1:4">
      <c r="A1917" s="71" t="s">
        <v>17619</v>
      </c>
      <c r="B1917" s="72" t="s">
        <v>17620</v>
      </c>
      <c r="C1917" s="71" t="s">
        <v>24085</v>
      </c>
      <c r="D1917" s="73" t="s">
        <v>17621</v>
      </c>
    </row>
    <row r="1918" spans="1:4">
      <c r="A1918" s="71" t="s">
        <v>17622</v>
      </c>
      <c r="B1918" s="72" t="s">
        <v>17623</v>
      </c>
      <c r="C1918" s="71" t="s">
        <v>24085</v>
      </c>
      <c r="D1918" s="73" t="s">
        <v>21340</v>
      </c>
    </row>
    <row r="1919" spans="1:4">
      <c r="A1919" s="71" t="s">
        <v>17624</v>
      </c>
      <c r="B1919" s="72" t="s">
        <v>17625</v>
      </c>
      <c r="C1919" s="71" t="s">
        <v>24085</v>
      </c>
      <c r="D1919" s="73" t="s">
        <v>17626</v>
      </c>
    </row>
    <row r="1920" spans="1:4">
      <c r="A1920" s="71" t="s">
        <v>17627</v>
      </c>
      <c r="B1920" s="72" t="s">
        <v>17628</v>
      </c>
      <c r="C1920" s="71" t="s">
        <v>24085</v>
      </c>
      <c r="D1920" s="73" t="s">
        <v>17629</v>
      </c>
    </row>
    <row r="1921" spans="1:4">
      <c r="A1921" s="71" t="s">
        <v>17630</v>
      </c>
      <c r="B1921" s="72" t="s">
        <v>17631</v>
      </c>
      <c r="C1921" s="71" t="s">
        <v>24085</v>
      </c>
      <c r="D1921" s="73" t="s">
        <v>17632</v>
      </c>
    </row>
    <row r="1922" spans="1:4">
      <c r="A1922" s="71" t="s">
        <v>17633</v>
      </c>
      <c r="B1922" s="72" t="s">
        <v>17634</v>
      </c>
      <c r="C1922" s="71" t="s">
        <v>24085</v>
      </c>
      <c r="D1922" s="73" t="s">
        <v>17635</v>
      </c>
    </row>
    <row r="1923" spans="1:4">
      <c r="A1923" s="71" t="s">
        <v>17636</v>
      </c>
      <c r="B1923" s="72" t="s">
        <v>17637</v>
      </c>
      <c r="C1923" s="71" t="s">
        <v>24085</v>
      </c>
      <c r="D1923" s="73" t="s">
        <v>17638</v>
      </c>
    </row>
    <row r="1924" spans="1:4">
      <c r="A1924" s="71" t="s">
        <v>17639</v>
      </c>
      <c r="B1924" s="72" t="s">
        <v>17640</v>
      </c>
      <c r="C1924" s="71" t="s">
        <v>24085</v>
      </c>
      <c r="D1924" s="73" t="s">
        <v>17641</v>
      </c>
    </row>
    <row r="1925" spans="1:4">
      <c r="A1925" s="71" t="s">
        <v>17642</v>
      </c>
      <c r="B1925" s="72" t="s">
        <v>17643</v>
      </c>
      <c r="C1925" s="71" t="s">
        <v>24085</v>
      </c>
      <c r="D1925" s="73" t="s">
        <v>17644</v>
      </c>
    </row>
    <row r="1926" spans="1:4">
      <c r="A1926" s="71" t="s">
        <v>17645</v>
      </c>
      <c r="B1926" s="72" t="s">
        <v>17646</v>
      </c>
      <c r="C1926" s="71" t="s">
        <v>24085</v>
      </c>
      <c r="D1926" s="73" t="s">
        <v>17647</v>
      </c>
    </row>
    <row r="1927" spans="1:4">
      <c r="A1927" s="71" t="s">
        <v>17648</v>
      </c>
      <c r="B1927" s="72" t="s">
        <v>17649</v>
      </c>
      <c r="C1927" s="71" t="s">
        <v>24085</v>
      </c>
      <c r="D1927" s="73" t="s">
        <v>17650</v>
      </c>
    </row>
    <row r="1928" spans="1:4">
      <c r="A1928" s="71" t="s">
        <v>17651</v>
      </c>
      <c r="B1928" s="72" t="s">
        <v>17652</v>
      </c>
      <c r="C1928" s="71" t="s">
        <v>24085</v>
      </c>
      <c r="D1928" s="73" t="s">
        <v>17653</v>
      </c>
    </row>
    <row r="1929" spans="1:4">
      <c r="A1929" s="71" t="s">
        <v>17654</v>
      </c>
      <c r="B1929" s="72" t="s">
        <v>17655</v>
      </c>
      <c r="C1929" s="71" t="s">
        <v>24085</v>
      </c>
      <c r="D1929" s="73" t="s">
        <v>17656</v>
      </c>
    </row>
    <row r="1930" spans="1:4">
      <c r="A1930" s="71" t="s">
        <v>17657</v>
      </c>
      <c r="B1930" s="72" t="s">
        <v>17658</v>
      </c>
      <c r="C1930" s="71" t="s">
        <v>24085</v>
      </c>
      <c r="D1930" s="73" t="s">
        <v>17659</v>
      </c>
    </row>
    <row r="1931" spans="1:4">
      <c r="A1931" s="71" t="s">
        <v>17660</v>
      </c>
      <c r="B1931" s="72" t="s">
        <v>17661</v>
      </c>
      <c r="C1931" s="71" t="s">
        <v>24085</v>
      </c>
      <c r="D1931" s="73" t="s">
        <v>17662</v>
      </c>
    </row>
    <row r="1932" spans="1:4">
      <c r="A1932" s="71" t="s">
        <v>17663</v>
      </c>
      <c r="B1932" s="72" t="s">
        <v>17664</v>
      </c>
      <c r="C1932" s="71" t="s">
        <v>24085</v>
      </c>
      <c r="D1932" s="73" t="s">
        <v>17665</v>
      </c>
    </row>
    <row r="1934" spans="1:4" ht="18.75">
      <c r="B1934" s="78" t="s">
        <v>23664</v>
      </c>
      <c r="C1934" s="79" t="s">
        <v>23665</v>
      </c>
      <c r="D1934" s="71" t="s">
        <v>22697</v>
      </c>
    </row>
    <row r="1935" spans="1:4">
      <c r="A1935" s="79" t="s">
        <v>23666</v>
      </c>
      <c r="B1935" s="72" t="s">
        <v>22678</v>
      </c>
    </row>
    <row r="1936" spans="1:4">
      <c r="A1936" s="79" t="s">
        <v>23667</v>
      </c>
      <c r="B1936" s="72" t="s">
        <v>22679</v>
      </c>
    </row>
    <row r="1937" spans="1:4">
      <c r="A1937" s="79" t="s">
        <v>24023</v>
      </c>
      <c r="B1937" s="80" t="s">
        <v>23668</v>
      </c>
      <c r="C1937" s="79" t="s">
        <v>23669</v>
      </c>
      <c r="D1937" s="79" t="s">
        <v>23670</v>
      </c>
    </row>
    <row r="1938" spans="1:4">
      <c r="D1938" s="79" t="s">
        <v>23671</v>
      </c>
    </row>
    <row r="1939" spans="1:4">
      <c r="A1939" s="71" t="s">
        <v>17666</v>
      </c>
      <c r="B1939" s="72" t="s">
        <v>17667</v>
      </c>
      <c r="C1939" s="71" t="s">
        <v>24085</v>
      </c>
      <c r="D1939" s="73" t="s">
        <v>17668</v>
      </c>
    </row>
    <row r="1940" spans="1:4">
      <c r="A1940" s="71" t="s">
        <v>17669</v>
      </c>
      <c r="B1940" s="72" t="s">
        <v>17670</v>
      </c>
      <c r="C1940" s="71" t="s">
        <v>24085</v>
      </c>
      <c r="D1940" s="73" t="s">
        <v>17671</v>
      </c>
    </row>
    <row r="1941" spans="1:4">
      <c r="A1941" s="71" t="s">
        <v>17672</v>
      </c>
      <c r="B1941" s="72" t="s">
        <v>17673</v>
      </c>
      <c r="C1941" s="71" t="s">
        <v>24085</v>
      </c>
      <c r="D1941" s="73" t="s">
        <v>17674</v>
      </c>
    </row>
    <row r="1942" spans="1:4">
      <c r="A1942" s="71" t="s">
        <v>17675</v>
      </c>
      <c r="B1942" s="72" t="s">
        <v>17676</v>
      </c>
      <c r="C1942" s="71" t="s">
        <v>24085</v>
      </c>
      <c r="D1942" s="73" t="s">
        <v>17677</v>
      </c>
    </row>
    <row r="1943" spans="1:4">
      <c r="A1943" s="71" t="s">
        <v>17678</v>
      </c>
      <c r="B1943" s="72" t="s">
        <v>17679</v>
      </c>
      <c r="C1943" s="71" t="s">
        <v>24085</v>
      </c>
      <c r="D1943" s="73" t="s">
        <v>17680</v>
      </c>
    </row>
    <row r="1944" spans="1:4">
      <c r="A1944" s="71" t="s">
        <v>17681</v>
      </c>
      <c r="B1944" s="72" t="s">
        <v>17682</v>
      </c>
      <c r="C1944" s="71" t="s">
        <v>24085</v>
      </c>
      <c r="D1944" s="73" t="s">
        <v>17683</v>
      </c>
    </row>
    <row r="1945" spans="1:4">
      <c r="A1945" s="71" t="s">
        <v>17684</v>
      </c>
      <c r="B1945" s="72" t="s">
        <v>17685</v>
      </c>
      <c r="C1945" s="71" t="s">
        <v>24085</v>
      </c>
      <c r="D1945" s="73" t="s">
        <v>17686</v>
      </c>
    </row>
    <row r="1946" spans="1:4">
      <c r="A1946" s="71" t="s">
        <v>17687</v>
      </c>
      <c r="B1946" s="72" t="s">
        <v>17688</v>
      </c>
      <c r="C1946" s="71" t="s">
        <v>24085</v>
      </c>
      <c r="D1946" s="73" t="s">
        <v>17689</v>
      </c>
    </row>
    <row r="1947" spans="1:4">
      <c r="A1947" s="71" t="s">
        <v>17690</v>
      </c>
      <c r="B1947" s="72" t="s">
        <v>17691</v>
      </c>
      <c r="C1947" s="71" t="s">
        <v>24085</v>
      </c>
      <c r="D1947" s="73" t="s">
        <v>17692</v>
      </c>
    </row>
    <row r="1948" spans="1:4">
      <c r="A1948" s="71" t="s">
        <v>17693</v>
      </c>
      <c r="B1948" s="72" t="s">
        <v>17694</v>
      </c>
      <c r="C1948" s="71" t="s">
        <v>24085</v>
      </c>
      <c r="D1948" s="76" t="s">
        <v>17695</v>
      </c>
    </row>
    <row r="1949" spans="1:4">
      <c r="A1949" s="71" t="s">
        <v>17696</v>
      </c>
      <c r="B1949" s="72" t="s">
        <v>17697</v>
      </c>
      <c r="C1949" s="71" t="s">
        <v>24085</v>
      </c>
      <c r="D1949" s="76" t="s">
        <v>17698</v>
      </c>
    </row>
    <row r="1950" spans="1:4">
      <c r="A1950" s="71" t="s">
        <v>17699</v>
      </c>
      <c r="B1950" s="72" t="s">
        <v>17700</v>
      </c>
      <c r="C1950" s="71" t="s">
        <v>24085</v>
      </c>
      <c r="D1950" s="76" t="s">
        <v>17701</v>
      </c>
    </row>
    <row r="1951" spans="1:4">
      <c r="A1951" s="71" t="s">
        <v>17702</v>
      </c>
      <c r="B1951" s="72" t="s">
        <v>17703</v>
      </c>
      <c r="C1951" s="71" t="s">
        <v>24085</v>
      </c>
      <c r="D1951" s="76" t="s">
        <v>17704</v>
      </c>
    </row>
    <row r="1952" spans="1:4">
      <c r="A1952" s="71" t="s">
        <v>17705</v>
      </c>
      <c r="B1952" s="72" t="s">
        <v>17706</v>
      </c>
      <c r="C1952" s="71" t="s">
        <v>24085</v>
      </c>
      <c r="D1952" s="77" t="s">
        <v>17707</v>
      </c>
    </row>
    <row r="1953" spans="1:4">
      <c r="A1953" s="71" t="s">
        <v>17708</v>
      </c>
      <c r="B1953" s="72" t="s">
        <v>17709</v>
      </c>
      <c r="C1953" s="71" t="s">
        <v>24085</v>
      </c>
      <c r="D1953" s="76" t="s">
        <v>17710</v>
      </c>
    </row>
    <row r="1954" spans="1:4">
      <c r="A1954" s="71" t="s">
        <v>17711</v>
      </c>
      <c r="B1954" s="72" t="s">
        <v>17712</v>
      </c>
      <c r="C1954" s="71" t="s">
        <v>24085</v>
      </c>
      <c r="D1954" s="76" t="s">
        <v>17713</v>
      </c>
    </row>
    <row r="1955" spans="1:4">
      <c r="A1955" s="71" t="s">
        <v>17714</v>
      </c>
      <c r="B1955" s="72" t="s">
        <v>17715</v>
      </c>
      <c r="C1955" s="71" t="s">
        <v>24085</v>
      </c>
      <c r="D1955" s="76" t="s">
        <v>17716</v>
      </c>
    </row>
    <row r="1956" spans="1:4">
      <c r="A1956" s="71" t="s">
        <v>17717</v>
      </c>
      <c r="B1956" s="72" t="s">
        <v>17718</v>
      </c>
      <c r="C1956" s="71" t="s">
        <v>24085</v>
      </c>
      <c r="D1956" s="76" t="s">
        <v>17719</v>
      </c>
    </row>
    <row r="1957" spans="1:4">
      <c r="A1957" s="71" t="s">
        <v>17720</v>
      </c>
      <c r="B1957" s="72" t="s">
        <v>17721</v>
      </c>
      <c r="C1957" s="71" t="s">
        <v>24085</v>
      </c>
      <c r="D1957" s="76" t="s">
        <v>17722</v>
      </c>
    </row>
    <row r="1958" spans="1:4">
      <c r="A1958" s="71" t="s">
        <v>17723</v>
      </c>
      <c r="B1958" s="72" t="s">
        <v>17724</v>
      </c>
      <c r="C1958" s="71" t="s">
        <v>24085</v>
      </c>
      <c r="D1958" s="76" t="s">
        <v>17725</v>
      </c>
    </row>
    <row r="1959" spans="1:4">
      <c r="A1959" s="71" t="s">
        <v>17726</v>
      </c>
      <c r="B1959" s="72" t="s">
        <v>17727</v>
      </c>
      <c r="C1959" s="71" t="s">
        <v>24085</v>
      </c>
      <c r="D1959" s="76" t="s">
        <v>17728</v>
      </c>
    </row>
    <row r="1960" spans="1:4">
      <c r="A1960" s="71" t="s">
        <v>17729</v>
      </c>
      <c r="B1960" s="72" t="s">
        <v>17730</v>
      </c>
      <c r="C1960" s="71" t="s">
        <v>24085</v>
      </c>
      <c r="D1960" s="76" t="s">
        <v>17731</v>
      </c>
    </row>
    <row r="1961" spans="1:4">
      <c r="A1961" s="71" t="s">
        <v>17732</v>
      </c>
      <c r="B1961" s="72" t="s">
        <v>17733</v>
      </c>
      <c r="C1961" s="71" t="s">
        <v>24085</v>
      </c>
      <c r="D1961" s="76" t="s">
        <v>17734</v>
      </c>
    </row>
    <row r="1962" spans="1:4">
      <c r="A1962" s="71" t="s">
        <v>17735</v>
      </c>
      <c r="B1962" s="72" t="s">
        <v>17736</v>
      </c>
      <c r="C1962" s="71" t="s">
        <v>24085</v>
      </c>
      <c r="D1962" s="76" t="s">
        <v>17737</v>
      </c>
    </row>
    <row r="1963" spans="1:4">
      <c r="A1963" s="71" t="s">
        <v>17738</v>
      </c>
      <c r="B1963" s="72" t="s">
        <v>17739</v>
      </c>
      <c r="C1963" s="71" t="s">
        <v>24085</v>
      </c>
      <c r="D1963" s="76" t="s">
        <v>17740</v>
      </c>
    </row>
    <row r="1964" spans="1:4">
      <c r="A1964" s="71" t="s">
        <v>17741</v>
      </c>
      <c r="B1964" s="72" t="s">
        <v>17742</v>
      </c>
      <c r="C1964" s="71" t="s">
        <v>24085</v>
      </c>
      <c r="D1964" s="73" t="s">
        <v>17743</v>
      </c>
    </row>
    <row r="1965" spans="1:4">
      <c r="A1965" s="71" t="s">
        <v>17744</v>
      </c>
      <c r="B1965" s="72" t="s">
        <v>17745</v>
      </c>
      <c r="C1965" s="71" t="s">
        <v>24085</v>
      </c>
      <c r="D1965" s="73" t="s">
        <v>17746</v>
      </c>
    </row>
    <row r="1966" spans="1:4">
      <c r="A1966" s="71" t="s">
        <v>17747</v>
      </c>
      <c r="B1966" s="72" t="s">
        <v>17748</v>
      </c>
      <c r="C1966" s="71" t="s">
        <v>24085</v>
      </c>
      <c r="D1966" s="73" t="s">
        <v>17749</v>
      </c>
    </row>
    <row r="1967" spans="1:4">
      <c r="A1967" s="71" t="s">
        <v>17750</v>
      </c>
      <c r="B1967" s="72" t="s">
        <v>17751</v>
      </c>
      <c r="C1967" s="71" t="s">
        <v>24085</v>
      </c>
      <c r="D1967" s="73" t="s">
        <v>17752</v>
      </c>
    </row>
    <row r="1968" spans="1:4">
      <c r="A1968" s="71" t="s">
        <v>17753</v>
      </c>
      <c r="B1968" s="72" t="s">
        <v>17754</v>
      </c>
      <c r="C1968" s="71" t="s">
        <v>24085</v>
      </c>
      <c r="D1968" s="73" t="s">
        <v>17755</v>
      </c>
    </row>
    <row r="1969" spans="1:4">
      <c r="A1969" s="71" t="s">
        <v>17756</v>
      </c>
      <c r="B1969" s="72" t="s">
        <v>17757</v>
      </c>
      <c r="C1969" s="71" t="s">
        <v>24085</v>
      </c>
      <c r="D1969" s="73" t="s">
        <v>17758</v>
      </c>
    </row>
    <row r="1970" spans="1:4">
      <c r="A1970" s="71" t="s">
        <v>17759</v>
      </c>
      <c r="B1970" s="72" t="s">
        <v>17760</v>
      </c>
      <c r="C1970" s="71" t="s">
        <v>24085</v>
      </c>
      <c r="D1970" s="73" t="s">
        <v>17749</v>
      </c>
    </row>
    <row r="1971" spans="1:4">
      <c r="A1971" s="71" t="s">
        <v>17761</v>
      </c>
      <c r="B1971" s="72" t="s">
        <v>17762</v>
      </c>
      <c r="C1971" s="71" t="s">
        <v>24085</v>
      </c>
      <c r="D1971" s="73" t="s">
        <v>17763</v>
      </c>
    </row>
    <row r="1972" spans="1:4">
      <c r="A1972" s="71" t="s">
        <v>17764</v>
      </c>
      <c r="B1972" s="72" t="s">
        <v>17765</v>
      </c>
      <c r="C1972" s="71" t="s">
        <v>24085</v>
      </c>
      <c r="D1972" s="73" t="s">
        <v>17766</v>
      </c>
    </row>
    <row r="1973" spans="1:4">
      <c r="A1973" s="71" t="s">
        <v>17767</v>
      </c>
      <c r="B1973" s="72" t="s">
        <v>17768</v>
      </c>
      <c r="C1973" s="71" t="s">
        <v>24085</v>
      </c>
      <c r="D1973" s="76" t="s">
        <v>17769</v>
      </c>
    </row>
    <row r="1974" spans="1:4">
      <c r="A1974" s="71" t="s">
        <v>17770</v>
      </c>
      <c r="B1974" s="72" t="s">
        <v>17771</v>
      </c>
      <c r="C1974" s="71" t="s">
        <v>24085</v>
      </c>
      <c r="D1974" s="76" t="s">
        <v>17772</v>
      </c>
    </row>
    <row r="1975" spans="1:4">
      <c r="A1975" s="71" t="s">
        <v>17773</v>
      </c>
      <c r="B1975" s="72" t="s">
        <v>17774</v>
      </c>
      <c r="C1975" s="71" t="s">
        <v>24085</v>
      </c>
      <c r="D1975" s="76" t="s">
        <v>17775</v>
      </c>
    </row>
    <row r="1976" spans="1:4">
      <c r="A1976" s="71" t="s">
        <v>17776</v>
      </c>
      <c r="B1976" s="72" t="s">
        <v>17777</v>
      </c>
      <c r="C1976" s="71" t="s">
        <v>24085</v>
      </c>
      <c r="D1976" s="76" t="s">
        <v>17778</v>
      </c>
    </row>
    <row r="1977" spans="1:4">
      <c r="A1977" s="71" t="s">
        <v>17779</v>
      </c>
      <c r="B1977" s="72" t="s">
        <v>17780</v>
      </c>
      <c r="C1977" s="71" t="s">
        <v>24085</v>
      </c>
      <c r="D1977" s="73" t="s">
        <v>17781</v>
      </c>
    </row>
    <row r="1978" spans="1:4">
      <c r="A1978" s="71" t="s">
        <v>17782</v>
      </c>
      <c r="B1978" s="72" t="s">
        <v>17783</v>
      </c>
      <c r="C1978" s="71" t="s">
        <v>24085</v>
      </c>
      <c r="D1978" s="73" t="s">
        <v>17784</v>
      </c>
    </row>
    <row r="1979" spans="1:4">
      <c r="A1979" s="71" t="s">
        <v>17785</v>
      </c>
      <c r="B1979" s="72" t="s">
        <v>17786</v>
      </c>
      <c r="C1979" s="71" t="s">
        <v>24085</v>
      </c>
      <c r="D1979" s="73" t="s">
        <v>17787</v>
      </c>
    </row>
    <row r="1980" spans="1:4">
      <c r="A1980" s="71" t="s">
        <v>17788</v>
      </c>
      <c r="B1980" s="72" t="s">
        <v>17789</v>
      </c>
      <c r="C1980" s="71" t="s">
        <v>24085</v>
      </c>
      <c r="D1980" s="73" t="s">
        <v>17790</v>
      </c>
    </row>
    <row r="1981" spans="1:4">
      <c r="A1981" s="71" t="s">
        <v>17791</v>
      </c>
      <c r="B1981" s="72" t="s">
        <v>17792</v>
      </c>
      <c r="C1981" s="71" t="s">
        <v>24085</v>
      </c>
      <c r="D1981" s="73" t="s">
        <v>17793</v>
      </c>
    </row>
    <row r="1982" spans="1:4">
      <c r="A1982" s="71" t="s">
        <v>17794</v>
      </c>
      <c r="B1982" s="72" t="s">
        <v>17795</v>
      </c>
      <c r="C1982" s="71" t="s">
        <v>24085</v>
      </c>
      <c r="D1982" s="76" t="s">
        <v>17796</v>
      </c>
    </row>
    <row r="1983" spans="1:4">
      <c r="A1983" s="71" t="s">
        <v>17797</v>
      </c>
      <c r="B1983" s="72" t="s">
        <v>17798</v>
      </c>
      <c r="C1983" s="71" t="s">
        <v>24085</v>
      </c>
      <c r="D1983" s="76" t="s">
        <v>17799</v>
      </c>
    </row>
    <row r="1984" spans="1:4">
      <c r="A1984" s="71" t="s">
        <v>17800</v>
      </c>
      <c r="B1984" s="72" t="s">
        <v>17801</v>
      </c>
      <c r="C1984" s="71" t="s">
        <v>24085</v>
      </c>
      <c r="D1984" s="76" t="s">
        <v>17802</v>
      </c>
    </row>
    <row r="1985" spans="1:4">
      <c r="A1985" s="71" t="s">
        <v>17803</v>
      </c>
      <c r="B1985" s="72" t="s">
        <v>17804</v>
      </c>
      <c r="C1985" s="71" t="s">
        <v>24085</v>
      </c>
      <c r="D1985" s="76" t="s">
        <v>17805</v>
      </c>
    </row>
    <row r="1986" spans="1:4">
      <c r="A1986" s="71" t="s">
        <v>17806</v>
      </c>
      <c r="B1986" s="72" t="s">
        <v>17807</v>
      </c>
      <c r="C1986" s="71" t="s">
        <v>24085</v>
      </c>
      <c r="D1986" s="73" t="s">
        <v>17808</v>
      </c>
    </row>
    <row r="1987" spans="1:4">
      <c r="A1987" s="71" t="s">
        <v>17809</v>
      </c>
      <c r="B1987" s="72" t="s">
        <v>17810</v>
      </c>
      <c r="C1987" s="71" t="s">
        <v>24085</v>
      </c>
      <c r="D1987" s="73" t="s">
        <v>17811</v>
      </c>
    </row>
    <row r="1988" spans="1:4">
      <c r="A1988" s="71" t="s">
        <v>17812</v>
      </c>
      <c r="B1988" s="72" t="s">
        <v>17813</v>
      </c>
      <c r="C1988" s="71" t="s">
        <v>24085</v>
      </c>
      <c r="D1988" s="73" t="s">
        <v>17814</v>
      </c>
    </row>
    <row r="1989" spans="1:4">
      <c r="A1989" s="71" t="s">
        <v>17815</v>
      </c>
      <c r="B1989" s="72" t="s">
        <v>17816</v>
      </c>
      <c r="C1989" s="71" t="s">
        <v>24085</v>
      </c>
      <c r="D1989" s="73" t="s">
        <v>17817</v>
      </c>
    </row>
    <row r="1990" spans="1:4">
      <c r="A1990" s="71" t="s">
        <v>17818</v>
      </c>
      <c r="B1990" s="72" t="s">
        <v>17819</v>
      </c>
      <c r="C1990" s="71" t="s">
        <v>24085</v>
      </c>
      <c r="D1990" s="73" t="s">
        <v>17820</v>
      </c>
    </row>
    <row r="1991" spans="1:4">
      <c r="A1991" s="71" t="s">
        <v>17821</v>
      </c>
      <c r="B1991" s="72" t="s">
        <v>17822</v>
      </c>
      <c r="C1991" s="71" t="s">
        <v>24085</v>
      </c>
      <c r="D1991" s="73" t="s">
        <v>17823</v>
      </c>
    </row>
    <row r="1993" spans="1:4" ht="18.75">
      <c r="B1993" s="78" t="s">
        <v>23664</v>
      </c>
      <c r="C1993" s="79" t="s">
        <v>23665</v>
      </c>
      <c r="D1993" s="71" t="s">
        <v>22698</v>
      </c>
    </row>
    <row r="1994" spans="1:4">
      <c r="A1994" s="79" t="s">
        <v>23666</v>
      </c>
      <c r="B1994" s="72" t="s">
        <v>22678</v>
      </c>
    </row>
    <row r="1995" spans="1:4">
      <c r="A1995" s="79" t="s">
        <v>23667</v>
      </c>
      <c r="B1995" s="72" t="s">
        <v>22679</v>
      </c>
    </row>
    <row r="1996" spans="1:4">
      <c r="A1996" s="79" t="s">
        <v>24023</v>
      </c>
      <c r="B1996" s="80" t="s">
        <v>23668</v>
      </c>
      <c r="C1996" s="79" t="s">
        <v>23669</v>
      </c>
      <c r="D1996" s="79" t="s">
        <v>23670</v>
      </c>
    </row>
    <row r="1997" spans="1:4">
      <c r="D1997" s="79" t="s">
        <v>23671</v>
      </c>
    </row>
    <row r="1998" spans="1:4">
      <c r="A1998" s="71" t="s">
        <v>17824</v>
      </c>
      <c r="B1998" s="72" t="s">
        <v>17825</v>
      </c>
      <c r="C1998" s="71" t="s">
        <v>24085</v>
      </c>
      <c r="D1998" s="73" t="s">
        <v>17826</v>
      </c>
    </row>
    <row r="1999" spans="1:4">
      <c r="A1999" s="71" t="s">
        <v>17827</v>
      </c>
      <c r="B1999" s="72" t="s">
        <v>17828</v>
      </c>
      <c r="C1999" s="71" t="s">
        <v>24085</v>
      </c>
      <c r="D1999" s="73" t="s">
        <v>17829</v>
      </c>
    </row>
    <row r="2000" spans="1:4">
      <c r="A2000" s="71" t="s">
        <v>17830</v>
      </c>
      <c r="B2000" s="72" t="s">
        <v>17831</v>
      </c>
      <c r="C2000" s="71" t="s">
        <v>24085</v>
      </c>
      <c r="D2000" s="76" t="s">
        <v>17832</v>
      </c>
    </row>
    <row r="2001" spans="1:4">
      <c r="A2001" s="71" t="s">
        <v>17833</v>
      </c>
      <c r="B2001" s="72" t="s">
        <v>17834</v>
      </c>
      <c r="C2001" s="71" t="s">
        <v>24085</v>
      </c>
      <c r="D2001" s="76" t="s">
        <v>17835</v>
      </c>
    </row>
    <row r="2002" spans="1:4">
      <c r="A2002" s="71" t="s">
        <v>17836</v>
      </c>
      <c r="B2002" s="72" t="s">
        <v>17837</v>
      </c>
      <c r="C2002" s="71" t="s">
        <v>24085</v>
      </c>
      <c r="D2002" s="76" t="s">
        <v>17838</v>
      </c>
    </row>
    <row r="2003" spans="1:4">
      <c r="A2003" s="71" t="s">
        <v>17839</v>
      </c>
      <c r="B2003" s="72" t="s">
        <v>17840</v>
      </c>
      <c r="C2003" s="71" t="s">
        <v>24085</v>
      </c>
      <c r="D2003" s="76" t="s">
        <v>17841</v>
      </c>
    </row>
    <row r="2004" spans="1:4">
      <c r="A2004" s="71" t="s">
        <v>17842</v>
      </c>
      <c r="B2004" s="72" t="s">
        <v>17843</v>
      </c>
      <c r="C2004" s="71" t="s">
        <v>24085</v>
      </c>
      <c r="D2004" s="76" t="s">
        <v>17844</v>
      </c>
    </row>
    <row r="2005" spans="1:4">
      <c r="A2005" s="71" t="s">
        <v>17845</v>
      </c>
      <c r="B2005" s="72" t="s">
        <v>17846</v>
      </c>
      <c r="C2005" s="71" t="s">
        <v>24085</v>
      </c>
      <c r="D2005" s="76" t="s">
        <v>17847</v>
      </c>
    </row>
    <row r="2006" spans="1:4">
      <c r="A2006" s="71" t="s">
        <v>17848</v>
      </c>
      <c r="B2006" s="72" t="s">
        <v>17849</v>
      </c>
      <c r="C2006" s="71" t="s">
        <v>24085</v>
      </c>
      <c r="D2006" s="76" t="s">
        <v>17850</v>
      </c>
    </row>
    <row r="2007" spans="1:4">
      <c r="A2007" s="71" t="s">
        <v>17851</v>
      </c>
      <c r="B2007" s="72" t="s">
        <v>17852</v>
      </c>
      <c r="C2007" s="71" t="s">
        <v>24085</v>
      </c>
      <c r="D2007" s="77" t="s">
        <v>17853</v>
      </c>
    </row>
    <row r="2008" spans="1:4">
      <c r="A2008" s="71" t="s">
        <v>17854</v>
      </c>
      <c r="B2008" s="72" t="s">
        <v>17855</v>
      </c>
      <c r="C2008" s="71" t="s">
        <v>24085</v>
      </c>
      <c r="D2008" s="76" t="s">
        <v>17856</v>
      </c>
    </row>
    <row r="2009" spans="1:4">
      <c r="A2009" s="71" t="s">
        <v>17857</v>
      </c>
      <c r="B2009" s="72" t="s">
        <v>17858</v>
      </c>
      <c r="C2009" s="71" t="s">
        <v>24085</v>
      </c>
      <c r="D2009" s="76" t="s">
        <v>17859</v>
      </c>
    </row>
    <row r="2010" spans="1:4">
      <c r="A2010" s="71" t="s">
        <v>17860</v>
      </c>
      <c r="B2010" s="72" t="s">
        <v>17861</v>
      </c>
      <c r="C2010" s="71" t="s">
        <v>24085</v>
      </c>
      <c r="D2010" s="76" t="s">
        <v>17862</v>
      </c>
    </row>
    <row r="2011" spans="1:4">
      <c r="A2011" s="71" t="s">
        <v>17863</v>
      </c>
      <c r="B2011" s="72" t="s">
        <v>17864</v>
      </c>
      <c r="C2011" s="71" t="s">
        <v>24085</v>
      </c>
      <c r="D2011" s="76" t="s">
        <v>17865</v>
      </c>
    </row>
    <row r="2012" spans="1:4">
      <c r="A2012" s="71" t="s">
        <v>17866</v>
      </c>
      <c r="B2012" s="72" t="s">
        <v>17867</v>
      </c>
      <c r="C2012" s="71" t="s">
        <v>24085</v>
      </c>
      <c r="D2012" s="76" t="s">
        <v>17868</v>
      </c>
    </row>
    <row r="2013" spans="1:4">
      <c r="A2013" s="71" t="s">
        <v>17869</v>
      </c>
      <c r="B2013" s="72" t="s">
        <v>17870</v>
      </c>
      <c r="C2013" s="71" t="s">
        <v>24085</v>
      </c>
      <c r="D2013" s="76" t="s">
        <v>17871</v>
      </c>
    </row>
    <row r="2014" spans="1:4">
      <c r="A2014" s="71" t="s">
        <v>17872</v>
      </c>
      <c r="B2014" s="72" t="s">
        <v>17873</v>
      </c>
      <c r="C2014" s="71" t="s">
        <v>24085</v>
      </c>
      <c r="D2014" s="76" t="s">
        <v>17874</v>
      </c>
    </row>
    <row r="2015" spans="1:4">
      <c r="A2015" s="71" t="s">
        <v>17875</v>
      </c>
      <c r="B2015" s="72" t="s">
        <v>17876</v>
      </c>
      <c r="C2015" s="71" t="s">
        <v>24085</v>
      </c>
      <c r="D2015" s="76" t="s">
        <v>17877</v>
      </c>
    </row>
    <row r="2016" spans="1:4">
      <c r="A2016" s="71" t="s">
        <v>17878</v>
      </c>
      <c r="B2016" s="72" t="s">
        <v>17879</v>
      </c>
      <c r="C2016" s="71" t="s">
        <v>24085</v>
      </c>
      <c r="D2016" s="73" t="s">
        <v>17781</v>
      </c>
    </row>
    <row r="2017" spans="1:4">
      <c r="A2017" s="71" t="s">
        <v>17880</v>
      </c>
      <c r="B2017" s="72" t="s">
        <v>17881</v>
      </c>
      <c r="C2017" s="71" t="s">
        <v>24085</v>
      </c>
      <c r="D2017" s="73" t="s">
        <v>17882</v>
      </c>
    </row>
    <row r="2018" spans="1:4">
      <c r="A2018" s="71" t="s">
        <v>17883</v>
      </c>
      <c r="B2018" s="72" t="s">
        <v>17884</v>
      </c>
      <c r="C2018" s="71" t="s">
        <v>24085</v>
      </c>
      <c r="D2018" s="73" t="s">
        <v>17885</v>
      </c>
    </row>
    <row r="2019" spans="1:4">
      <c r="A2019" s="71" t="s">
        <v>17886</v>
      </c>
      <c r="B2019" s="72" t="s">
        <v>17887</v>
      </c>
      <c r="C2019" s="71" t="s">
        <v>24085</v>
      </c>
      <c r="D2019" s="73" t="s">
        <v>17888</v>
      </c>
    </row>
    <row r="2020" spans="1:4">
      <c r="A2020" s="71" t="s">
        <v>17889</v>
      </c>
      <c r="B2020" s="72" t="s">
        <v>17890</v>
      </c>
      <c r="C2020" s="71" t="s">
        <v>24085</v>
      </c>
      <c r="D2020" s="73" t="s">
        <v>17891</v>
      </c>
    </row>
    <row r="2021" spans="1:4">
      <c r="A2021" s="71" t="s">
        <v>17892</v>
      </c>
      <c r="B2021" s="72" t="s">
        <v>17893</v>
      </c>
      <c r="C2021" s="71" t="s">
        <v>24085</v>
      </c>
      <c r="D2021" s="73" t="s">
        <v>17894</v>
      </c>
    </row>
    <row r="2022" spans="1:4">
      <c r="A2022" s="71" t="s">
        <v>17895</v>
      </c>
      <c r="B2022" s="72" t="s">
        <v>17896</v>
      </c>
      <c r="C2022" s="71" t="s">
        <v>24085</v>
      </c>
      <c r="D2022" s="73" t="s">
        <v>17897</v>
      </c>
    </row>
    <row r="2023" spans="1:4">
      <c r="A2023" s="71" t="s">
        <v>17898</v>
      </c>
      <c r="B2023" s="72" t="s">
        <v>17899</v>
      </c>
      <c r="C2023" s="71" t="s">
        <v>24085</v>
      </c>
      <c r="D2023" s="73" t="s">
        <v>17888</v>
      </c>
    </row>
    <row r="2024" spans="1:4">
      <c r="A2024" s="71" t="s">
        <v>17900</v>
      </c>
      <c r="B2024" s="72" t="s">
        <v>17901</v>
      </c>
      <c r="C2024" s="71" t="s">
        <v>24085</v>
      </c>
      <c r="D2024" s="73" t="s">
        <v>17891</v>
      </c>
    </row>
    <row r="2025" spans="1:4">
      <c r="A2025" s="71" t="s">
        <v>17902</v>
      </c>
      <c r="B2025" s="72" t="s">
        <v>17903</v>
      </c>
      <c r="C2025" s="71" t="s">
        <v>24085</v>
      </c>
      <c r="D2025" s="76" t="s">
        <v>17796</v>
      </c>
    </row>
    <row r="2026" spans="1:4">
      <c r="A2026" s="71" t="s">
        <v>17904</v>
      </c>
      <c r="B2026" s="72" t="s">
        <v>17905</v>
      </c>
      <c r="C2026" s="71" t="s">
        <v>24085</v>
      </c>
      <c r="D2026" s="76" t="s">
        <v>17906</v>
      </c>
    </row>
    <row r="2027" spans="1:4">
      <c r="A2027" s="71" t="s">
        <v>17907</v>
      </c>
      <c r="B2027" s="72" t="s">
        <v>17908</v>
      </c>
      <c r="C2027" s="71" t="s">
        <v>24085</v>
      </c>
      <c r="D2027" s="76" t="s">
        <v>17871</v>
      </c>
    </row>
    <row r="2028" spans="1:4">
      <c r="A2028" s="71" t="s">
        <v>17909</v>
      </c>
      <c r="B2028" s="72" t="s">
        <v>17910</v>
      </c>
      <c r="C2028" s="71" t="s">
        <v>24085</v>
      </c>
      <c r="D2028" s="76" t="s">
        <v>17911</v>
      </c>
    </row>
    <row r="2029" spans="1:4">
      <c r="A2029" s="71" t="s">
        <v>17912</v>
      </c>
      <c r="B2029" s="72" t="s">
        <v>17913</v>
      </c>
      <c r="C2029" s="71" t="s">
        <v>24085</v>
      </c>
      <c r="D2029" s="73" t="s">
        <v>17914</v>
      </c>
    </row>
    <row r="2030" spans="1:4">
      <c r="A2030" s="71" t="s">
        <v>17915</v>
      </c>
      <c r="B2030" s="72" t="s">
        <v>17916</v>
      </c>
      <c r="C2030" s="71" t="s">
        <v>24085</v>
      </c>
      <c r="D2030" s="73" t="s">
        <v>17917</v>
      </c>
    </row>
    <row r="2031" spans="1:4">
      <c r="A2031" s="71" t="s">
        <v>17918</v>
      </c>
      <c r="B2031" s="72" t="s">
        <v>17919</v>
      </c>
      <c r="C2031" s="71" t="s">
        <v>24085</v>
      </c>
      <c r="D2031" s="73" t="s">
        <v>17920</v>
      </c>
    </row>
    <row r="2032" spans="1:4">
      <c r="A2032" s="71" t="s">
        <v>17921</v>
      </c>
      <c r="B2032" s="72" t="s">
        <v>17922</v>
      </c>
      <c r="C2032" s="71" t="s">
        <v>24085</v>
      </c>
      <c r="D2032" s="73" t="s">
        <v>17766</v>
      </c>
    </row>
    <row r="2033" spans="1:4">
      <c r="A2033" s="71" t="s">
        <v>17923</v>
      </c>
      <c r="B2033" s="72" t="s">
        <v>17924</v>
      </c>
      <c r="C2033" s="71" t="s">
        <v>24085</v>
      </c>
      <c r="D2033" s="76" t="s">
        <v>17925</v>
      </c>
    </row>
    <row r="2034" spans="1:4">
      <c r="A2034" s="71" t="s">
        <v>17926</v>
      </c>
      <c r="B2034" s="72" t="s">
        <v>17927</v>
      </c>
      <c r="C2034" s="71" t="s">
        <v>24085</v>
      </c>
      <c r="D2034" s="76" t="s">
        <v>17928</v>
      </c>
    </row>
    <row r="2035" spans="1:4">
      <c r="A2035" s="71" t="s">
        <v>17929</v>
      </c>
      <c r="B2035" s="72" t="s">
        <v>17930</v>
      </c>
      <c r="C2035" s="71" t="s">
        <v>24085</v>
      </c>
      <c r="D2035" s="76" t="s">
        <v>17931</v>
      </c>
    </row>
    <row r="2036" spans="1:4">
      <c r="A2036" s="71" t="s">
        <v>17932</v>
      </c>
      <c r="B2036" s="72" t="s">
        <v>17933</v>
      </c>
      <c r="C2036" s="71" t="s">
        <v>24085</v>
      </c>
      <c r="D2036" s="76" t="s">
        <v>17934</v>
      </c>
    </row>
    <row r="2037" spans="1:4">
      <c r="A2037" s="71" t="s">
        <v>17935</v>
      </c>
      <c r="B2037" s="72" t="s">
        <v>17936</v>
      </c>
      <c r="C2037" s="71" t="s">
        <v>24085</v>
      </c>
      <c r="D2037" s="76" t="s">
        <v>17937</v>
      </c>
    </row>
    <row r="2038" spans="1:4">
      <c r="A2038" s="71" t="s">
        <v>17938</v>
      </c>
      <c r="B2038" s="72" t="s">
        <v>17939</v>
      </c>
      <c r="C2038" s="71" t="s">
        <v>24085</v>
      </c>
      <c r="D2038" s="73" t="s">
        <v>17940</v>
      </c>
    </row>
    <row r="2039" spans="1:4">
      <c r="A2039" s="71" t="s">
        <v>17941</v>
      </c>
      <c r="B2039" s="72" t="s">
        <v>17942</v>
      </c>
      <c r="C2039" s="71" t="s">
        <v>24085</v>
      </c>
      <c r="D2039" s="73" t="s">
        <v>17943</v>
      </c>
    </row>
    <row r="2040" spans="1:4">
      <c r="A2040" s="71" t="s">
        <v>17944</v>
      </c>
      <c r="B2040" s="72" t="s">
        <v>17945</v>
      </c>
      <c r="C2040" s="71" t="s">
        <v>24085</v>
      </c>
      <c r="D2040" s="73" t="s">
        <v>17946</v>
      </c>
    </row>
    <row r="2041" spans="1:4">
      <c r="A2041" s="71" t="s">
        <v>17947</v>
      </c>
      <c r="B2041" s="72" t="s">
        <v>17948</v>
      </c>
      <c r="C2041" s="71" t="s">
        <v>24085</v>
      </c>
      <c r="D2041" s="73" t="s">
        <v>17949</v>
      </c>
    </row>
    <row r="2042" spans="1:4">
      <c r="A2042" s="71" t="s">
        <v>17950</v>
      </c>
      <c r="B2042" s="72" t="s">
        <v>17951</v>
      </c>
      <c r="C2042" s="71" t="s">
        <v>24085</v>
      </c>
      <c r="D2042" s="73" t="s">
        <v>17952</v>
      </c>
    </row>
    <row r="2043" spans="1:4">
      <c r="A2043" s="71" t="s">
        <v>17953</v>
      </c>
      <c r="B2043" s="72" t="s">
        <v>17954</v>
      </c>
      <c r="C2043" s="71" t="s">
        <v>24085</v>
      </c>
      <c r="D2043" s="73" t="s">
        <v>17955</v>
      </c>
    </row>
    <row r="2044" spans="1:4">
      <c r="A2044" s="71" t="s">
        <v>17956</v>
      </c>
      <c r="B2044" s="72" t="s">
        <v>17957</v>
      </c>
      <c r="C2044" s="71" t="s">
        <v>24085</v>
      </c>
      <c r="D2044" s="73" t="s">
        <v>17958</v>
      </c>
    </row>
    <row r="2045" spans="1:4">
      <c r="A2045" s="71" t="s">
        <v>17959</v>
      </c>
      <c r="B2045" s="72" t="s">
        <v>17960</v>
      </c>
      <c r="C2045" s="71" t="s">
        <v>24085</v>
      </c>
      <c r="D2045" s="73" t="s">
        <v>17961</v>
      </c>
    </row>
    <row r="2046" spans="1:4">
      <c r="A2046" s="71" t="s">
        <v>17962</v>
      </c>
      <c r="B2046" s="72" t="s">
        <v>17963</v>
      </c>
      <c r="C2046" s="71" t="s">
        <v>24085</v>
      </c>
      <c r="D2046" s="76" t="s">
        <v>17964</v>
      </c>
    </row>
    <row r="2047" spans="1:4">
      <c r="A2047" s="71" t="s">
        <v>20177</v>
      </c>
      <c r="B2047" s="72" t="s">
        <v>20178</v>
      </c>
      <c r="C2047" s="71" t="s">
        <v>24085</v>
      </c>
      <c r="D2047" s="76" t="s">
        <v>20179</v>
      </c>
    </row>
    <row r="2048" spans="1:4">
      <c r="A2048" s="71" t="s">
        <v>20180</v>
      </c>
      <c r="B2048" s="72" t="s">
        <v>20181</v>
      </c>
      <c r="C2048" s="71" t="s">
        <v>24085</v>
      </c>
      <c r="D2048" s="76" t="s">
        <v>20182</v>
      </c>
    </row>
    <row r="2049" spans="1:4">
      <c r="A2049" s="71" t="s">
        <v>20183</v>
      </c>
      <c r="B2049" s="72" t="s">
        <v>20184</v>
      </c>
      <c r="C2049" s="71" t="s">
        <v>24085</v>
      </c>
      <c r="D2049" s="76" t="s">
        <v>20185</v>
      </c>
    </row>
    <row r="2050" spans="1:4">
      <c r="A2050" s="71" t="s">
        <v>20186</v>
      </c>
      <c r="B2050" s="72" t="s">
        <v>20187</v>
      </c>
      <c r="C2050" s="71" t="s">
        <v>24085</v>
      </c>
      <c r="D2050" s="76" t="s">
        <v>20188</v>
      </c>
    </row>
    <row r="2053" spans="1:4" ht="18.75">
      <c r="B2053" s="78" t="s">
        <v>23664</v>
      </c>
      <c r="C2053" s="79" t="s">
        <v>23665</v>
      </c>
      <c r="D2053" s="71" t="s">
        <v>22699</v>
      </c>
    </row>
    <row r="2054" spans="1:4">
      <c r="A2054" s="79" t="s">
        <v>23666</v>
      </c>
      <c r="B2054" s="72" t="s">
        <v>22678</v>
      </c>
    </row>
    <row r="2055" spans="1:4">
      <c r="A2055" s="79" t="s">
        <v>23667</v>
      </c>
      <c r="B2055" s="72" t="s">
        <v>22679</v>
      </c>
    </row>
    <row r="2056" spans="1:4">
      <c r="A2056" s="79" t="s">
        <v>24023</v>
      </c>
      <c r="B2056" s="80" t="s">
        <v>23668</v>
      </c>
      <c r="C2056" s="79" t="s">
        <v>23669</v>
      </c>
      <c r="D2056" s="79" t="s">
        <v>23670</v>
      </c>
    </row>
    <row r="2057" spans="1:4">
      <c r="D2057" s="79" t="s">
        <v>23671</v>
      </c>
    </row>
    <row r="2058" spans="1:4">
      <c r="A2058" s="71" t="s">
        <v>20189</v>
      </c>
      <c r="B2058" s="72" t="s">
        <v>20190</v>
      </c>
      <c r="C2058" s="71" t="s">
        <v>24085</v>
      </c>
      <c r="D2058" s="77" t="s">
        <v>20191</v>
      </c>
    </row>
    <row r="2059" spans="1:4">
      <c r="A2059" s="71" t="s">
        <v>20192</v>
      </c>
      <c r="B2059" s="72" t="s">
        <v>20193</v>
      </c>
      <c r="C2059" s="71" t="s">
        <v>24085</v>
      </c>
      <c r="D2059" s="76" t="s">
        <v>20194</v>
      </c>
    </row>
    <row r="2060" spans="1:4">
      <c r="A2060" s="71" t="s">
        <v>20195</v>
      </c>
      <c r="B2060" s="72" t="s">
        <v>20196</v>
      </c>
      <c r="C2060" s="71" t="s">
        <v>24085</v>
      </c>
      <c r="D2060" s="76" t="s">
        <v>20197</v>
      </c>
    </row>
    <row r="2061" spans="1:4">
      <c r="A2061" s="71" t="s">
        <v>20198</v>
      </c>
      <c r="B2061" s="72" t="s">
        <v>20199</v>
      </c>
      <c r="C2061" s="71" t="s">
        <v>24085</v>
      </c>
      <c r="D2061" s="76" t="s">
        <v>20200</v>
      </c>
    </row>
    <row r="2062" spans="1:4">
      <c r="A2062" s="71" t="s">
        <v>20201</v>
      </c>
      <c r="B2062" s="72" t="s">
        <v>20202</v>
      </c>
      <c r="C2062" s="71" t="s">
        <v>24085</v>
      </c>
      <c r="D2062" s="76" t="s">
        <v>20203</v>
      </c>
    </row>
    <row r="2063" spans="1:4">
      <c r="A2063" s="71" t="s">
        <v>20204</v>
      </c>
      <c r="B2063" s="72" t="s">
        <v>20205</v>
      </c>
      <c r="C2063" s="71" t="s">
        <v>24085</v>
      </c>
      <c r="D2063" s="77" t="s">
        <v>20206</v>
      </c>
    </row>
    <row r="2064" spans="1:4">
      <c r="A2064" s="71" t="s">
        <v>20207</v>
      </c>
      <c r="B2064" s="72" t="s">
        <v>20208</v>
      </c>
      <c r="C2064" s="71" t="s">
        <v>24085</v>
      </c>
      <c r="D2064" s="76" t="s">
        <v>20209</v>
      </c>
    </row>
    <row r="2065" spans="1:4">
      <c r="A2065" s="71" t="s">
        <v>20210</v>
      </c>
      <c r="B2065" s="72" t="s">
        <v>20211</v>
      </c>
      <c r="C2065" s="71" t="s">
        <v>24085</v>
      </c>
      <c r="D2065" s="77" t="s">
        <v>20212</v>
      </c>
    </row>
    <row r="2066" spans="1:4">
      <c r="A2066" s="71" t="s">
        <v>20213</v>
      </c>
      <c r="B2066" s="72" t="s">
        <v>20214</v>
      </c>
      <c r="C2066" s="71" t="s">
        <v>24085</v>
      </c>
      <c r="D2066" s="76" t="s">
        <v>20215</v>
      </c>
    </row>
    <row r="2067" spans="1:4">
      <c r="A2067" s="71" t="s">
        <v>20216</v>
      </c>
      <c r="B2067" s="72" t="s">
        <v>20217</v>
      </c>
      <c r="C2067" s="71" t="s">
        <v>24085</v>
      </c>
      <c r="D2067" s="76" t="s">
        <v>20218</v>
      </c>
    </row>
    <row r="2068" spans="1:4">
      <c r="A2068" s="71" t="s">
        <v>20219</v>
      </c>
      <c r="B2068" s="72" t="s">
        <v>20220</v>
      </c>
      <c r="C2068" s="71" t="s">
        <v>24085</v>
      </c>
      <c r="D2068" s="73" t="s">
        <v>20221</v>
      </c>
    </row>
    <row r="2069" spans="1:4">
      <c r="A2069" s="71" t="s">
        <v>20222</v>
      </c>
      <c r="B2069" s="72" t="s">
        <v>20223</v>
      </c>
      <c r="C2069" s="71" t="s">
        <v>24085</v>
      </c>
      <c r="D2069" s="77" t="s">
        <v>20224</v>
      </c>
    </row>
    <row r="2070" spans="1:4">
      <c r="A2070" s="71" t="s">
        <v>20225</v>
      </c>
      <c r="B2070" s="72" t="s">
        <v>20226</v>
      </c>
      <c r="C2070" s="71" t="s">
        <v>24085</v>
      </c>
      <c r="D2070" s="76" t="s">
        <v>20227</v>
      </c>
    </row>
    <row r="2071" spans="1:4">
      <c r="A2071" s="71" t="s">
        <v>20228</v>
      </c>
      <c r="B2071" s="72" t="s">
        <v>20229</v>
      </c>
      <c r="C2071" s="71" t="s">
        <v>24085</v>
      </c>
      <c r="D2071" s="76" t="s">
        <v>20230</v>
      </c>
    </row>
    <row r="2072" spans="1:4">
      <c r="A2072" s="71" t="s">
        <v>20231</v>
      </c>
      <c r="B2072" s="72" t="s">
        <v>20232</v>
      </c>
      <c r="C2072" s="71" t="s">
        <v>24085</v>
      </c>
      <c r="D2072" s="77" t="s">
        <v>20233</v>
      </c>
    </row>
    <row r="2073" spans="1:4">
      <c r="A2073" s="71" t="s">
        <v>20234</v>
      </c>
      <c r="B2073" s="72" t="s">
        <v>20235</v>
      </c>
      <c r="C2073" s="71" t="s">
        <v>24085</v>
      </c>
      <c r="D2073" s="76" t="s">
        <v>20236</v>
      </c>
    </row>
    <row r="2074" spans="1:4">
      <c r="A2074" s="71" t="s">
        <v>20237</v>
      </c>
      <c r="B2074" s="72" t="s">
        <v>20238</v>
      </c>
      <c r="C2074" s="71" t="s">
        <v>24085</v>
      </c>
      <c r="D2074" s="76" t="s">
        <v>20239</v>
      </c>
    </row>
    <row r="2075" spans="1:4">
      <c r="A2075" s="71" t="s">
        <v>20240</v>
      </c>
      <c r="B2075" s="72" t="s">
        <v>20241</v>
      </c>
      <c r="C2075" s="71" t="s">
        <v>24085</v>
      </c>
      <c r="D2075" s="76" t="s">
        <v>20242</v>
      </c>
    </row>
    <row r="2076" spans="1:4">
      <c r="A2076" s="71" t="s">
        <v>20243</v>
      </c>
      <c r="B2076" s="72" t="s">
        <v>20244</v>
      </c>
      <c r="C2076" s="71" t="s">
        <v>24085</v>
      </c>
      <c r="D2076" s="73" t="s">
        <v>20245</v>
      </c>
    </row>
    <row r="2077" spans="1:4">
      <c r="A2077" s="71" t="s">
        <v>20246</v>
      </c>
      <c r="B2077" s="72" t="s">
        <v>20247</v>
      </c>
      <c r="C2077" s="71" t="s">
        <v>24085</v>
      </c>
      <c r="D2077" s="73" t="s">
        <v>20248</v>
      </c>
    </row>
    <row r="2078" spans="1:4">
      <c r="A2078" s="71" t="s">
        <v>20249</v>
      </c>
      <c r="B2078" s="72" t="s">
        <v>20250</v>
      </c>
      <c r="C2078" s="71" t="s">
        <v>24085</v>
      </c>
      <c r="D2078" s="73" t="s">
        <v>20251</v>
      </c>
    </row>
    <row r="2079" spans="1:4">
      <c r="A2079" s="71" t="s">
        <v>20252</v>
      </c>
      <c r="B2079" s="72" t="s">
        <v>20253</v>
      </c>
      <c r="C2079" s="71" t="s">
        <v>24085</v>
      </c>
      <c r="D2079" s="73" t="s">
        <v>20254</v>
      </c>
    </row>
    <row r="2080" spans="1:4">
      <c r="A2080" s="71" t="s">
        <v>20255</v>
      </c>
      <c r="B2080" s="72" t="s">
        <v>20256</v>
      </c>
      <c r="C2080" s="71" t="s">
        <v>24085</v>
      </c>
      <c r="D2080" s="73" t="s">
        <v>20257</v>
      </c>
    </row>
    <row r="2081" spans="1:4">
      <c r="A2081" s="71" t="s">
        <v>20258</v>
      </c>
      <c r="B2081" s="72" t="s">
        <v>20259</v>
      </c>
      <c r="C2081" s="71" t="s">
        <v>24085</v>
      </c>
      <c r="D2081" s="73" t="s">
        <v>20260</v>
      </c>
    </row>
    <row r="2082" spans="1:4">
      <c r="A2082" s="71" t="s">
        <v>20261</v>
      </c>
      <c r="B2082" s="72" t="s">
        <v>20262</v>
      </c>
      <c r="C2082" s="71" t="s">
        <v>24085</v>
      </c>
      <c r="D2082" s="76" t="s">
        <v>20263</v>
      </c>
    </row>
    <row r="2083" spans="1:4">
      <c r="A2083" s="71" t="s">
        <v>20264</v>
      </c>
      <c r="B2083" s="72" t="s">
        <v>20265</v>
      </c>
      <c r="C2083" s="71" t="s">
        <v>24085</v>
      </c>
      <c r="D2083" s="76" t="s">
        <v>20266</v>
      </c>
    </row>
    <row r="2084" spans="1:4">
      <c r="A2084" s="71" t="s">
        <v>20267</v>
      </c>
      <c r="B2084" s="72" t="s">
        <v>20268</v>
      </c>
      <c r="C2084" s="71" t="s">
        <v>24085</v>
      </c>
      <c r="D2084" s="76" t="s">
        <v>20269</v>
      </c>
    </row>
    <row r="2085" spans="1:4">
      <c r="A2085" s="71" t="s">
        <v>20270</v>
      </c>
      <c r="B2085" s="72" t="s">
        <v>20271</v>
      </c>
      <c r="C2085" s="71" t="s">
        <v>24085</v>
      </c>
      <c r="D2085" s="76" t="s">
        <v>20272</v>
      </c>
    </row>
    <row r="2086" spans="1:4">
      <c r="A2086" s="71" t="s">
        <v>20273</v>
      </c>
      <c r="B2086" s="72" t="s">
        <v>20274</v>
      </c>
      <c r="C2086" s="71" t="s">
        <v>24085</v>
      </c>
      <c r="D2086" s="76" t="s">
        <v>20275</v>
      </c>
    </row>
    <row r="2087" spans="1:4">
      <c r="A2087" s="71" t="s">
        <v>20276</v>
      </c>
      <c r="B2087" s="72" t="s">
        <v>20277</v>
      </c>
      <c r="C2087" s="71" t="s">
        <v>24085</v>
      </c>
      <c r="D2087" s="76" t="s">
        <v>20278</v>
      </c>
    </row>
    <row r="2088" spans="1:4">
      <c r="A2088" s="71" t="s">
        <v>20279</v>
      </c>
      <c r="B2088" s="72" t="s">
        <v>20280</v>
      </c>
      <c r="C2088" s="71" t="s">
        <v>24085</v>
      </c>
      <c r="D2088" s="76" t="s">
        <v>20281</v>
      </c>
    </row>
    <row r="2089" spans="1:4">
      <c r="A2089" s="71" t="s">
        <v>20282</v>
      </c>
      <c r="B2089" s="72" t="s">
        <v>20283</v>
      </c>
      <c r="C2089" s="71" t="s">
        <v>24085</v>
      </c>
      <c r="D2089" s="76" t="s">
        <v>20284</v>
      </c>
    </row>
    <row r="2090" spans="1:4">
      <c r="A2090" s="71" t="s">
        <v>20285</v>
      </c>
      <c r="B2090" s="72" t="s">
        <v>20286</v>
      </c>
      <c r="C2090" s="71" t="s">
        <v>24085</v>
      </c>
      <c r="D2090" s="73" t="s">
        <v>20287</v>
      </c>
    </row>
    <row r="2091" spans="1:4">
      <c r="A2091" s="71" t="s">
        <v>20288</v>
      </c>
      <c r="B2091" s="72" t="s">
        <v>20289</v>
      </c>
      <c r="C2091" s="71" t="s">
        <v>24085</v>
      </c>
      <c r="D2091" s="76" t="s">
        <v>20290</v>
      </c>
    </row>
    <row r="2092" spans="1:4">
      <c r="A2092" s="71" t="s">
        <v>20291</v>
      </c>
      <c r="B2092" s="72" t="s">
        <v>20292</v>
      </c>
      <c r="C2092" s="71" t="s">
        <v>24085</v>
      </c>
      <c r="D2092" s="73" t="s">
        <v>20293</v>
      </c>
    </row>
    <row r="2093" spans="1:4">
      <c r="A2093" s="71" t="s">
        <v>20294</v>
      </c>
      <c r="B2093" s="72" t="s">
        <v>20295</v>
      </c>
      <c r="C2093" s="71" t="s">
        <v>24085</v>
      </c>
      <c r="D2093" s="73" t="s">
        <v>20296</v>
      </c>
    </row>
    <row r="2094" spans="1:4">
      <c r="A2094" s="71" t="s">
        <v>20297</v>
      </c>
      <c r="B2094" s="72" t="s">
        <v>20298</v>
      </c>
      <c r="C2094" s="71" t="s">
        <v>24085</v>
      </c>
      <c r="D2094" s="73" t="s">
        <v>17917</v>
      </c>
    </row>
    <row r="2095" spans="1:4">
      <c r="A2095" s="71" t="s">
        <v>20299</v>
      </c>
      <c r="B2095" s="72" t="s">
        <v>20300</v>
      </c>
      <c r="C2095" s="71" t="s">
        <v>24085</v>
      </c>
      <c r="D2095" s="73" t="s">
        <v>20301</v>
      </c>
    </row>
    <row r="2096" spans="1:4">
      <c r="A2096" s="71" t="s">
        <v>20302</v>
      </c>
      <c r="B2096" s="72" t="s">
        <v>20303</v>
      </c>
      <c r="C2096" s="71" t="s">
        <v>24085</v>
      </c>
      <c r="D2096" s="76" t="s">
        <v>20304</v>
      </c>
    </row>
    <row r="2097" spans="1:4">
      <c r="A2097" s="71" t="s">
        <v>20305</v>
      </c>
      <c r="B2097" s="72" t="s">
        <v>20306</v>
      </c>
      <c r="C2097" s="71" t="s">
        <v>24085</v>
      </c>
      <c r="D2097" s="76" t="s">
        <v>20307</v>
      </c>
    </row>
    <row r="2098" spans="1:4">
      <c r="A2098" s="71" t="s">
        <v>20308</v>
      </c>
      <c r="B2098" s="72" t="s">
        <v>20309</v>
      </c>
      <c r="C2098" s="71" t="s">
        <v>24085</v>
      </c>
      <c r="D2098" s="76" t="s">
        <v>20310</v>
      </c>
    </row>
    <row r="2099" spans="1:4">
      <c r="A2099" s="71" t="s">
        <v>20311</v>
      </c>
      <c r="B2099" s="72" t="s">
        <v>20312</v>
      </c>
      <c r="C2099" s="71" t="s">
        <v>24085</v>
      </c>
      <c r="D2099" s="76" t="s">
        <v>20313</v>
      </c>
    </row>
    <row r="2100" spans="1:4">
      <c r="A2100" s="71" t="s">
        <v>20314</v>
      </c>
      <c r="B2100" s="72" t="s">
        <v>20315</v>
      </c>
      <c r="C2100" s="71" t="s">
        <v>24085</v>
      </c>
      <c r="D2100" s="76" t="s">
        <v>20316</v>
      </c>
    </row>
    <row r="2101" spans="1:4">
      <c r="A2101" s="71" t="s">
        <v>20317</v>
      </c>
      <c r="B2101" s="72" t="s">
        <v>20318</v>
      </c>
      <c r="C2101" s="71" t="s">
        <v>24085</v>
      </c>
      <c r="D2101" s="76" t="s">
        <v>20319</v>
      </c>
    </row>
    <row r="2102" spans="1:4">
      <c r="A2102" s="71" t="s">
        <v>20320</v>
      </c>
      <c r="B2102" s="72" t="s">
        <v>20321</v>
      </c>
      <c r="C2102" s="71" t="s">
        <v>24085</v>
      </c>
      <c r="D2102" s="76" t="s">
        <v>20322</v>
      </c>
    </row>
    <row r="2103" spans="1:4">
      <c r="A2103" s="71" t="s">
        <v>20323</v>
      </c>
      <c r="B2103" s="72" t="s">
        <v>20324</v>
      </c>
      <c r="C2103" s="71" t="s">
        <v>24085</v>
      </c>
      <c r="D2103" s="76" t="s">
        <v>20325</v>
      </c>
    </row>
    <row r="2104" spans="1:4">
      <c r="A2104" s="71" t="s">
        <v>20326</v>
      </c>
      <c r="B2104" s="72" t="s">
        <v>20327</v>
      </c>
      <c r="C2104" s="71" t="s">
        <v>24085</v>
      </c>
      <c r="D2104" s="76" t="s">
        <v>20328</v>
      </c>
    </row>
    <row r="2105" spans="1:4">
      <c r="A2105" s="71" t="s">
        <v>20329</v>
      </c>
      <c r="B2105" s="72" t="s">
        <v>20330</v>
      </c>
      <c r="C2105" s="71" t="s">
        <v>24085</v>
      </c>
      <c r="D2105" s="76" t="s">
        <v>20331</v>
      </c>
    </row>
    <row r="2106" spans="1:4">
      <c r="A2106" s="71" t="s">
        <v>20332</v>
      </c>
      <c r="B2106" s="72" t="s">
        <v>20333</v>
      </c>
      <c r="C2106" s="71" t="s">
        <v>24085</v>
      </c>
      <c r="D2106" s="76" t="s">
        <v>20334</v>
      </c>
    </row>
    <row r="2107" spans="1:4">
      <c r="A2107" s="71" t="s">
        <v>20335</v>
      </c>
      <c r="B2107" s="72" t="s">
        <v>20336</v>
      </c>
      <c r="C2107" s="71" t="s">
        <v>24085</v>
      </c>
      <c r="D2107" s="76" t="s">
        <v>20337</v>
      </c>
    </row>
    <row r="2108" spans="1:4">
      <c r="A2108" s="71" t="s">
        <v>20338</v>
      </c>
      <c r="B2108" s="72" t="s">
        <v>20339</v>
      </c>
      <c r="C2108" s="71" t="s">
        <v>24085</v>
      </c>
      <c r="D2108" s="76" t="s">
        <v>20340</v>
      </c>
    </row>
    <row r="2109" spans="1:4">
      <c r="A2109" s="71" t="s">
        <v>20341</v>
      </c>
      <c r="B2109" s="72" t="s">
        <v>20342</v>
      </c>
      <c r="C2109" s="71" t="s">
        <v>24085</v>
      </c>
      <c r="D2109" s="73" t="s">
        <v>20343</v>
      </c>
    </row>
    <row r="2110" spans="1:4">
      <c r="A2110" s="71" t="s">
        <v>20344</v>
      </c>
      <c r="B2110" s="72" t="s">
        <v>20345</v>
      </c>
      <c r="C2110" s="71" t="s">
        <v>24085</v>
      </c>
      <c r="D2110" s="73" t="s">
        <v>20346</v>
      </c>
    </row>
    <row r="2112" spans="1:4" ht="18.75">
      <c r="B2112" s="78" t="s">
        <v>23664</v>
      </c>
      <c r="C2112" s="79" t="s">
        <v>23665</v>
      </c>
      <c r="D2112" s="71" t="s">
        <v>22700</v>
      </c>
    </row>
    <row r="2113" spans="1:4">
      <c r="A2113" s="79" t="s">
        <v>23666</v>
      </c>
      <c r="B2113" s="72" t="s">
        <v>22678</v>
      </c>
    </row>
    <row r="2114" spans="1:4">
      <c r="A2114" s="79" t="s">
        <v>23667</v>
      </c>
      <c r="B2114" s="72" t="s">
        <v>22679</v>
      </c>
    </row>
    <row r="2115" spans="1:4">
      <c r="A2115" s="79" t="s">
        <v>24023</v>
      </c>
      <c r="B2115" s="80" t="s">
        <v>23668</v>
      </c>
      <c r="C2115" s="79" t="s">
        <v>23669</v>
      </c>
      <c r="D2115" s="79" t="s">
        <v>23670</v>
      </c>
    </row>
    <row r="2116" spans="1:4">
      <c r="D2116" s="79" t="s">
        <v>23671</v>
      </c>
    </row>
    <row r="2117" spans="1:4">
      <c r="A2117" s="71" t="s">
        <v>20347</v>
      </c>
      <c r="B2117" s="72" t="s">
        <v>20348</v>
      </c>
      <c r="C2117" s="71" t="s">
        <v>24085</v>
      </c>
      <c r="D2117" s="73" t="s">
        <v>19745</v>
      </c>
    </row>
    <row r="2118" spans="1:4">
      <c r="A2118" s="71" t="s">
        <v>20349</v>
      </c>
      <c r="B2118" s="72" t="s">
        <v>20350</v>
      </c>
      <c r="C2118" s="71" t="s">
        <v>24085</v>
      </c>
      <c r="D2118" s="73" t="s">
        <v>19748</v>
      </c>
    </row>
    <row r="2119" spans="1:4">
      <c r="A2119" s="71" t="s">
        <v>20351</v>
      </c>
      <c r="B2119" s="72" t="s">
        <v>20352</v>
      </c>
      <c r="C2119" s="71" t="s">
        <v>24085</v>
      </c>
      <c r="D2119" s="76" t="s">
        <v>20353</v>
      </c>
    </row>
    <row r="2120" spans="1:4">
      <c r="A2120" s="71" t="s">
        <v>20354</v>
      </c>
      <c r="B2120" s="72" t="s">
        <v>20355</v>
      </c>
      <c r="C2120" s="71" t="s">
        <v>24085</v>
      </c>
      <c r="D2120" s="73" t="s">
        <v>20356</v>
      </c>
    </row>
    <row r="2121" spans="1:4">
      <c r="A2121" s="71" t="s">
        <v>20357</v>
      </c>
      <c r="B2121" s="72" t="s">
        <v>20358</v>
      </c>
      <c r="C2121" s="71" t="s">
        <v>24085</v>
      </c>
      <c r="D2121" s="76" t="s">
        <v>20359</v>
      </c>
    </row>
    <row r="2122" spans="1:4">
      <c r="A2122" s="71" t="s">
        <v>20360</v>
      </c>
      <c r="B2122" s="72" t="s">
        <v>20361</v>
      </c>
      <c r="C2122" s="71" t="s">
        <v>24085</v>
      </c>
      <c r="D2122" s="76" t="s">
        <v>20362</v>
      </c>
    </row>
    <row r="2123" spans="1:4">
      <c r="A2123" s="71" t="s">
        <v>20363</v>
      </c>
      <c r="B2123" s="72" t="s">
        <v>20364</v>
      </c>
      <c r="C2123" s="71" t="s">
        <v>24085</v>
      </c>
      <c r="D2123" s="76" t="s">
        <v>20365</v>
      </c>
    </row>
    <row r="2124" spans="1:4">
      <c r="A2124" s="71" t="s">
        <v>20366</v>
      </c>
      <c r="B2124" s="72" t="s">
        <v>20367</v>
      </c>
      <c r="C2124" s="71" t="s">
        <v>24085</v>
      </c>
      <c r="D2124" s="76" t="s">
        <v>20368</v>
      </c>
    </row>
    <row r="2125" spans="1:4">
      <c r="A2125" s="71" t="s">
        <v>20369</v>
      </c>
      <c r="B2125" s="72" t="s">
        <v>20370</v>
      </c>
      <c r="C2125" s="71" t="s">
        <v>24085</v>
      </c>
      <c r="D2125" s="73" t="s">
        <v>20371</v>
      </c>
    </row>
    <row r="2126" spans="1:4">
      <c r="A2126" s="71" t="s">
        <v>20372</v>
      </c>
      <c r="B2126" s="72" t="s">
        <v>20373</v>
      </c>
      <c r="C2126" s="71" t="s">
        <v>24085</v>
      </c>
      <c r="D2126" s="73" t="s">
        <v>20346</v>
      </c>
    </row>
    <row r="2127" spans="1:4">
      <c r="A2127" s="71" t="s">
        <v>20374</v>
      </c>
      <c r="B2127" s="72" t="s">
        <v>20375</v>
      </c>
      <c r="C2127" s="71" t="s">
        <v>24085</v>
      </c>
      <c r="D2127" s="73" t="s">
        <v>19745</v>
      </c>
    </row>
    <row r="2128" spans="1:4">
      <c r="A2128" s="71" t="s">
        <v>20376</v>
      </c>
      <c r="B2128" s="72" t="s">
        <v>20377</v>
      </c>
      <c r="C2128" s="71" t="s">
        <v>24085</v>
      </c>
      <c r="D2128" s="76" t="s">
        <v>20378</v>
      </c>
    </row>
    <row r="2129" spans="1:4">
      <c r="A2129" s="71" t="s">
        <v>20379</v>
      </c>
      <c r="B2129" s="72" t="s">
        <v>20380</v>
      </c>
      <c r="C2129" s="71" t="s">
        <v>24085</v>
      </c>
      <c r="D2129" s="76" t="s">
        <v>20381</v>
      </c>
    </row>
    <row r="2130" spans="1:4">
      <c r="A2130" s="71" t="s">
        <v>20382</v>
      </c>
      <c r="B2130" s="72" t="s">
        <v>20383</v>
      </c>
      <c r="C2130" s="71" t="s">
        <v>24085</v>
      </c>
      <c r="D2130" s="76" t="s">
        <v>20384</v>
      </c>
    </row>
    <row r="2131" spans="1:4">
      <c r="A2131" s="71" t="s">
        <v>20385</v>
      </c>
      <c r="B2131" s="72" t="s">
        <v>20386</v>
      </c>
      <c r="C2131" s="71" t="s">
        <v>24085</v>
      </c>
      <c r="D2131" s="76" t="s">
        <v>20387</v>
      </c>
    </row>
    <row r="2132" spans="1:4">
      <c r="A2132" s="71" t="s">
        <v>20388</v>
      </c>
      <c r="B2132" s="72" t="s">
        <v>20389</v>
      </c>
      <c r="C2132" s="71" t="s">
        <v>24085</v>
      </c>
      <c r="D2132" s="76" t="s">
        <v>20390</v>
      </c>
    </row>
    <row r="2133" spans="1:4">
      <c r="A2133" s="71" t="s">
        <v>20391</v>
      </c>
      <c r="B2133" s="72" t="s">
        <v>20392</v>
      </c>
      <c r="C2133" s="71" t="s">
        <v>24085</v>
      </c>
      <c r="D2133" s="76" t="s">
        <v>20393</v>
      </c>
    </row>
    <row r="2134" spans="1:4">
      <c r="A2134" s="71" t="s">
        <v>20394</v>
      </c>
      <c r="B2134" s="72" t="s">
        <v>20395</v>
      </c>
      <c r="C2134" s="71" t="s">
        <v>24085</v>
      </c>
      <c r="D2134" s="73" t="s">
        <v>20396</v>
      </c>
    </row>
    <row r="2135" spans="1:4">
      <c r="A2135" s="71" t="s">
        <v>20397</v>
      </c>
      <c r="B2135" s="72" t="s">
        <v>20398</v>
      </c>
      <c r="C2135" s="71" t="s">
        <v>24085</v>
      </c>
      <c r="D2135" s="73" t="s">
        <v>20399</v>
      </c>
    </row>
    <row r="2136" spans="1:4">
      <c r="A2136" s="71" t="s">
        <v>20400</v>
      </c>
      <c r="B2136" s="72" t="s">
        <v>20401</v>
      </c>
      <c r="C2136" s="71" t="s">
        <v>24085</v>
      </c>
      <c r="D2136" s="73" t="s">
        <v>20402</v>
      </c>
    </row>
    <row r="2137" spans="1:4">
      <c r="A2137" s="71" t="s">
        <v>20403</v>
      </c>
      <c r="B2137" s="72" t="s">
        <v>20404</v>
      </c>
      <c r="C2137" s="71" t="s">
        <v>24085</v>
      </c>
      <c r="D2137" s="73" t="s">
        <v>20405</v>
      </c>
    </row>
    <row r="2138" spans="1:4">
      <c r="A2138" s="71" t="s">
        <v>20406</v>
      </c>
      <c r="B2138" s="72" t="s">
        <v>20407</v>
      </c>
      <c r="C2138" s="71" t="s">
        <v>24085</v>
      </c>
      <c r="D2138" s="73" t="s">
        <v>20408</v>
      </c>
    </row>
    <row r="2139" spans="1:4">
      <c r="A2139" s="71" t="s">
        <v>20409</v>
      </c>
      <c r="B2139" s="72" t="s">
        <v>20410</v>
      </c>
      <c r="C2139" s="71" t="s">
        <v>24085</v>
      </c>
      <c r="D2139" s="73" t="s">
        <v>20411</v>
      </c>
    </row>
    <row r="2140" spans="1:4">
      <c r="A2140" s="71" t="s">
        <v>20412</v>
      </c>
      <c r="B2140" s="72" t="s">
        <v>20413</v>
      </c>
      <c r="C2140" s="71" t="s">
        <v>24085</v>
      </c>
      <c r="D2140" s="76" t="s">
        <v>20414</v>
      </c>
    </row>
    <row r="2141" spans="1:4">
      <c r="A2141" s="71" t="s">
        <v>20415</v>
      </c>
      <c r="B2141" s="72" t="s">
        <v>20416</v>
      </c>
      <c r="C2141" s="71" t="s">
        <v>24085</v>
      </c>
      <c r="D2141" s="76" t="s">
        <v>20417</v>
      </c>
    </row>
    <row r="2142" spans="1:4">
      <c r="A2142" s="71" t="s">
        <v>20418</v>
      </c>
      <c r="B2142" s="72" t="s">
        <v>20419</v>
      </c>
      <c r="C2142" s="71" t="s">
        <v>24085</v>
      </c>
      <c r="D2142" s="76" t="s">
        <v>20420</v>
      </c>
    </row>
    <row r="2143" spans="1:4">
      <c r="A2143" s="71" t="s">
        <v>20421</v>
      </c>
      <c r="B2143" s="72" t="s">
        <v>20422</v>
      </c>
      <c r="C2143" s="71" t="s">
        <v>24085</v>
      </c>
      <c r="D2143" s="76" t="s">
        <v>20423</v>
      </c>
    </row>
    <row r="2144" spans="1:4">
      <c r="A2144" s="71" t="s">
        <v>20424</v>
      </c>
      <c r="B2144" s="72" t="s">
        <v>20425</v>
      </c>
      <c r="C2144" s="71" t="s">
        <v>24085</v>
      </c>
      <c r="D2144" s="76" t="s">
        <v>20426</v>
      </c>
    </row>
    <row r="2145" spans="1:4">
      <c r="A2145" s="71" t="s">
        <v>20427</v>
      </c>
      <c r="B2145" s="72" t="s">
        <v>20428</v>
      </c>
      <c r="C2145" s="71" t="s">
        <v>24085</v>
      </c>
      <c r="D2145" s="76" t="s">
        <v>20429</v>
      </c>
    </row>
    <row r="2146" spans="1:4">
      <c r="A2146" s="71" t="s">
        <v>20430</v>
      </c>
      <c r="B2146" s="72" t="s">
        <v>20431</v>
      </c>
      <c r="C2146" s="71" t="s">
        <v>24085</v>
      </c>
      <c r="D2146" s="77" t="s">
        <v>20432</v>
      </c>
    </row>
    <row r="2147" spans="1:4">
      <c r="A2147" s="71" t="s">
        <v>20433</v>
      </c>
      <c r="B2147" s="72" t="s">
        <v>20434</v>
      </c>
      <c r="C2147" s="71" t="s">
        <v>24085</v>
      </c>
      <c r="D2147" s="76" t="s">
        <v>20435</v>
      </c>
    </row>
    <row r="2148" spans="1:4">
      <c r="A2148" s="71" t="s">
        <v>20436</v>
      </c>
      <c r="B2148" s="72" t="s">
        <v>20437</v>
      </c>
      <c r="C2148" s="71" t="s">
        <v>24085</v>
      </c>
      <c r="D2148" s="76" t="s">
        <v>20438</v>
      </c>
    </row>
    <row r="2149" spans="1:4">
      <c r="A2149" s="71" t="s">
        <v>20439</v>
      </c>
      <c r="B2149" s="72" t="s">
        <v>20440</v>
      </c>
      <c r="C2149" s="71" t="s">
        <v>24085</v>
      </c>
      <c r="D2149" s="76" t="s">
        <v>20441</v>
      </c>
    </row>
    <row r="2150" spans="1:4">
      <c r="A2150" s="71" t="s">
        <v>20442</v>
      </c>
      <c r="B2150" s="72" t="s">
        <v>20443</v>
      </c>
      <c r="C2150" s="71" t="s">
        <v>24085</v>
      </c>
      <c r="D2150" s="76" t="s">
        <v>20444</v>
      </c>
    </row>
    <row r="2151" spans="1:4">
      <c r="A2151" s="71" t="s">
        <v>20445</v>
      </c>
      <c r="B2151" s="72" t="s">
        <v>20446</v>
      </c>
      <c r="C2151" s="71" t="s">
        <v>24085</v>
      </c>
      <c r="D2151" s="76" t="s">
        <v>20447</v>
      </c>
    </row>
    <row r="2152" spans="1:4">
      <c r="A2152" s="71" t="s">
        <v>20448</v>
      </c>
      <c r="B2152" s="72" t="s">
        <v>20449</v>
      </c>
      <c r="C2152" s="71" t="s">
        <v>24085</v>
      </c>
      <c r="D2152" s="73" t="s">
        <v>20450</v>
      </c>
    </row>
    <row r="2153" spans="1:4">
      <c r="A2153" s="71" t="s">
        <v>20451</v>
      </c>
      <c r="B2153" s="72" t="s">
        <v>20452</v>
      </c>
      <c r="C2153" s="71" t="s">
        <v>24085</v>
      </c>
      <c r="D2153" s="73" t="s">
        <v>20453</v>
      </c>
    </row>
    <row r="2154" spans="1:4">
      <c r="A2154" s="71" t="s">
        <v>20454</v>
      </c>
      <c r="B2154" s="72" t="s">
        <v>20455</v>
      </c>
      <c r="C2154" s="71" t="s">
        <v>24085</v>
      </c>
      <c r="D2154" s="73" t="s">
        <v>20456</v>
      </c>
    </row>
    <row r="2155" spans="1:4">
      <c r="A2155" s="71" t="s">
        <v>20457</v>
      </c>
      <c r="B2155" s="72" t="s">
        <v>20458</v>
      </c>
      <c r="C2155" s="71" t="s">
        <v>24085</v>
      </c>
      <c r="D2155" s="73" t="s">
        <v>20459</v>
      </c>
    </row>
    <row r="2156" spans="1:4">
      <c r="A2156" s="71" t="s">
        <v>20460</v>
      </c>
      <c r="B2156" s="72" t="s">
        <v>20461</v>
      </c>
      <c r="C2156" s="71" t="s">
        <v>24085</v>
      </c>
      <c r="D2156" s="73" t="s">
        <v>20462</v>
      </c>
    </row>
    <row r="2157" spans="1:4">
      <c r="A2157" s="71" t="s">
        <v>20463</v>
      </c>
      <c r="B2157" s="72" t="s">
        <v>20464</v>
      </c>
      <c r="C2157" s="71" t="s">
        <v>24085</v>
      </c>
      <c r="D2157" s="73" t="s">
        <v>20465</v>
      </c>
    </row>
    <row r="2158" spans="1:4">
      <c r="A2158" s="71" t="s">
        <v>20466</v>
      </c>
      <c r="B2158" s="72" t="s">
        <v>20467</v>
      </c>
      <c r="C2158" s="71" t="s">
        <v>24085</v>
      </c>
      <c r="D2158" s="76" t="s">
        <v>20468</v>
      </c>
    </row>
    <row r="2159" spans="1:4">
      <c r="A2159" s="71" t="s">
        <v>20469</v>
      </c>
      <c r="B2159" s="72" t="s">
        <v>18182</v>
      </c>
      <c r="C2159" s="71" t="s">
        <v>24085</v>
      </c>
      <c r="D2159" s="76" t="s">
        <v>18183</v>
      </c>
    </row>
    <row r="2160" spans="1:4">
      <c r="A2160" s="71" t="s">
        <v>18184</v>
      </c>
      <c r="B2160" s="72" t="s">
        <v>18185</v>
      </c>
      <c r="C2160" s="71" t="s">
        <v>24085</v>
      </c>
      <c r="D2160" s="76" t="s">
        <v>18186</v>
      </c>
    </row>
    <row r="2161" spans="1:4">
      <c r="A2161" s="71" t="s">
        <v>18187</v>
      </c>
      <c r="B2161" s="72" t="s">
        <v>18188</v>
      </c>
      <c r="C2161" s="71" t="s">
        <v>24085</v>
      </c>
      <c r="D2161" s="76" t="s">
        <v>18189</v>
      </c>
    </row>
    <row r="2162" spans="1:4">
      <c r="A2162" s="71" t="s">
        <v>18190</v>
      </c>
      <c r="B2162" s="72" t="s">
        <v>18191</v>
      </c>
      <c r="C2162" s="71" t="s">
        <v>24085</v>
      </c>
      <c r="D2162" s="77" t="s">
        <v>18192</v>
      </c>
    </row>
    <row r="2163" spans="1:4">
      <c r="A2163" s="71" t="s">
        <v>18193</v>
      </c>
      <c r="B2163" s="72" t="s">
        <v>18194</v>
      </c>
      <c r="C2163" s="71" t="s">
        <v>24085</v>
      </c>
      <c r="D2163" s="76" t="s">
        <v>18195</v>
      </c>
    </row>
    <row r="2164" spans="1:4">
      <c r="A2164" s="71" t="s">
        <v>18196</v>
      </c>
      <c r="B2164" s="72" t="s">
        <v>18197</v>
      </c>
      <c r="C2164" s="71" t="s">
        <v>24085</v>
      </c>
      <c r="D2164" s="76" t="s">
        <v>18198</v>
      </c>
    </row>
    <row r="2165" spans="1:4">
      <c r="A2165" s="71" t="s">
        <v>18199</v>
      </c>
      <c r="B2165" s="72" t="s">
        <v>18200</v>
      </c>
      <c r="C2165" s="71" t="s">
        <v>24085</v>
      </c>
      <c r="D2165" s="76" t="s">
        <v>18201</v>
      </c>
    </row>
    <row r="2166" spans="1:4">
      <c r="A2166" s="71" t="s">
        <v>18202</v>
      </c>
      <c r="B2166" s="72" t="s">
        <v>18203</v>
      </c>
      <c r="C2166" s="71" t="s">
        <v>24085</v>
      </c>
      <c r="D2166" s="73" t="s">
        <v>18204</v>
      </c>
    </row>
    <row r="2167" spans="1:4">
      <c r="A2167" s="71" t="s">
        <v>18205</v>
      </c>
      <c r="B2167" s="72" t="s">
        <v>18206</v>
      </c>
      <c r="C2167" s="71" t="s">
        <v>24085</v>
      </c>
      <c r="D2167" s="73" t="s">
        <v>18207</v>
      </c>
    </row>
    <row r="2168" spans="1:4">
      <c r="A2168" s="71" t="s">
        <v>18208</v>
      </c>
      <c r="B2168" s="72" t="s">
        <v>18209</v>
      </c>
      <c r="C2168" s="71" t="s">
        <v>24085</v>
      </c>
      <c r="D2168" s="73" t="s">
        <v>18210</v>
      </c>
    </row>
    <row r="2169" spans="1:4">
      <c r="A2169" s="71" t="s">
        <v>18211</v>
      </c>
      <c r="B2169" s="72" t="s">
        <v>18212</v>
      </c>
      <c r="C2169" s="71" t="s">
        <v>24085</v>
      </c>
      <c r="D2169" s="73" t="s">
        <v>18213</v>
      </c>
    </row>
    <row r="2171" spans="1:4" ht="18.75">
      <c r="B2171" s="78" t="s">
        <v>23664</v>
      </c>
      <c r="C2171" s="79" t="s">
        <v>23665</v>
      </c>
      <c r="D2171" s="71" t="s">
        <v>22701</v>
      </c>
    </row>
    <row r="2172" spans="1:4">
      <c r="A2172" s="79" t="s">
        <v>23666</v>
      </c>
      <c r="B2172" s="72" t="s">
        <v>22678</v>
      </c>
    </row>
    <row r="2173" spans="1:4">
      <c r="A2173" s="79" t="s">
        <v>23667</v>
      </c>
      <c r="B2173" s="72" t="s">
        <v>22679</v>
      </c>
    </row>
    <row r="2174" spans="1:4">
      <c r="A2174" s="79" t="s">
        <v>24023</v>
      </c>
      <c r="B2174" s="80" t="s">
        <v>23668</v>
      </c>
      <c r="C2174" s="79" t="s">
        <v>23669</v>
      </c>
      <c r="D2174" s="79" t="s">
        <v>23670</v>
      </c>
    </row>
    <row r="2175" spans="1:4">
      <c r="D2175" s="79" t="s">
        <v>23671</v>
      </c>
    </row>
    <row r="2176" spans="1:4">
      <c r="A2176" s="71" t="s">
        <v>18214</v>
      </c>
      <c r="B2176" s="72" t="s">
        <v>18215</v>
      </c>
      <c r="C2176" s="71" t="s">
        <v>24085</v>
      </c>
      <c r="D2176" s="73" t="s">
        <v>18216</v>
      </c>
    </row>
    <row r="2177" spans="1:4">
      <c r="A2177" s="71" t="s">
        <v>18217</v>
      </c>
      <c r="B2177" s="72" t="s">
        <v>18218</v>
      </c>
      <c r="C2177" s="71" t="s">
        <v>24085</v>
      </c>
      <c r="D2177" s="73" t="s">
        <v>18204</v>
      </c>
    </row>
    <row r="2178" spans="1:4">
      <c r="A2178" s="71" t="s">
        <v>18219</v>
      </c>
      <c r="B2178" s="72" t="s">
        <v>18220</v>
      </c>
      <c r="C2178" s="71" t="s">
        <v>24085</v>
      </c>
      <c r="D2178" s="73" t="s">
        <v>18221</v>
      </c>
    </row>
    <row r="2179" spans="1:4">
      <c r="A2179" s="71" t="s">
        <v>18222</v>
      </c>
      <c r="B2179" s="72" t="s">
        <v>18223</v>
      </c>
      <c r="C2179" s="71" t="s">
        <v>24085</v>
      </c>
      <c r="D2179" s="73" t="s">
        <v>18224</v>
      </c>
    </row>
    <row r="2180" spans="1:4">
      <c r="A2180" s="71" t="s">
        <v>18225</v>
      </c>
      <c r="B2180" s="72" t="s">
        <v>18226</v>
      </c>
      <c r="C2180" s="71" t="s">
        <v>24085</v>
      </c>
      <c r="D2180" s="76" t="s">
        <v>18227</v>
      </c>
    </row>
    <row r="2181" spans="1:4">
      <c r="A2181" s="71" t="s">
        <v>18228</v>
      </c>
      <c r="B2181" s="72" t="s">
        <v>18229</v>
      </c>
      <c r="C2181" s="71" t="s">
        <v>24085</v>
      </c>
      <c r="D2181" s="76" t="s">
        <v>18230</v>
      </c>
    </row>
    <row r="2182" spans="1:4">
      <c r="A2182" s="71" t="s">
        <v>18231</v>
      </c>
      <c r="B2182" s="72" t="s">
        <v>18232</v>
      </c>
      <c r="C2182" s="71" t="s">
        <v>24085</v>
      </c>
      <c r="D2182" s="76" t="s">
        <v>18233</v>
      </c>
    </row>
    <row r="2183" spans="1:4">
      <c r="A2183" s="71" t="s">
        <v>18234</v>
      </c>
      <c r="B2183" s="72" t="s">
        <v>18235</v>
      </c>
      <c r="C2183" s="71" t="s">
        <v>24085</v>
      </c>
      <c r="D2183" s="76" t="s">
        <v>18236</v>
      </c>
    </row>
    <row r="2184" spans="1:4">
      <c r="A2184" s="71" t="s">
        <v>18237</v>
      </c>
      <c r="B2184" s="72" t="s">
        <v>18238</v>
      </c>
      <c r="C2184" s="71" t="s">
        <v>24085</v>
      </c>
      <c r="D2184" s="76" t="s">
        <v>18239</v>
      </c>
    </row>
    <row r="2185" spans="1:4">
      <c r="A2185" s="71" t="s">
        <v>18240</v>
      </c>
      <c r="B2185" s="72" t="s">
        <v>18241</v>
      </c>
      <c r="C2185" s="71" t="s">
        <v>24085</v>
      </c>
      <c r="D2185" s="76" t="s">
        <v>18242</v>
      </c>
    </row>
    <row r="2186" spans="1:4">
      <c r="A2186" s="71" t="s">
        <v>18243</v>
      </c>
      <c r="B2186" s="72" t="s">
        <v>18244</v>
      </c>
      <c r="C2186" s="71" t="s">
        <v>24085</v>
      </c>
      <c r="D2186" s="77" t="s">
        <v>18245</v>
      </c>
    </row>
    <row r="2187" spans="1:4">
      <c r="A2187" s="71" t="s">
        <v>18246</v>
      </c>
      <c r="B2187" s="72" t="s">
        <v>18247</v>
      </c>
      <c r="C2187" s="71" t="s">
        <v>24085</v>
      </c>
      <c r="D2187" s="76" t="s">
        <v>18248</v>
      </c>
    </row>
    <row r="2188" spans="1:4">
      <c r="A2188" s="71" t="s">
        <v>18249</v>
      </c>
      <c r="B2188" s="72" t="s">
        <v>18250</v>
      </c>
      <c r="C2188" s="71" t="s">
        <v>24085</v>
      </c>
      <c r="D2188" s="73" t="s">
        <v>23679</v>
      </c>
    </row>
    <row r="2189" spans="1:4">
      <c r="A2189" s="71" t="s">
        <v>18251</v>
      </c>
      <c r="B2189" s="72" t="s">
        <v>18252</v>
      </c>
      <c r="C2189" s="71" t="s">
        <v>24085</v>
      </c>
      <c r="D2189" s="73" t="s">
        <v>23679</v>
      </c>
    </row>
    <row r="2190" spans="1:4">
      <c r="A2190" s="71" t="s">
        <v>18253</v>
      </c>
      <c r="B2190" s="72" t="s">
        <v>18254</v>
      </c>
      <c r="C2190" s="71" t="s">
        <v>24085</v>
      </c>
      <c r="D2190" s="73" t="s">
        <v>18255</v>
      </c>
    </row>
    <row r="2191" spans="1:4">
      <c r="A2191" s="71" t="s">
        <v>18256</v>
      </c>
      <c r="B2191" s="72" t="s">
        <v>18257</v>
      </c>
      <c r="C2191" s="71" t="s">
        <v>24085</v>
      </c>
      <c r="D2191" s="73" t="s">
        <v>18258</v>
      </c>
    </row>
    <row r="2192" spans="1:4">
      <c r="A2192" s="71" t="s">
        <v>18259</v>
      </c>
      <c r="B2192" s="72" t="s">
        <v>18260</v>
      </c>
      <c r="C2192" s="71" t="s">
        <v>24085</v>
      </c>
      <c r="D2192" s="73" t="s">
        <v>18261</v>
      </c>
    </row>
    <row r="2193" spans="1:4">
      <c r="A2193" s="71" t="s">
        <v>18262</v>
      </c>
      <c r="B2193" s="72" t="s">
        <v>18263</v>
      </c>
      <c r="C2193" s="71" t="s">
        <v>24085</v>
      </c>
      <c r="D2193" s="73" t="s">
        <v>18264</v>
      </c>
    </row>
    <row r="2194" spans="1:4">
      <c r="A2194" s="71" t="s">
        <v>18265</v>
      </c>
      <c r="B2194" s="72" t="s">
        <v>16083</v>
      </c>
      <c r="C2194" s="71" t="s">
        <v>24085</v>
      </c>
      <c r="D2194" s="73" t="s">
        <v>16084</v>
      </c>
    </row>
    <row r="2195" spans="1:4">
      <c r="A2195" s="71" t="s">
        <v>16085</v>
      </c>
      <c r="B2195" s="72" t="s">
        <v>16086</v>
      </c>
      <c r="C2195" s="71" t="s">
        <v>24085</v>
      </c>
      <c r="D2195" s="73" t="s">
        <v>16087</v>
      </c>
    </row>
    <row r="2196" spans="1:4">
      <c r="A2196" s="71" t="s">
        <v>16088</v>
      </c>
      <c r="B2196" s="72" t="s">
        <v>16089</v>
      </c>
      <c r="C2196" s="71" t="s">
        <v>24085</v>
      </c>
      <c r="D2196" s="73" t="s">
        <v>16090</v>
      </c>
    </row>
    <row r="2197" spans="1:4">
      <c r="A2197" s="71" t="s">
        <v>16091</v>
      </c>
      <c r="B2197" s="72" t="s">
        <v>16092</v>
      </c>
      <c r="C2197" s="71" t="s">
        <v>24085</v>
      </c>
      <c r="D2197" s="73" t="s">
        <v>16093</v>
      </c>
    </row>
    <row r="2198" spans="1:4">
      <c r="A2198" s="71" t="s">
        <v>16094</v>
      </c>
      <c r="B2198" s="72" t="s">
        <v>16095</v>
      </c>
      <c r="C2198" s="71" t="s">
        <v>24085</v>
      </c>
      <c r="D2198" s="73" t="s">
        <v>16096</v>
      </c>
    </row>
    <row r="2199" spans="1:4">
      <c r="A2199" s="71" t="s">
        <v>16097</v>
      </c>
      <c r="B2199" s="72" t="s">
        <v>16098</v>
      </c>
      <c r="C2199" s="71" t="s">
        <v>24085</v>
      </c>
      <c r="D2199" s="73" t="s">
        <v>19779</v>
      </c>
    </row>
    <row r="2200" spans="1:4">
      <c r="A2200" s="71" t="s">
        <v>16099</v>
      </c>
      <c r="B2200" s="72" t="s">
        <v>16100</v>
      </c>
      <c r="C2200" s="71" t="s">
        <v>24085</v>
      </c>
      <c r="D2200" s="73" t="s">
        <v>16101</v>
      </c>
    </row>
    <row r="2201" spans="1:4">
      <c r="A2201" s="71" t="s">
        <v>16102</v>
      </c>
      <c r="B2201" s="72" t="s">
        <v>16103</v>
      </c>
      <c r="C2201" s="71" t="s">
        <v>24085</v>
      </c>
      <c r="D2201" s="73" t="s">
        <v>16104</v>
      </c>
    </row>
    <row r="2202" spans="1:4">
      <c r="A2202" s="71" t="s">
        <v>18309</v>
      </c>
      <c r="B2202" s="72" t="s">
        <v>18310</v>
      </c>
      <c r="C2202" s="71" t="s">
        <v>24085</v>
      </c>
      <c r="D2202" s="73" t="s">
        <v>21086</v>
      </c>
    </row>
    <row r="2203" spans="1:4">
      <c r="A2203" s="71" t="s">
        <v>18311</v>
      </c>
      <c r="B2203" s="72" t="s">
        <v>18312</v>
      </c>
      <c r="C2203" s="71" t="s">
        <v>24085</v>
      </c>
      <c r="D2203" s="73" t="s">
        <v>18313</v>
      </c>
    </row>
    <row r="2204" spans="1:4">
      <c r="A2204" s="71" t="s">
        <v>18314</v>
      </c>
      <c r="B2204" s="72" t="s">
        <v>18315</v>
      </c>
      <c r="C2204" s="71" t="s">
        <v>24085</v>
      </c>
      <c r="D2204" s="73" t="s">
        <v>18316</v>
      </c>
    </row>
    <row r="2205" spans="1:4">
      <c r="A2205" s="71" t="s">
        <v>18317</v>
      </c>
      <c r="B2205" s="72" t="s">
        <v>18318</v>
      </c>
      <c r="C2205" s="71" t="s">
        <v>24085</v>
      </c>
      <c r="D2205" s="73" t="s">
        <v>18319</v>
      </c>
    </row>
    <row r="2206" spans="1:4">
      <c r="A2206" s="71" t="s">
        <v>18320</v>
      </c>
      <c r="B2206" s="72" t="s">
        <v>18321</v>
      </c>
      <c r="C2206" s="71" t="s">
        <v>24085</v>
      </c>
      <c r="D2206" s="73" t="s">
        <v>18322</v>
      </c>
    </row>
    <row r="2207" spans="1:4">
      <c r="A2207" s="71" t="s">
        <v>18323</v>
      </c>
      <c r="B2207" s="72" t="s">
        <v>18324</v>
      </c>
      <c r="C2207" s="71" t="s">
        <v>24085</v>
      </c>
      <c r="D2207" s="73" t="s">
        <v>18325</v>
      </c>
    </row>
    <row r="2208" spans="1:4">
      <c r="A2208" s="71" t="s">
        <v>18326</v>
      </c>
      <c r="B2208" s="72" t="s">
        <v>18327</v>
      </c>
      <c r="C2208" s="71" t="s">
        <v>24085</v>
      </c>
      <c r="D2208" s="73" t="s">
        <v>18328</v>
      </c>
    </row>
    <row r="2209" spans="1:4">
      <c r="A2209" s="71" t="s">
        <v>18329</v>
      </c>
      <c r="B2209" s="72" t="s">
        <v>18330</v>
      </c>
      <c r="C2209" s="71" t="s">
        <v>24085</v>
      </c>
      <c r="D2209" s="73" t="s">
        <v>18331</v>
      </c>
    </row>
    <row r="2210" spans="1:4">
      <c r="A2210" s="71" t="s">
        <v>18332</v>
      </c>
      <c r="B2210" s="72" t="s">
        <v>18333</v>
      </c>
      <c r="C2210" s="71" t="s">
        <v>24085</v>
      </c>
      <c r="D2210" s="73" t="s">
        <v>18334</v>
      </c>
    </row>
    <row r="2211" spans="1:4">
      <c r="A2211" s="71" t="s">
        <v>18335</v>
      </c>
      <c r="B2211" s="72" t="s">
        <v>18336</v>
      </c>
      <c r="C2211" s="71" t="s">
        <v>24085</v>
      </c>
      <c r="D2211" s="73" t="s">
        <v>20172</v>
      </c>
    </row>
    <row r="2212" spans="1:4">
      <c r="A2212" s="71" t="s">
        <v>18337</v>
      </c>
      <c r="B2212" s="72" t="s">
        <v>18338</v>
      </c>
      <c r="C2212" s="71" t="s">
        <v>24085</v>
      </c>
      <c r="D2212" s="73" t="s">
        <v>18339</v>
      </c>
    </row>
    <row r="2213" spans="1:4">
      <c r="A2213" s="71" t="s">
        <v>18340</v>
      </c>
      <c r="B2213" s="72" t="s">
        <v>18341</v>
      </c>
      <c r="C2213" s="71" t="s">
        <v>24085</v>
      </c>
      <c r="D2213" s="73" t="s">
        <v>18342</v>
      </c>
    </row>
    <row r="2214" spans="1:4">
      <c r="A2214" s="71" t="s">
        <v>18343</v>
      </c>
      <c r="B2214" s="72" t="s">
        <v>18344</v>
      </c>
      <c r="C2214" s="71" t="s">
        <v>24085</v>
      </c>
      <c r="D2214" s="73" t="s">
        <v>18345</v>
      </c>
    </row>
    <row r="2215" spans="1:4">
      <c r="A2215" s="71" t="s">
        <v>18346</v>
      </c>
      <c r="B2215" s="72" t="s">
        <v>18347</v>
      </c>
      <c r="C2215" s="71" t="s">
        <v>24085</v>
      </c>
      <c r="D2215" s="73" t="s">
        <v>21165</v>
      </c>
    </row>
    <row r="2216" spans="1:4">
      <c r="A2216" s="71" t="s">
        <v>18348</v>
      </c>
      <c r="B2216" s="72" t="s">
        <v>18349</v>
      </c>
      <c r="C2216" s="71" t="s">
        <v>24085</v>
      </c>
      <c r="D2216" s="73" t="s">
        <v>18350</v>
      </c>
    </row>
    <row r="2217" spans="1:4">
      <c r="A2217" s="71" t="s">
        <v>18351</v>
      </c>
      <c r="B2217" s="72" t="s">
        <v>18352</v>
      </c>
      <c r="C2217" s="71" t="s">
        <v>24085</v>
      </c>
      <c r="D2217" s="71" t="s">
        <v>18353</v>
      </c>
    </row>
    <row r="2218" spans="1:4">
      <c r="A2218" s="71" t="s">
        <v>18354</v>
      </c>
      <c r="B2218" s="72" t="s">
        <v>18355</v>
      </c>
      <c r="C2218" s="71" t="s">
        <v>24085</v>
      </c>
      <c r="D2218" s="71" t="s">
        <v>18356</v>
      </c>
    </row>
    <row r="2219" spans="1:4">
      <c r="A2219" s="71" t="s">
        <v>18357</v>
      </c>
      <c r="B2219" s="72" t="s">
        <v>18358</v>
      </c>
      <c r="C2219" s="71" t="s">
        <v>24085</v>
      </c>
      <c r="D2219" s="73" t="s">
        <v>24030</v>
      </c>
    </row>
    <row r="2220" spans="1:4">
      <c r="A2220" s="71" t="s">
        <v>18359</v>
      </c>
      <c r="B2220" s="72" t="s">
        <v>18360</v>
      </c>
      <c r="C2220" s="71" t="s">
        <v>24085</v>
      </c>
      <c r="D2220" s="73" t="s">
        <v>18361</v>
      </c>
    </row>
    <row r="2221" spans="1:4">
      <c r="A2221" s="71" t="s">
        <v>18362</v>
      </c>
      <c r="B2221" s="72" t="s">
        <v>18363</v>
      </c>
      <c r="C2221" s="71" t="s">
        <v>24085</v>
      </c>
      <c r="D2221" s="73" t="s">
        <v>18364</v>
      </c>
    </row>
    <row r="2222" spans="1:4">
      <c r="A2222" s="71" t="s">
        <v>18365</v>
      </c>
      <c r="B2222" s="72" t="s">
        <v>18366</v>
      </c>
      <c r="C2222" s="71" t="s">
        <v>24085</v>
      </c>
      <c r="D2222" s="73" t="s">
        <v>18367</v>
      </c>
    </row>
    <row r="2223" spans="1:4">
      <c r="A2223" s="71" t="s">
        <v>18368</v>
      </c>
      <c r="B2223" s="72" t="s">
        <v>18369</v>
      </c>
      <c r="C2223" s="71" t="s">
        <v>24085</v>
      </c>
      <c r="D2223" s="73" t="s">
        <v>18370</v>
      </c>
    </row>
    <row r="2224" spans="1:4">
      <c r="A2224" s="71" t="s">
        <v>18371</v>
      </c>
      <c r="B2224" s="72" t="s">
        <v>18372</v>
      </c>
      <c r="C2224" s="71" t="s">
        <v>24085</v>
      </c>
      <c r="D2224" s="73" t="s">
        <v>18373</v>
      </c>
    </row>
    <row r="2225" spans="1:4">
      <c r="A2225" s="71" t="s">
        <v>18374</v>
      </c>
      <c r="B2225" s="72" t="s">
        <v>18375</v>
      </c>
      <c r="C2225" s="71" t="s">
        <v>24085</v>
      </c>
      <c r="D2225" s="73" t="s">
        <v>21290</v>
      </c>
    </row>
    <row r="2226" spans="1:4">
      <c r="A2226" s="71" t="s">
        <v>18376</v>
      </c>
      <c r="B2226" s="72" t="s">
        <v>18377</v>
      </c>
      <c r="C2226" s="71" t="s">
        <v>24085</v>
      </c>
      <c r="D2226" s="71" t="s">
        <v>22199</v>
      </c>
    </row>
    <row r="2227" spans="1:4">
      <c r="A2227" s="71" t="s">
        <v>18378</v>
      </c>
      <c r="B2227" s="72" t="s">
        <v>18379</v>
      </c>
      <c r="C2227" s="71" t="s">
        <v>24085</v>
      </c>
      <c r="D2227" s="73" t="s">
        <v>20086</v>
      </c>
    </row>
    <row r="2228" spans="1:4">
      <c r="A2228" s="71" t="s">
        <v>18380</v>
      </c>
      <c r="B2228" s="72" t="s">
        <v>18381</v>
      </c>
      <c r="C2228" s="71" t="s">
        <v>24085</v>
      </c>
      <c r="D2228" s="73" t="s">
        <v>20545</v>
      </c>
    </row>
    <row r="2230" spans="1:4" ht="18.75">
      <c r="B2230" s="78" t="s">
        <v>23664</v>
      </c>
      <c r="C2230" s="79" t="s">
        <v>23665</v>
      </c>
      <c r="D2230" s="71" t="s">
        <v>22702</v>
      </c>
    </row>
    <row r="2231" spans="1:4">
      <c r="A2231" s="79" t="s">
        <v>23666</v>
      </c>
      <c r="B2231" s="72" t="s">
        <v>22678</v>
      </c>
    </row>
    <row r="2232" spans="1:4">
      <c r="A2232" s="79" t="s">
        <v>23667</v>
      </c>
      <c r="B2232" s="72" t="s">
        <v>22679</v>
      </c>
    </row>
    <row r="2233" spans="1:4">
      <c r="A2233" s="79" t="s">
        <v>24023</v>
      </c>
      <c r="B2233" s="80" t="s">
        <v>23668</v>
      </c>
      <c r="C2233" s="79" t="s">
        <v>23669</v>
      </c>
      <c r="D2233" s="79" t="s">
        <v>23670</v>
      </c>
    </row>
    <row r="2234" spans="1:4">
      <c r="D2234" s="79" t="s">
        <v>23671</v>
      </c>
    </row>
    <row r="2235" spans="1:4">
      <c r="A2235" s="71" t="s">
        <v>18382</v>
      </c>
      <c r="B2235" s="72" t="s">
        <v>18383</v>
      </c>
      <c r="C2235" s="71" t="s">
        <v>24085</v>
      </c>
      <c r="D2235" s="73" t="s">
        <v>21363</v>
      </c>
    </row>
    <row r="2236" spans="1:4">
      <c r="A2236" s="71" t="s">
        <v>18384</v>
      </c>
      <c r="B2236" s="72" t="s">
        <v>18385</v>
      </c>
      <c r="C2236" s="71" t="s">
        <v>24085</v>
      </c>
      <c r="D2236" s="73" t="s">
        <v>18386</v>
      </c>
    </row>
    <row r="2237" spans="1:4">
      <c r="A2237" s="71" t="s">
        <v>18387</v>
      </c>
      <c r="B2237" s="72" t="s">
        <v>18388</v>
      </c>
      <c r="C2237" s="71" t="s">
        <v>24085</v>
      </c>
      <c r="D2237" s="73" t="s">
        <v>23155</v>
      </c>
    </row>
    <row r="2238" spans="1:4">
      <c r="A2238" s="71" t="s">
        <v>18389</v>
      </c>
      <c r="B2238" s="72" t="s">
        <v>18390</v>
      </c>
      <c r="C2238" s="71" t="s">
        <v>24085</v>
      </c>
      <c r="D2238" s="73" t="s">
        <v>18391</v>
      </c>
    </row>
    <row r="2239" spans="1:4">
      <c r="A2239" s="71" t="s">
        <v>18392</v>
      </c>
      <c r="B2239" s="72" t="s">
        <v>18393</v>
      </c>
      <c r="C2239" s="71" t="s">
        <v>24085</v>
      </c>
      <c r="D2239" s="73" t="s">
        <v>18394</v>
      </c>
    </row>
    <row r="2240" spans="1:4">
      <c r="A2240" s="71" t="s">
        <v>18395</v>
      </c>
      <c r="B2240" s="72" t="s">
        <v>18396</v>
      </c>
      <c r="C2240" s="71" t="s">
        <v>24085</v>
      </c>
      <c r="D2240" s="73" t="s">
        <v>24417</v>
      </c>
    </row>
    <row r="2241" spans="1:4">
      <c r="A2241" s="71" t="s">
        <v>18397</v>
      </c>
      <c r="B2241" s="72" t="s">
        <v>18398</v>
      </c>
      <c r="C2241" s="71" t="s">
        <v>24085</v>
      </c>
      <c r="D2241" s="73" t="s">
        <v>18399</v>
      </c>
    </row>
    <row r="2242" spans="1:4">
      <c r="A2242" s="71" t="s">
        <v>18400</v>
      </c>
      <c r="B2242" s="72" t="s">
        <v>18401</v>
      </c>
      <c r="C2242" s="71" t="s">
        <v>24085</v>
      </c>
      <c r="D2242" s="73" t="s">
        <v>18402</v>
      </c>
    </row>
    <row r="2243" spans="1:4">
      <c r="A2243" s="71" t="s">
        <v>18403</v>
      </c>
      <c r="B2243" s="72" t="s">
        <v>18404</v>
      </c>
      <c r="C2243" s="71" t="s">
        <v>24085</v>
      </c>
      <c r="D2243" s="73" t="s">
        <v>20919</v>
      </c>
    </row>
    <row r="2244" spans="1:4">
      <c r="A2244" s="71" t="s">
        <v>18405</v>
      </c>
      <c r="B2244" s="72" t="s">
        <v>18406</v>
      </c>
      <c r="C2244" s="71" t="s">
        <v>24085</v>
      </c>
      <c r="D2244" s="73" t="s">
        <v>18407</v>
      </c>
    </row>
    <row r="2245" spans="1:4">
      <c r="A2245" s="71" t="s">
        <v>18408</v>
      </c>
      <c r="B2245" s="72" t="s">
        <v>18409</v>
      </c>
      <c r="C2245" s="71" t="s">
        <v>24085</v>
      </c>
      <c r="D2245" s="73" t="s">
        <v>17662</v>
      </c>
    </row>
    <row r="2246" spans="1:4">
      <c r="A2246" s="71" t="s">
        <v>18410</v>
      </c>
      <c r="B2246" s="72" t="s">
        <v>18411</v>
      </c>
      <c r="C2246" s="71" t="s">
        <v>24085</v>
      </c>
      <c r="D2246" s="73" t="s">
        <v>18412</v>
      </c>
    </row>
    <row r="2247" spans="1:4">
      <c r="A2247" s="71" t="s">
        <v>18413</v>
      </c>
      <c r="B2247" s="72" t="s">
        <v>18414</v>
      </c>
      <c r="C2247" s="71" t="s">
        <v>24085</v>
      </c>
      <c r="D2247" s="73" t="s">
        <v>18415</v>
      </c>
    </row>
    <row r="2248" spans="1:4">
      <c r="A2248" s="71" t="s">
        <v>18416</v>
      </c>
      <c r="B2248" s="72" t="s">
        <v>18417</v>
      </c>
      <c r="C2248" s="71" t="s">
        <v>24085</v>
      </c>
      <c r="D2248" s="73" t="s">
        <v>24417</v>
      </c>
    </row>
    <row r="2249" spans="1:4">
      <c r="A2249" s="71" t="s">
        <v>18418</v>
      </c>
      <c r="B2249" s="72" t="s">
        <v>18419</v>
      </c>
      <c r="C2249" s="71" t="s">
        <v>24085</v>
      </c>
      <c r="D2249" s="73" t="s">
        <v>23097</v>
      </c>
    </row>
    <row r="2250" spans="1:4">
      <c r="A2250" s="71" t="s">
        <v>18420</v>
      </c>
      <c r="B2250" s="72" t="s">
        <v>18421</v>
      </c>
      <c r="C2250" s="71" t="s">
        <v>24085</v>
      </c>
      <c r="D2250" s="73" t="s">
        <v>18422</v>
      </c>
    </row>
    <row r="2251" spans="1:4">
      <c r="A2251" s="71" t="s">
        <v>18423</v>
      </c>
      <c r="B2251" s="72" t="s">
        <v>18424</v>
      </c>
      <c r="C2251" s="71" t="s">
        <v>24085</v>
      </c>
      <c r="D2251" s="73" t="s">
        <v>18425</v>
      </c>
    </row>
    <row r="2252" spans="1:4">
      <c r="A2252" s="71" t="s">
        <v>18426</v>
      </c>
      <c r="B2252" s="72" t="s">
        <v>18427</v>
      </c>
      <c r="C2252" s="71" t="s">
        <v>24085</v>
      </c>
      <c r="D2252" s="73" t="s">
        <v>18428</v>
      </c>
    </row>
    <row r="2253" spans="1:4">
      <c r="A2253" s="71" t="s">
        <v>18429</v>
      </c>
      <c r="B2253" s="72" t="s">
        <v>18430</v>
      </c>
      <c r="C2253" s="71" t="s">
        <v>24085</v>
      </c>
      <c r="D2253" s="73" t="s">
        <v>18431</v>
      </c>
    </row>
    <row r="2254" spans="1:4">
      <c r="A2254" s="71" t="s">
        <v>18432</v>
      </c>
      <c r="B2254" s="72" t="s">
        <v>18433</v>
      </c>
      <c r="C2254" s="71" t="s">
        <v>24085</v>
      </c>
      <c r="D2254" s="73" t="s">
        <v>18434</v>
      </c>
    </row>
    <row r="2255" spans="1:4">
      <c r="A2255" s="71" t="s">
        <v>18435</v>
      </c>
      <c r="B2255" s="72" t="s">
        <v>18436</v>
      </c>
      <c r="C2255" s="71" t="s">
        <v>24085</v>
      </c>
      <c r="D2255" s="73" t="s">
        <v>18437</v>
      </c>
    </row>
    <row r="2256" spans="1:4">
      <c r="A2256" s="71" t="s">
        <v>18438</v>
      </c>
      <c r="B2256" s="72" t="s">
        <v>18439</v>
      </c>
      <c r="C2256" s="71" t="s">
        <v>24085</v>
      </c>
      <c r="D2256" s="73" t="s">
        <v>18440</v>
      </c>
    </row>
    <row r="2257" spans="1:4">
      <c r="A2257" s="71" t="s">
        <v>18441</v>
      </c>
      <c r="B2257" s="72" t="s">
        <v>18442</v>
      </c>
      <c r="C2257" s="71" t="s">
        <v>24085</v>
      </c>
      <c r="D2257" s="73" t="s">
        <v>18443</v>
      </c>
    </row>
    <row r="2258" spans="1:4">
      <c r="A2258" s="71" t="s">
        <v>18444</v>
      </c>
      <c r="B2258" s="72" t="s">
        <v>18445</v>
      </c>
      <c r="C2258" s="71" t="s">
        <v>24085</v>
      </c>
      <c r="D2258" s="73" t="s">
        <v>18446</v>
      </c>
    </row>
    <row r="2259" spans="1:4">
      <c r="A2259" s="71" t="s">
        <v>18447</v>
      </c>
      <c r="B2259" s="72" t="s">
        <v>18448</v>
      </c>
      <c r="C2259" s="71" t="s">
        <v>24085</v>
      </c>
      <c r="D2259" s="73" t="s">
        <v>18449</v>
      </c>
    </row>
    <row r="2260" spans="1:4">
      <c r="A2260" s="71" t="s">
        <v>18450</v>
      </c>
      <c r="B2260" s="72" t="s">
        <v>18451</v>
      </c>
      <c r="C2260" s="71" t="s">
        <v>24085</v>
      </c>
      <c r="D2260" s="73" t="s">
        <v>21067</v>
      </c>
    </row>
    <row r="2261" spans="1:4">
      <c r="A2261" s="71" t="s">
        <v>18452</v>
      </c>
      <c r="B2261" s="72" t="s">
        <v>18453</v>
      </c>
      <c r="C2261" s="71" t="s">
        <v>24085</v>
      </c>
      <c r="D2261" s="73" t="s">
        <v>18454</v>
      </c>
    </row>
    <row r="2262" spans="1:4">
      <c r="A2262" s="71" t="s">
        <v>18455</v>
      </c>
      <c r="B2262" s="72" t="s">
        <v>18456</v>
      </c>
      <c r="C2262" s="71" t="s">
        <v>24085</v>
      </c>
      <c r="D2262" s="73" t="s">
        <v>20064</v>
      </c>
    </row>
    <row r="2263" spans="1:4">
      <c r="A2263" s="71" t="s">
        <v>18457</v>
      </c>
      <c r="B2263" s="72" t="s">
        <v>18458</v>
      </c>
      <c r="C2263" s="71" t="s">
        <v>24085</v>
      </c>
      <c r="D2263" s="73" t="s">
        <v>20086</v>
      </c>
    </row>
    <row r="2264" spans="1:4">
      <c r="A2264" s="71" t="s">
        <v>18459</v>
      </c>
      <c r="B2264" s="72" t="s">
        <v>18460</v>
      </c>
      <c r="C2264" s="71" t="s">
        <v>24085</v>
      </c>
      <c r="D2264" s="73" t="s">
        <v>18461</v>
      </c>
    </row>
    <row r="2265" spans="1:4">
      <c r="A2265" s="71" t="s">
        <v>18462</v>
      </c>
      <c r="B2265" s="72" t="s">
        <v>18463</v>
      </c>
      <c r="C2265" s="71" t="s">
        <v>24085</v>
      </c>
      <c r="D2265" s="73" t="s">
        <v>18464</v>
      </c>
    </row>
    <row r="2266" spans="1:4">
      <c r="A2266" s="71" t="s">
        <v>18465</v>
      </c>
      <c r="B2266" s="72" t="s">
        <v>18466</v>
      </c>
      <c r="C2266" s="71" t="s">
        <v>24085</v>
      </c>
      <c r="D2266" s="73" t="s">
        <v>18467</v>
      </c>
    </row>
    <row r="2267" spans="1:4">
      <c r="A2267" s="71" t="s">
        <v>18468</v>
      </c>
      <c r="B2267" s="72" t="s">
        <v>18469</v>
      </c>
      <c r="C2267" s="71" t="s">
        <v>24085</v>
      </c>
      <c r="D2267" s="73" t="s">
        <v>18470</v>
      </c>
    </row>
    <row r="2268" spans="1:4">
      <c r="A2268" s="71" t="s">
        <v>18471</v>
      </c>
      <c r="B2268" s="72" t="s">
        <v>18472</v>
      </c>
      <c r="C2268" s="71" t="s">
        <v>24085</v>
      </c>
      <c r="D2268" s="73" t="s">
        <v>19796</v>
      </c>
    </row>
    <row r="2269" spans="1:4">
      <c r="A2269" s="71" t="s">
        <v>18473</v>
      </c>
      <c r="B2269" s="72" t="s">
        <v>18474</v>
      </c>
      <c r="C2269" s="71" t="s">
        <v>24085</v>
      </c>
      <c r="D2269" s="73" t="s">
        <v>18475</v>
      </c>
    </row>
    <row r="2270" spans="1:4">
      <c r="A2270" s="71" t="s">
        <v>18476</v>
      </c>
      <c r="B2270" s="72" t="s">
        <v>18477</v>
      </c>
      <c r="C2270" s="71" t="s">
        <v>24085</v>
      </c>
      <c r="D2270" s="73" t="s">
        <v>21272</v>
      </c>
    </row>
    <row r="2271" spans="1:4">
      <c r="A2271" s="71" t="s">
        <v>18478</v>
      </c>
      <c r="B2271" s="72" t="s">
        <v>18479</v>
      </c>
      <c r="C2271" s="71" t="s">
        <v>24085</v>
      </c>
      <c r="D2271" s="73" t="s">
        <v>21709</v>
      </c>
    </row>
    <row r="2272" spans="1:4">
      <c r="A2272" s="71" t="s">
        <v>18480</v>
      </c>
      <c r="B2272" s="72" t="s">
        <v>18481</v>
      </c>
      <c r="C2272" s="71" t="s">
        <v>24085</v>
      </c>
      <c r="D2272" s="73" t="s">
        <v>18482</v>
      </c>
    </row>
    <row r="2273" spans="1:5">
      <c r="A2273" s="71" t="s">
        <v>18483</v>
      </c>
      <c r="B2273" s="72" t="s">
        <v>18484</v>
      </c>
      <c r="C2273" s="71" t="s">
        <v>24085</v>
      </c>
      <c r="D2273" s="73" t="s">
        <v>18485</v>
      </c>
    </row>
    <row r="2274" spans="1:5">
      <c r="A2274" s="71" t="s">
        <v>18486</v>
      </c>
      <c r="B2274" s="72" t="s">
        <v>18487</v>
      </c>
      <c r="C2274" s="71" t="s">
        <v>24085</v>
      </c>
      <c r="D2274" s="73" t="s">
        <v>18488</v>
      </c>
    </row>
    <row r="2275" spans="1:5">
      <c r="A2275" s="71" t="s">
        <v>18489</v>
      </c>
      <c r="B2275" s="72" t="s">
        <v>18490</v>
      </c>
      <c r="C2275" s="71" t="s">
        <v>24085</v>
      </c>
      <c r="D2275" s="73" t="s">
        <v>18491</v>
      </c>
    </row>
    <row r="2276" spans="1:5">
      <c r="A2276" s="71" t="s">
        <v>18492</v>
      </c>
      <c r="B2276" s="72" t="s">
        <v>18493</v>
      </c>
      <c r="C2276" s="71" t="s">
        <v>24085</v>
      </c>
      <c r="D2276" s="73" t="s">
        <v>18494</v>
      </c>
    </row>
    <row r="2277" spans="1:5">
      <c r="A2277" s="71" t="s">
        <v>18495</v>
      </c>
      <c r="B2277" s="72" t="s">
        <v>18496</v>
      </c>
      <c r="C2277" s="71" t="s">
        <v>24085</v>
      </c>
      <c r="D2277" s="73" t="s">
        <v>18497</v>
      </c>
    </row>
    <row r="2278" spans="1:5">
      <c r="A2278" s="71" t="s">
        <v>18498</v>
      </c>
      <c r="B2278" s="72" t="s">
        <v>18499</v>
      </c>
      <c r="C2278" s="71" t="s">
        <v>24085</v>
      </c>
      <c r="D2278" s="73" t="s">
        <v>18500</v>
      </c>
    </row>
    <row r="2279" spans="1:5">
      <c r="A2279" s="71" t="s">
        <v>18501</v>
      </c>
      <c r="B2279" s="72" t="s">
        <v>18502</v>
      </c>
      <c r="C2279" s="71" t="s">
        <v>24085</v>
      </c>
      <c r="D2279" s="77" t="s">
        <v>18503</v>
      </c>
    </row>
    <row r="2280" spans="1:5">
      <c r="A2280" s="71" t="s">
        <v>18504</v>
      </c>
      <c r="B2280" s="72" t="s">
        <v>18505</v>
      </c>
      <c r="C2280" s="71" t="s">
        <v>24085</v>
      </c>
      <c r="D2280" s="73" t="s">
        <v>21673</v>
      </c>
    </row>
    <row r="2281" spans="1:5">
      <c r="A2281" s="71" t="s">
        <v>18506</v>
      </c>
      <c r="B2281" s="72" t="s">
        <v>18507</v>
      </c>
      <c r="C2281" s="71" t="s">
        <v>24085</v>
      </c>
      <c r="D2281" s="73" t="s">
        <v>18508</v>
      </c>
    </row>
    <row r="2282" spans="1:5">
      <c r="A2282" s="71" t="s">
        <v>18509</v>
      </c>
      <c r="B2282" s="72" t="s">
        <v>18510</v>
      </c>
      <c r="C2282" s="71" t="s">
        <v>24085</v>
      </c>
      <c r="D2282" s="71" t="s">
        <v>18511</v>
      </c>
    </row>
    <row r="2283" spans="1:5">
      <c r="A2283" s="71" t="s">
        <v>18512</v>
      </c>
      <c r="B2283" s="72" t="s">
        <v>18513</v>
      </c>
      <c r="C2283" s="71" t="s">
        <v>24085</v>
      </c>
      <c r="D2283" s="73">
        <v>1.84</v>
      </c>
      <c r="E2283" s="75">
        <v>39904</v>
      </c>
    </row>
    <row r="2284" spans="1:5">
      <c r="A2284" s="71" t="s">
        <v>18515</v>
      </c>
      <c r="B2284" s="72" t="s">
        <v>18516</v>
      </c>
      <c r="C2284" s="71" t="s">
        <v>24085</v>
      </c>
      <c r="D2284" s="73" t="s">
        <v>20601</v>
      </c>
    </row>
    <row r="2285" spans="1:5">
      <c r="A2285" s="71" t="s">
        <v>18517</v>
      </c>
      <c r="B2285" s="72" t="s">
        <v>18518</v>
      </c>
      <c r="C2285" s="71" t="s">
        <v>24085</v>
      </c>
      <c r="D2285" s="73">
        <v>4.28</v>
      </c>
      <c r="E2285" s="75">
        <v>39904</v>
      </c>
    </row>
    <row r="2286" spans="1:5">
      <c r="A2286" s="71" t="s">
        <v>18519</v>
      </c>
      <c r="B2286" s="72" t="s">
        <v>18520</v>
      </c>
      <c r="C2286" s="71" t="s">
        <v>24085</v>
      </c>
      <c r="D2286" s="73" t="s">
        <v>20086</v>
      </c>
    </row>
    <row r="2287" spans="1:5">
      <c r="A2287" s="71" t="s">
        <v>18521</v>
      </c>
      <c r="B2287" s="72" t="s">
        <v>18520</v>
      </c>
      <c r="C2287" s="71" t="s">
        <v>24085</v>
      </c>
      <c r="D2287" s="73">
        <v>1.2</v>
      </c>
      <c r="E2287" s="75">
        <v>39904</v>
      </c>
    </row>
    <row r="2289" spans="1:4" ht="18.75">
      <c r="B2289" s="78" t="s">
        <v>23664</v>
      </c>
      <c r="C2289" s="79" t="s">
        <v>23665</v>
      </c>
      <c r="D2289" s="71" t="s">
        <v>22703</v>
      </c>
    </row>
    <row r="2290" spans="1:4">
      <c r="A2290" s="79" t="s">
        <v>23666</v>
      </c>
      <c r="B2290" s="72" t="s">
        <v>22678</v>
      </c>
    </row>
    <row r="2291" spans="1:4">
      <c r="A2291" s="79" t="s">
        <v>23667</v>
      </c>
      <c r="B2291" s="72" t="s">
        <v>22679</v>
      </c>
    </row>
    <row r="2292" spans="1:4">
      <c r="A2292" s="79" t="s">
        <v>24023</v>
      </c>
      <c r="B2292" s="80" t="s">
        <v>23668</v>
      </c>
      <c r="C2292" s="79" t="s">
        <v>23669</v>
      </c>
      <c r="D2292" s="79" t="s">
        <v>23670</v>
      </c>
    </row>
    <row r="2293" spans="1:4">
      <c r="D2293" s="79" t="s">
        <v>23671</v>
      </c>
    </row>
    <row r="2294" spans="1:4">
      <c r="A2294" s="71" t="s">
        <v>18522</v>
      </c>
      <c r="B2294" s="72" t="s">
        <v>18523</v>
      </c>
      <c r="C2294" s="71" t="s">
        <v>24085</v>
      </c>
      <c r="D2294" s="73" t="s">
        <v>21443</v>
      </c>
    </row>
    <row r="2295" spans="1:4">
      <c r="A2295" s="71" t="s">
        <v>18524</v>
      </c>
      <c r="B2295" s="72" t="s">
        <v>18525</v>
      </c>
      <c r="C2295" s="71" t="s">
        <v>24085</v>
      </c>
      <c r="D2295" s="73" t="s">
        <v>18526</v>
      </c>
    </row>
    <row r="2296" spans="1:4">
      <c r="A2296" s="71" t="s">
        <v>18527</v>
      </c>
      <c r="B2296" s="72" t="s">
        <v>18528</v>
      </c>
      <c r="C2296" s="71" t="s">
        <v>24085</v>
      </c>
      <c r="D2296" s="73" t="s">
        <v>18529</v>
      </c>
    </row>
    <row r="2297" spans="1:4">
      <c r="A2297" s="71" t="s">
        <v>18530</v>
      </c>
      <c r="B2297" s="72" t="s">
        <v>18531</v>
      </c>
      <c r="C2297" s="71" t="s">
        <v>24085</v>
      </c>
      <c r="D2297" s="73" t="s">
        <v>24208</v>
      </c>
    </row>
    <row r="2298" spans="1:4">
      <c r="A2298" s="71" t="s">
        <v>18532</v>
      </c>
      <c r="B2298" s="72" t="s">
        <v>18533</v>
      </c>
      <c r="C2298" s="71" t="s">
        <v>24085</v>
      </c>
      <c r="D2298" s="73" t="s">
        <v>18534</v>
      </c>
    </row>
    <row r="2299" spans="1:4">
      <c r="A2299" s="71" t="s">
        <v>18535</v>
      </c>
      <c r="B2299" s="72" t="s">
        <v>18536</v>
      </c>
      <c r="C2299" s="71" t="s">
        <v>24085</v>
      </c>
      <c r="D2299" s="73" t="s">
        <v>20748</v>
      </c>
    </row>
    <row r="2300" spans="1:4">
      <c r="A2300" s="71" t="s">
        <v>18537</v>
      </c>
      <c r="B2300" s="72" t="s">
        <v>18538</v>
      </c>
      <c r="C2300" s="71" t="s">
        <v>24085</v>
      </c>
      <c r="D2300" s="73" t="s">
        <v>18539</v>
      </c>
    </row>
    <row r="2301" spans="1:4">
      <c r="A2301" s="71" t="s">
        <v>18540</v>
      </c>
      <c r="B2301" s="72" t="s">
        <v>18541</v>
      </c>
      <c r="C2301" s="71" t="s">
        <v>24085</v>
      </c>
      <c r="D2301" s="73" t="s">
        <v>18542</v>
      </c>
    </row>
    <row r="2302" spans="1:4">
      <c r="A2302" s="71" t="s">
        <v>18543</v>
      </c>
      <c r="B2302" s="72" t="s">
        <v>18544</v>
      </c>
      <c r="C2302" s="71" t="s">
        <v>24085</v>
      </c>
      <c r="D2302" s="73" t="s">
        <v>23674</v>
      </c>
    </row>
    <row r="2303" spans="1:4">
      <c r="A2303" s="71" t="s">
        <v>18545</v>
      </c>
      <c r="B2303" s="72" t="s">
        <v>18546</v>
      </c>
      <c r="C2303" s="71" t="s">
        <v>24085</v>
      </c>
      <c r="D2303" s="73" t="s">
        <v>19029</v>
      </c>
    </row>
    <row r="2304" spans="1:4">
      <c r="A2304" s="71" t="s">
        <v>18547</v>
      </c>
      <c r="B2304" s="72" t="s">
        <v>18548</v>
      </c>
      <c r="C2304" s="71" t="s">
        <v>24085</v>
      </c>
      <c r="D2304" s="73" t="s">
        <v>18549</v>
      </c>
    </row>
    <row r="2305" spans="1:4">
      <c r="A2305" s="71" t="s">
        <v>18550</v>
      </c>
      <c r="B2305" s="72" t="s">
        <v>18551</v>
      </c>
      <c r="C2305" s="71" t="s">
        <v>24085</v>
      </c>
      <c r="D2305" s="73" t="s">
        <v>18552</v>
      </c>
    </row>
    <row r="2306" spans="1:4">
      <c r="A2306" s="71" t="s">
        <v>18553</v>
      </c>
      <c r="B2306" s="72" t="s">
        <v>18554</v>
      </c>
      <c r="C2306" s="71" t="s">
        <v>24085</v>
      </c>
      <c r="D2306" s="71" t="s">
        <v>18555</v>
      </c>
    </row>
    <row r="2307" spans="1:4">
      <c r="A2307" s="71" t="s">
        <v>18556</v>
      </c>
      <c r="B2307" s="72" t="s">
        <v>18557</v>
      </c>
      <c r="C2307" s="71" t="s">
        <v>24085</v>
      </c>
      <c r="D2307" s="73" t="s">
        <v>23167</v>
      </c>
    </row>
    <row r="2308" spans="1:4">
      <c r="A2308" s="71" t="s">
        <v>18558</v>
      </c>
      <c r="B2308" s="72" t="s">
        <v>18559</v>
      </c>
      <c r="C2308" s="71" t="s">
        <v>24085</v>
      </c>
      <c r="D2308" s="73" t="s">
        <v>18560</v>
      </c>
    </row>
    <row r="2309" spans="1:4">
      <c r="A2309" s="71" t="s">
        <v>18561</v>
      </c>
      <c r="B2309" s="72" t="s">
        <v>18562</v>
      </c>
      <c r="C2309" s="71" t="s">
        <v>24085</v>
      </c>
      <c r="D2309" s="73" t="s">
        <v>19051</v>
      </c>
    </row>
    <row r="2310" spans="1:4">
      <c r="A2310" s="71" t="s">
        <v>18563</v>
      </c>
      <c r="B2310" s="72" t="s">
        <v>18564</v>
      </c>
      <c r="C2310" s="71" t="s">
        <v>24085</v>
      </c>
      <c r="D2310" s="73" t="s">
        <v>23696</v>
      </c>
    </row>
    <row r="2311" spans="1:4">
      <c r="A2311" s="71" t="s">
        <v>18565</v>
      </c>
      <c r="B2311" s="72" t="s">
        <v>18566</v>
      </c>
      <c r="C2311" s="71" t="s">
        <v>24085</v>
      </c>
      <c r="D2311" s="73" t="s">
        <v>18567</v>
      </c>
    </row>
    <row r="2312" spans="1:4">
      <c r="A2312" s="71" t="s">
        <v>18568</v>
      </c>
      <c r="B2312" s="72" t="s">
        <v>18569</v>
      </c>
      <c r="C2312" s="71" t="s">
        <v>24085</v>
      </c>
      <c r="D2312" s="73" t="s">
        <v>18570</v>
      </c>
    </row>
    <row r="2313" spans="1:4">
      <c r="A2313" s="71" t="s">
        <v>18571</v>
      </c>
      <c r="B2313" s="72" t="s">
        <v>18572</v>
      </c>
      <c r="C2313" s="71" t="s">
        <v>24085</v>
      </c>
      <c r="D2313" s="73" t="s">
        <v>18552</v>
      </c>
    </row>
    <row r="2314" spans="1:4">
      <c r="A2314" s="71" t="s">
        <v>18573</v>
      </c>
      <c r="B2314" s="72" t="s">
        <v>18574</v>
      </c>
      <c r="C2314" s="71" t="s">
        <v>24085</v>
      </c>
      <c r="D2314" s="73" t="s">
        <v>18575</v>
      </c>
    </row>
    <row r="2315" spans="1:4">
      <c r="A2315" s="71" t="s">
        <v>18576</v>
      </c>
      <c r="B2315" s="72" t="s">
        <v>18577</v>
      </c>
      <c r="C2315" s="71" t="s">
        <v>24085</v>
      </c>
      <c r="D2315" s="71" t="s">
        <v>18555</v>
      </c>
    </row>
    <row r="2316" spans="1:4">
      <c r="A2316" s="71" t="s">
        <v>18578</v>
      </c>
      <c r="B2316" s="72" t="s">
        <v>18579</v>
      </c>
      <c r="C2316" s="71" t="s">
        <v>24085</v>
      </c>
      <c r="D2316" s="73" t="s">
        <v>23167</v>
      </c>
    </row>
    <row r="2317" spans="1:4">
      <c r="A2317" s="71" t="s">
        <v>18580</v>
      </c>
      <c r="B2317" s="72" t="s">
        <v>18581</v>
      </c>
      <c r="C2317" s="71" t="s">
        <v>24085</v>
      </c>
      <c r="D2317" s="73" t="s">
        <v>18560</v>
      </c>
    </row>
    <row r="2318" spans="1:4">
      <c r="A2318" s="71" t="s">
        <v>18582</v>
      </c>
      <c r="B2318" s="72" t="s">
        <v>18583</v>
      </c>
      <c r="C2318" s="71" t="s">
        <v>24085</v>
      </c>
      <c r="D2318" s="73" t="s">
        <v>19051</v>
      </c>
    </row>
    <row r="2319" spans="1:4">
      <c r="A2319" s="71" t="s">
        <v>18584</v>
      </c>
      <c r="B2319" s="72" t="s">
        <v>18585</v>
      </c>
      <c r="C2319" s="71" t="s">
        <v>24085</v>
      </c>
      <c r="D2319" s="73" t="s">
        <v>18567</v>
      </c>
    </row>
    <row r="2320" spans="1:4">
      <c r="A2320" s="71" t="s">
        <v>18586</v>
      </c>
      <c r="B2320" s="72" t="s">
        <v>18587</v>
      </c>
      <c r="C2320" s="71" t="s">
        <v>24085</v>
      </c>
      <c r="D2320" s="73" t="s">
        <v>18588</v>
      </c>
    </row>
    <row r="2321" spans="1:4">
      <c r="A2321" s="71" t="s">
        <v>18589</v>
      </c>
      <c r="B2321" s="72" t="s">
        <v>18590</v>
      </c>
      <c r="C2321" s="71" t="s">
        <v>24085</v>
      </c>
      <c r="D2321" s="73" t="s">
        <v>23696</v>
      </c>
    </row>
    <row r="2322" spans="1:4">
      <c r="A2322" s="71" t="s">
        <v>18591</v>
      </c>
      <c r="B2322" s="72" t="s">
        <v>18592</v>
      </c>
      <c r="C2322" s="71" t="s">
        <v>22126</v>
      </c>
      <c r="D2322" s="73" t="s">
        <v>18593</v>
      </c>
    </row>
    <row r="2323" spans="1:4">
      <c r="A2323" s="71" t="s">
        <v>18594</v>
      </c>
      <c r="B2323" s="72" t="s">
        <v>18595</v>
      </c>
      <c r="C2323" s="71" t="s">
        <v>24085</v>
      </c>
      <c r="D2323" s="73" t="s">
        <v>18596</v>
      </c>
    </row>
    <row r="2324" spans="1:4">
      <c r="A2324" s="71" t="s">
        <v>18597</v>
      </c>
      <c r="B2324" s="72" t="s">
        <v>18598</v>
      </c>
      <c r="C2324" s="71" t="s">
        <v>24085</v>
      </c>
      <c r="D2324" s="73" t="s">
        <v>18596</v>
      </c>
    </row>
    <row r="2325" spans="1:4">
      <c r="A2325" s="71" t="s">
        <v>18599</v>
      </c>
      <c r="B2325" s="72" t="s">
        <v>18600</v>
      </c>
      <c r="C2325" s="71" t="s">
        <v>24085</v>
      </c>
      <c r="D2325" s="73" t="s">
        <v>18601</v>
      </c>
    </row>
    <row r="2326" spans="1:4">
      <c r="A2326" s="71" t="s">
        <v>18602</v>
      </c>
      <c r="B2326" s="72" t="s">
        <v>18603</v>
      </c>
      <c r="C2326" s="71" t="s">
        <v>24085</v>
      </c>
      <c r="D2326" s="76" t="s">
        <v>18604</v>
      </c>
    </row>
    <row r="2327" spans="1:4">
      <c r="A2327" s="71" t="s">
        <v>18605</v>
      </c>
      <c r="B2327" s="72" t="s">
        <v>18606</v>
      </c>
      <c r="C2327" s="71" t="s">
        <v>22075</v>
      </c>
      <c r="D2327" s="73" t="s">
        <v>18607</v>
      </c>
    </row>
    <row r="2328" spans="1:4">
      <c r="A2328" s="71" t="s">
        <v>18608</v>
      </c>
      <c r="B2328" s="72" t="s">
        <v>18609</v>
      </c>
      <c r="C2328" s="71" t="s">
        <v>22075</v>
      </c>
      <c r="D2328" s="73" t="s">
        <v>18610</v>
      </c>
    </row>
    <row r="2329" spans="1:4">
      <c r="A2329" s="71" t="s">
        <v>18611</v>
      </c>
      <c r="B2329" s="72" t="s">
        <v>18612</v>
      </c>
      <c r="C2329" s="71" t="s">
        <v>22075</v>
      </c>
      <c r="D2329" s="73" t="s">
        <v>18613</v>
      </c>
    </row>
    <row r="2330" spans="1:4">
      <c r="A2330" s="71" t="s">
        <v>18614</v>
      </c>
      <c r="B2330" s="72" t="s">
        <v>18615</v>
      </c>
      <c r="C2330" s="71" t="s">
        <v>24138</v>
      </c>
      <c r="D2330" s="73" t="s">
        <v>18616</v>
      </c>
    </row>
    <row r="2331" spans="1:4">
      <c r="A2331" s="71" t="s">
        <v>18617</v>
      </c>
      <c r="B2331" s="72" t="s">
        <v>18618</v>
      </c>
      <c r="C2331" s="71" t="s">
        <v>24134</v>
      </c>
      <c r="D2331" s="73" t="s">
        <v>18619</v>
      </c>
    </row>
    <row r="2332" spans="1:4">
      <c r="A2332" s="71" t="s">
        <v>18620</v>
      </c>
      <c r="B2332" s="72" t="s">
        <v>18621</v>
      </c>
      <c r="C2332" s="71" t="s">
        <v>24138</v>
      </c>
      <c r="D2332" s="73" t="s">
        <v>18622</v>
      </c>
    </row>
    <row r="2333" spans="1:4">
      <c r="A2333" s="71" t="s">
        <v>18623</v>
      </c>
      <c r="B2333" s="72" t="s">
        <v>18624</v>
      </c>
      <c r="C2333" s="71" t="s">
        <v>24134</v>
      </c>
      <c r="D2333" s="73" t="s">
        <v>18386</v>
      </c>
    </row>
    <row r="2334" spans="1:4">
      <c r="A2334" s="71" t="s">
        <v>18625</v>
      </c>
      <c r="B2334" s="72" t="s">
        <v>18626</v>
      </c>
      <c r="C2334" s="71" t="s">
        <v>24134</v>
      </c>
      <c r="D2334" s="73" t="s">
        <v>24436</v>
      </c>
    </row>
    <row r="2335" spans="1:4">
      <c r="A2335" s="71" t="s">
        <v>18627</v>
      </c>
      <c r="B2335" s="72" t="s">
        <v>18628</v>
      </c>
      <c r="C2335" s="71" t="s">
        <v>24134</v>
      </c>
      <c r="D2335" s="73" t="s">
        <v>23797</v>
      </c>
    </row>
    <row r="2336" spans="1:4">
      <c r="A2336" s="71" t="s">
        <v>18629</v>
      </c>
      <c r="B2336" s="72" t="s">
        <v>18630</v>
      </c>
      <c r="C2336" s="71" t="s">
        <v>24134</v>
      </c>
      <c r="D2336" s="73" t="s">
        <v>20151</v>
      </c>
    </row>
    <row r="2337" spans="1:4">
      <c r="A2337" s="71" t="s">
        <v>18631</v>
      </c>
      <c r="B2337" s="72" t="s">
        <v>18632</v>
      </c>
      <c r="C2337" s="71" t="s">
        <v>24134</v>
      </c>
      <c r="D2337" s="73" t="s">
        <v>21357</v>
      </c>
    </row>
    <row r="2338" spans="1:4">
      <c r="A2338" s="71" t="s">
        <v>18633</v>
      </c>
      <c r="B2338" s="72" t="s">
        <v>18634</v>
      </c>
      <c r="C2338" s="71" t="s">
        <v>24134</v>
      </c>
      <c r="D2338" s="73" t="s">
        <v>24197</v>
      </c>
    </row>
    <row r="2339" spans="1:4">
      <c r="A2339" s="71" t="s">
        <v>18635</v>
      </c>
      <c r="B2339" s="72" t="s">
        <v>18636</v>
      </c>
      <c r="C2339" s="71" t="s">
        <v>24134</v>
      </c>
      <c r="D2339" s="73" t="s">
        <v>18637</v>
      </c>
    </row>
    <row r="2340" spans="1:4">
      <c r="A2340" s="71" t="s">
        <v>18638</v>
      </c>
      <c r="B2340" s="72" t="s">
        <v>18639</v>
      </c>
      <c r="C2340" s="71" t="s">
        <v>24085</v>
      </c>
      <c r="D2340" s="73" t="s">
        <v>18640</v>
      </c>
    </row>
    <row r="2341" spans="1:4">
      <c r="A2341" s="71" t="s">
        <v>18641</v>
      </c>
      <c r="B2341" s="72" t="s">
        <v>18642</v>
      </c>
      <c r="C2341" s="71" t="s">
        <v>24085</v>
      </c>
      <c r="D2341" s="73" t="s">
        <v>19779</v>
      </c>
    </row>
    <row r="2342" spans="1:4">
      <c r="A2342" s="71" t="s">
        <v>18643</v>
      </c>
      <c r="B2342" s="72" t="s">
        <v>18644</v>
      </c>
      <c r="C2342" s="71" t="s">
        <v>24085</v>
      </c>
      <c r="D2342" s="73" t="s">
        <v>19779</v>
      </c>
    </row>
    <row r="2343" spans="1:4">
      <c r="A2343" s="71" t="s">
        <v>18645</v>
      </c>
      <c r="B2343" s="72" t="s">
        <v>18646</v>
      </c>
      <c r="C2343" s="71" t="s">
        <v>24085</v>
      </c>
      <c r="D2343" s="73" t="s">
        <v>18647</v>
      </c>
    </row>
    <row r="2344" spans="1:4">
      <c r="A2344" s="71" t="s">
        <v>18648</v>
      </c>
      <c r="B2344" s="72" t="s">
        <v>18649</v>
      </c>
      <c r="C2344" s="71" t="s">
        <v>24085</v>
      </c>
      <c r="D2344" s="73" t="s">
        <v>18647</v>
      </c>
    </row>
    <row r="2345" spans="1:4">
      <c r="A2345" s="71" t="s">
        <v>18650</v>
      </c>
      <c r="B2345" s="72" t="s">
        <v>18651</v>
      </c>
      <c r="C2345" s="71" t="s">
        <v>24085</v>
      </c>
      <c r="D2345" s="73" t="s">
        <v>20788</v>
      </c>
    </row>
    <row r="2346" spans="1:4">
      <c r="A2346" s="71" t="s">
        <v>18652</v>
      </c>
      <c r="B2346" s="72" t="s">
        <v>18653</v>
      </c>
      <c r="C2346" s="71" t="s">
        <v>24085</v>
      </c>
      <c r="D2346" s="73" t="s">
        <v>18654</v>
      </c>
    </row>
    <row r="2348" spans="1:4" ht="18.75">
      <c r="B2348" s="78" t="s">
        <v>23664</v>
      </c>
      <c r="C2348" s="79" t="s">
        <v>23665</v>
      </c>
      <c r="D2348" s="71" t="s">
        <v>22704</v>
      </c>
    </row>
    <row r="2349" spans="1:4">
      <c r="A2349" s="79" t="s">
        <v>23666</v>
      </c>
      <c r="B2349" s="72" t="s">
        <v>22678</v>
      </c>
    </row>
    <row r="2350" spans="1:4">
      <c r="A2350" s="79" t="s">
        <v>23667</v>
      </c>
      <c r="B2350" s="72" t="s">
        <v>22679</v>
      </c>
    </row>
    <row r="2351" spans="1:4">
      <c r="A2351" s="79" t="s">
        <v>24023</v>
      </c>
      <c r="B2351" s="80" t="s">
        <v>23668</v>
      </c>
      <c r="C2351" s="79" t="s">
        <v>23669</v>
      </c>
      <c r="D2351" s="79" t="s">
        <v>23670</v>
      </c>
    </row>
    <row r="2352" spans="1:4">
      <c r="D2352" s="79" t="s">
        <v>23671</v>
      </c>
    </row>
    <row r="2353" spans="1:4">
      <c r="A2353" s="71" t="s">
        <v>18655</v>
      </c>
      <c r="B2353" s="72" t="s">
        <v>18656</v>
      </c>
      <c r="C2353" s="71" t="s">
        <v>24085</v>
      </c>
      <c r="D2353" s="73" t="s">
        <v>18657</v>
      </c>
    </row>
    <row r="2354" spans="1:4">
      <c r="A2354" s="71" t="s">
        <v>18658</v>
      </c>
      <c r="B2354" s="72" t="s">
        <v>18659</v>
      </c>
      <c r="C2354" s="71" t="s">
        <v>24085</v>
      </c>
      <c r="D2354" s="73" t="s">
        <v>18660</v>
      </c>
    </row>
    <row r="2355" spans="1:4">
      <c r="A2355" s="71" t="s">
        <v>18661</v>
      </c>
      <c r="B2355" s="72" t="s">
        <v>18662</v>
      </c>
      <c r="C2355" s="71" t="s">
        <v>24085</v>
      </c>
      <c r="D2355" s="73" t="s">
        <v>18663</v>
      </c>
    </row>
    <row r="2356" spans="1:4">
      <c r="A2356" s="71" t="s">
        <v>18664</v>
      </c>
      <c r="B2356" s="72" t="s">
        <v>18665</v>
      </c>
      <c r="C2356" s="71" t="s">
        <v>24085</v>
      </c>
      <c r="D2356" s="73" t="s">
        <v>22592</v>
      </c>
    </row>
    <row r="2357" spans="1:4">
      <c r="A2357" s="71" t="s">
        <v>18666</v>
      </c>
      <c r="B2357" s="72" t="s">
        <v>18667</v>
      </c>
      <c r="C2357" s="71" t="s">
        <v>24085</v>
      </c>
      <c r="D2357" s="73" t="s">
        <v>18668</v>
      </c>
    </row>
    <row r="2358" spans="1:4">
      <c r="A2358" s="71" t="s">
        <v>18669</v>
      </c>
      <c r="B2358" s="72" t="s">
        <v>18670</v>
      </c>
      <c r="C2358" s="71" t="s">
        <v>24085</v>
      </c>
      <c r="D2358" s="73" t="s">
        <v>18671</v>
      </c>
    </row>
    <row r="2359" spans="1:4">
      <c r="A2359" s="71" t="s">
        <v>18672</v>
      </c>
      <c r="B2359" s="72" t="s">
        <v>18673</v>
      </c>
      <c r="C2359" s="71" t="s">
        <v>24085</v>
      </c>
      <c r="D2359" s="73" t="s">
        <v>18674</v>
      </c>
    </row>
    <row r="2360" spans="1:4">
      <c r="A2360" s="71" t="s">
        <v>18675</v>
      </c>
      <c r="B2360" s="72" t="s">
        <v>18676</v>
      </c>
      <c r="C2360" s="71" t="s">
        <v>24085</v>
      </c>
      <c r="D2360" s="73" t="s">
        <v>18674</v>
      </c>
    </row>
    <row r="2361" spans="1:4">
      <c r="A2361" s="71" t="s">
        <v>18677</v>
      </c>
      <c r="B2361" s="72" t="s">
        <v>18678</v>
      </c>
      <c r="C2361" s="71" t="s">
        <v>24085</v>
      </c>
      <c r="D2361" s="73" t="s">
        <v>18679</v>
      </c>
    </row>
    <row r="2362" spans="1:4">
      <c r="A2362" s="71" t="s">
        <v>18680</v>
      </c>
      <c r="B2362" s="72" t="s">
        <v>18681</v>
      </c>
      <c r="C2362" s="71" t="s">
        <v>24085</v>
      </c>
      <c r="D2362" s="73" t="s">
        <v>19438</v>
      </c>
    </row>
    <row r="2363" spans="1:4">
      <c r="A2363" s="71" t="s">
        <v>18682</v>
      </c>
      <c r="B2363" s="72" t="s">
        <v>18683</v>
      </c>
      <c r="C2363" s="71" t="s">
        <v>24085</v>
      </c>
      <c r="D2363" s="73" t="s">
        <v>18684</v>
      </c>
    </row>
    <row r="2364" spans="1:4">
      <c r="A2364" s="71" t="s">
        <v>18685</v>
      </c>
      <c r="B2364" s="72" t="s">
        <v>18686</v>
      </c>
      <c r="C2364" s="71" t="s">
        <v>24085</v>
      </c>
      <c r="D2364" s="73" t="s">
        <v>18687</v>
      </c>
    </row>
    <row r="2365" spans="1:4">
      <c r="A2365" s="71" t="s">
        <v>18688</v>
      </c>
      <c r="B2365" s="72" t="s">
        <v>18689</v>
      </c>
      <c r="C2365" s="71" t="s">
        <v>24085</v>
      </c>
      <c r="D2365" s="73" t="s">
        <v>18690</v>
      </c>
    </row>
    <row r="2366" spans="1:4">
      <c r="A2366" s="71" t="s">
        <v>18691</v>
      </c>
      <c r="B2366" s="72" t="s">
        <v>18692</v>
      </c>
      <c r="C2366" s="71" t="s">
        <v>24085</v>
      </c>
      <c r="D2366" s="73" t="s">
        <v>18693</v>
      </c>
    </row>
    <row r="2367" spans="1:4">
      <c r="A2367" s="71" t="s">
        <v>18694</v>
      </c>
      <c r="B2367" s="72" t="s">
        <v>18695</v>
      </c>
      <c r="C2367" s="71" t="s">
        <v>24085</v>
      </c>
      <c r="D2367" s="73" t="s">
        <v>18696</v>
      </c>
    </row>
    <row r="2368" spans="1:4">
      <c r="A2368" s="71" t="s">
        <v>18697</v>
      </c>
      <c r="B2368" s="72" t="s">
        <v>18698</v>
      </c>
      <c r="C2368" s="71" t="s">
        <v>24085</v>
      </c>
      <c r="D2368" s="73" t="s">
        <v>18699</v>
      </c>
    </row>
    <row r="2369" spans="1:4">
      <c r="A2369" s="71" t="s">
        <v>18700</v>
      </c>
      <c r="B2369" s="72" t="s">
        <v>18701</v>
      </c>
      <c r="C2369" s="71" t="s">
        <v>24085</v>
      </c>
      <c r="D2369" s="73" t="s">
        <v>18702</v>
      </c>
    </row>
    <row r="2370" spans="1:4">
      <c r="A2370" s="71" t="s">
        <v>18703</v>
      </c>
      <c r="B2370" s="72" t="s">
        <v>18704</v>
      </c>
      <c r="C2370" s="71" t="s">
        <v>24085</v>
      </c>
      <c r="D2370" s="73" t="s">
        <v>18705</v>
      </c>
    </row>
    <row r="2371" spans="1:4">
      <c r="A2371" s="71" t="s">
        <v>18706</v>
      </c>
      <c r="B2371" s="72" t="s">
        <v>18707</v>
      </c>
      <c r="C2371" s="71" t="s">
        <v>24085</v>
      </c>
      <c r="D2371" s="73" t="s">
        <v>18708</v>
      </c>
    </row>
    <row r="2372" spans="1:4">
      <c r="A2372" s="71" t="s">
        <v>18709</v>
      </c>
      <c r="B2372" s="72" t="s">
        <v>18710</v>
      </c>
      <c r="C2372" s="71" t="s">
        <v>24085</v>
      </c>
      <c r="D2372" s="73" t="s">
        <v>18711</v>
      </c>
    </row>
    <row r="2373" spans="1:4">
      <c r="A2373" s="71" t="s">
        <v>18712</v>
      </c>
      <c r="B2373" s="72" t="s">
        <v>18713</v>
      </c>
      <c r="C2373" s="71" t="s">
        <v>24085</v>
      </c>
      <c r="D2373" s="73" t="s">
        <v>18714</v>
      </c>
    </row>
    <row r="2374" spans="1:4">
      <c r="A2374" s="71" t="s">
        <v>18715</v>
      </c>
      <c r="B2374" s="72" t="s">
        <v>18716</v>
      </c>
      <c r="C2374" s="71" t="s">
        <v>24085</v>
      </c>
      <c r="D2374" s="73" t="s">
        <v>18717</v>
      </c>
    </row>
    <row r="2375" spans="1:4">
      <c r="A2375" s="71" t="s">
        <v>18718</v>
      </c>
      <c r="B2375" s="72" t="s">
        <v>18719</v>
      </c>
      <c r="C2375" s="71" t="s">
        <v>24085</v>
      </c>
      <c r="D2375" s="73" t="s">
        <v>18720</v>
      </c>
    </row>
    <row r="2376" spans="1:4">
      <c r="A2376" s="71" t="s">
        <v>18721</v>
      </c>
      <c r="B2376" s="72" t="s">
        <v>18722</v>
      </c>
      <c r="C2376" s="71" t="s">
        <v>24085</v>
      </c>
      <c r="D2376" s="73" t="s">
        <v>18723</v>
      </c>
    </row>
    <row r="2377" spans="1:4">
      <c r="A2377" s="71" t="s">
        <v>18724</v>
      </c>
      <c r="B2377" s="72" t="s">
        <v>18725</v>
      </c>
      <c r="C2377" s="71" t="s">
        <v>24085</v>
      </c>
      <c r="D2377" s="73" t="s">
        <v>18726</v>
      </c>
    </row>
    <row r="2378" spans="1:4">
      <c r="A2378" s="71" t="s">
        <v>18727</v>
      </c>
      <c r="B2378" s="72" t="s">
        <v>18728</v>
      </c>
      <c r="C2378" s="71" t="s">
        <v>24085</v>
      </c>
      <c r="D2378" s="73" t="s">
        <v>18708</v>
      </c>
    </row>
    <row r="2379" spans="1:4">
      <c r="A2379" s="71" t="s">
        <v>18729</v>
      </c>
      <c r="B2379" s="72" t="s">
        <v>18730</v>
      </c>
      <c r="C2379" s="71" t="s">
        <v>24085</v>
      </c>
      <c r="D2379" s="76" t="s">
        <v>18731</v>
      </c>
    </row>
    <row r="2380" spans="1:4">
      <c r="B2380" s="72" t="s">
        <v>18732</v>
      </c>
    </row>
    <row r="2381" spans="1:4">
      <c r="A2381" s="71" t="s">
        <v>18733</v>
      </c>
      <c r="B2381" s="72" t="s">
        <v>18734</v>
      </c>
      <c r="C2381" s="71" t="s">
        <v>24085</v>
      </c>
      <c r="D2381" s="73" t="s">
        <v>18735</v>
      </c>
    </row>
    <row r="2382" spans="1:4">
      <c r="A2382" s="71" t="s">
        <v>18736</v>
      </c>
      <c r="B2382" s="72" t="s">
        <v>18737</v>
      </c>
      <c r="C2382" s="71" t="s">
        <v>24085</v>
      </c>
      <c r="D2382" s="76" t="s">
        <v>18738</v>
      </c>
    </row>
    <row r="2383" spans="1:4">
      <c r="A2383" s="71" t="s">
        <v>18739</v>
      </c>
      <c r="B2383" s="72" t="s">
        <v>18740</v>
      </c>
      <c r="C2383" s="71" t="s">
        <v>24085</v>
      </c>
      <c r="D2383" s="73" t="s">
        <v>18741</v>
      </c>
    </row>
    <row r="2384" spans="1:4">
      <c r="A2384" s="71" t="s">
        <v>18742</v>
      </c>
      <c r="B2384" s="72" t="s">
        <v>18743</v>
      </c>
      <c r="C2384" s="71" t="s">
        <v>24085</v>
      </c>
      <c r="D2384" s="73" t="s">
        <v>18744</v>
      </c>
    </row>
    <row r="2385" spans="1:4" ht="22.5">
      <c r="A2385" s="71" t="s">
        <v>18745</v>
      </c>
      <c r="B2385" s="72" t="s">
        <v>18746</v>
      </c>
      <c r="C2385" s="71" t="s">
        <v>24085</v>
      </c>
      <c r="D2385" s="76" t="s">
        <v>18747</v>
      </c>
    </row>
    <row r="2386" spans="1:4">
      <c r="B2386" s="72" t="s">
        <v>18748</v>
      </c>
    </row>
    <row r="2387" spans="1:4" ht="22.5">
      <c r="A2387" s="71" t="s">
        <v>18749</v>
      </c>
      <c r="B2387" s="72" t="s">
        <v>18750</v>
      </c>
      <c r="C2387" s="71" t="s">
        <v>22075</v>
      </c>
      <c r="D2387" s="73" t="s">
        <v>18751</v>
      </c>
    </row>
    <row r="2388" spans="1:4">
      <c r="B2388" s="72" t="s">
        <v>18752</v>
      </c>
    </row>
    <row r="2389" spans="1:4" ht="22.5">
      <c r="A2389" s="71" t="s">
        <v>18753</v>
      </c>
      <c r="B2389" s="72" t="s">
        <v>18754</v>
      </c>
      <c r="C2389" s="71" t="s">
        <v>24085</v>
      </c>
      <c r="D2389" s="77" t="s">
        <v>18755</v>
      </c>
    </row>
    <row r="2390" spans="1:4">
      <c r="B2390" s="72" t="s">
        <v>18756</v>
      </c>
    </row>
    <row r="2391" spans="1:4" ht="22.5">
      <c r="A2391" s="71" t="s">
        <v>18757</v>
      </c>
      <c r="B2391" s="72" t="s">
        <v>18758</v>
      </c>
      <c r="C2391" s="71" t="s">
        <v>24085</v>
      </c>
      <c r="D2391" s="76" t="s">
        <v>18759</v>
      </c>
    </row>
    <row r="2392" spans="1:4">
      <c r="B2392" s="72" t="s">
        <v>18760</v>
      </c>
    </row>
    <row r="2393" spans="1:4" ht="22.5">
      <c r="A2393" s="71" t="s">
        <v>18761</v>
      </c>
      <c r="B2393" s="72" t="s">
        <v>16573</v>
      </c>
      <c r="C2393" s="71" t="s">
        <v>24085</v>
      </c>
      <c r="D2393" s="76" t="s">
        <v>16574</v>
      </c>
    </row>
    <row r="2394" spans="1:4">
      <c r="B2394" s="72" t="s">
        <v>16575</v>
      </c>
    </row>
    <row r="2395" spans="1:4" ht="22.5">
      <c r="A2395" s="71" t="s">
        <v>16576</v>
      </c>
      <c r="B2395" s="72" t="s">
        <v>16577</v>
      </c>
      <c r="C2395" s="71" t="s">
        <v>24085</v>
      </c>
      <c r="D2395" s="76" t="s">
        <v>16578</v>
      </c>
    </row>
    <row r="2396" spans="1:4">
      <c r="B2396" s="72" t="s">
        <v>16579</v>
      </c>
    </row>
    <row r="2397" spans="1:4" ht="22.5">
      <c r="A2397" s="71" t="s">
        <v>16580</v>
      </c>
      <c r="B2397" s="72" t="s">
        <v>16581</v>
      </c>
      <c r="C2397" s="71" t="s">
        <v>20557</v>
      </c>
      <c r="D2397" s="73" t="s">
        <v>16582</v>
      </c>
    </row>
    <row r="2398" spans="1:4">
      <c r="B2398" s="72" t="s">
        <v>16583</v>
      </c>
    </row>
    <row r="2399" spans="1:4" ht="22.5">
      <c r="A2399" s="71" t="s">
        <v>16584</v>
      </c>
      <c r="B2399" s="72" t="s">
        <v>16585</v>
      </c>
      <c r="C2399" s="71" t="s">
        <v>20557</v>
      </c>
      <c r="D2399" s="73" t="s">
        <v>16586</v>
      </c>
    </row>
    <row r="2400" spans="1:4">
      <c r="B2400" s="72" t="s">
        <v>16587</v>
      </c>
    </row>
    <row r="2401" spans="1:4" ht="22.5">
      <c r="A2401" s="71" t="s">
        <v>16588</v>
      </c>
      <c r="B2401" s="72" t="s">
        <v>16589</v>
      </c>
      <c r="C2401" s="71" t="s">
        <v>20557</v>
      </c>
      <c r="D2401" s="73" t="s">
        <v>16590</v>
      </c>
    </row>
    <row r="2402" spans="1:4">
      <c r="B2402" s="72" t="s">
        <v>16587</v>
      </c>
    </row>
    <row r="2403" spans="1:4" ht="22.5">
      <c r="A2403" s="71" t="s">
        <v>16591</v>
      </c>
      <c r="B2403" s="72" t="s">
        <v>16592</v>
      </c>
      <c r="C2403" s="71" t="s">
        <v>20557</v>
      </c>
      <c r="D2403" s="73" t="s">
        <v>16593</v>
      </c>
    </row>
    <row r="2404" spans="1:4" ht="22.5">
      <c r="A2404" s="71" t="s">
        <v>16594</v>
      </c>
      <c r="B2404" s="72" t="s">
        <v>16595</v>
      </c>
      <c r="C2404" s="71" t="s">
        <v>20557</v>
      </c>
      <c r="D2404" s="73" t="s">
        <v>16586</v>
      </c>
    </row>
    <row r="2405" spans="1:4">
      <c r="B2405" s="72" t="s">
        <v>16596</v>
      </c>
    </row>
    <row r="2406" spans="1:4" ht="22.5">
      <c r="A2406" s="71" t="s">
        <v>16597</v>
      </c>
      <c r="B2406" s="72" t="s">
        <v>16598</v>
      </c>
      <c r="C2406" s="71" t="s">
        <v>20557</v>
      </c>
      <c r="D2406" s="73" t="s">
        <v>16599</v>
      </c>
    </row>
    <row r="2407" spans="1:4">
      <c r="B2407" s="72" t="s">
        <v>16587</v>
      </c>
    </row>
    <row r="2408" spans="1:4" ht="22.5">
      <c r="A2408" s="71" t="s">
        <v>16600</v>
      </c>
      <c r="B2408" s="72" t="s">
        <v>16601</v>
      </c>
      <c r="C2408" s="71" t="s">
        <v>20557</v>
      </c>
      <c r="D2408" s="73" t="s">
        <v>16602</v>
      </c>
    </row>
    <row r="2409" spans="1:4">
      <c r="B2409" s="72" t="s">
        <v>16587</v>
      </c>
    </row>
    <row r="2410" spans="1:4" ht="22.5">
      <c r="A2410" s="71" t="s">
        <v>16603</v>
      </c>
      <c r="B2410" s="72" t="s">
        <v>16604</v>
      </c>
      <c r="C2410" s="71" t="s">
        <v>20557</v>
      </c>
      <c r="D2410" s="73" t="s">
        <v>16605</v>
      </c>
    </row>
    <row r="2411" spans="1:4">
      <c r="B2411" s="72" t="s">
        <v>16587</v>
      </c>
    </row>
    <row r="2412" spans="1:4" ht="22.5">
      <c r="A2412" s="71" t="s">
        <v>16606</v>
      </c>
      <c r="B2412" s="72" t="s">
        <v>16607</v>
      </c>
      <c r="C2412" s="71" t="s">
        <v>20557</v>
      </c>
      <c r="D2412" s="73" t="s">
        <v>16608</v>
      </c>
    </row>
    <row r="2414" spans="1:4" ht="18.75">
      <c r="B2414" s="78" t="s">
        <v>23664</v>
      </c>
      <c r="C2414" s="79" t="s">
        <v>23665</v>
      </c>
      <c r="D2414" s="71" t="s">
        <v>22705</v>
      </c>
    </row>
    <row r="2415" spans="1:4">
      <c r="A2415" s="79" t="s">
        <v>23666</v>
      </c>
      <c r="B2415" s="72" t="s">
        <v>22678</v>
      </c>
    </row>
    <row r="2416" spans="1:4">
      <c r="A2416" s="79" t="s">
        <v>23667</v>
      </c>
      <c r="B2416" s="72" t="s">
        <v>22679</v>
      </c>
    </row>
    <row r="2417" spans="1:4">
      <c r="A2417" s="79" t="s">
        <v>24023</v>
      </c>
      <c r="B2417" s="80" t="s">
        <v>23668</v>
      </c>
      <c r="C2417" s="79" t="s">
        <v>23669</v>
      </c>
      <c r="D2417" s="79" t="s">
        <v>23670</v>
      </c>
    </row>
    <row r="2418" spans="1:4">
      <c r="D2418" s="79" t="s">
        <v>23671</v>
      </c>
    </row>
    <row r="2419" spans="1:4" ht="22.5">
      <c r="B2419" s="72" t="s">
        <v>16607</v>
      </c>
    </row>
    <row r="2420" spans="1:4">
      <c r="B2420" s="72" t="s">
        <v>16587</v>
      </c>
    </row>
    <row r="2421" spans="1:4" ht="22.5">
      <c r="A2421" s="71" t="s">
        <v>16609</v>
      </c>
      <c r="B2421" s="72" t="s">
        <v>16610</v>
      </c>
      <c r="C2421" s="71" t="s">
        <v>20557</v>
      </c>
      <c r="D2421" s="73" t="s">
        <v>16593</v>
      </c>
    </row>
    <row r="2422" spans="1:4" ht="22.5">
      <c r="A2422" s="71" t="s">
        <v>16611</v>
      </c>
      <c r="B2422" s="72" t="s">
        <v>16612</v>
      </c>
      <c r="C2422" s="71" t="s">
        <v>20557</v>
      </c>
      <c r="D2422" s="73" t="s">
        <v>16613</v>
      </c>
    </row>
    <row r="2423" spans="1:4" ht="22.5">
      <c r="A2423" s="71" t="s">
        <v>16614</v>
      </c>
      <c r="B2423" s="72" t="s">
        <v>16615</v>
      </c>
      <c r="C2423" s="71" t="s">
        <v>20557</v>
      </c>
      <c r="D2423" s="73" t="s">
        <v>16616</v>
      </c>
    </row>
    <row r="2424" spans="1:4">
      <c r="B2424" s="72" t="s">
        <v>16596</v>
      </c>
    </row>
    <row r="2425" spans="1:4" ht="22.5">
      <c r="A2425" s="71" t="s">
        <v>16617</v>
      </c>
      <c r="B2425" s="72" t="s">
        <v>16618</v>
      </c>
      <c r="C2425" s="71" t="s">
        <v>20557</v>
      </c>
      <c r="D2425" s="73" t="s">
        <v>16619</v>
      </c>
    </row>
    <row r="2426" spans="1:4">
      <c r="B2426" s="72" t="s">
        <v>16620</v>
      </c>
    </row>
    <row r="2427" spans="1:4" ht="22.5">
      <c r="A2427" s="71" t="s">
        <v>16621</v>
      </c>
      <c r="B2427" s="72" t="s">
        <v>16622</v>
      </c>
      <c r="C2427" s="71" t="s">
        <v>20557</v>
      </c>
      <c r="D2427" s="73" t="s">
        <v>16599</v>
      </c>
    </row>
    <row r="2428" spans="1:4">
      <c r="B2428" s="72" t="s">
        <v>16623</v>
      </c>
    </row>
    <row r="2429" spans="1:4" ht="22.5">
      <c r="A2429" s="71" t="s">
        <v>16624</v>
      </c>
      <c r="B2429" s="72" t="s">
        <v>16625</v>
      </c>
      <c r="C2429" s="71" t="s">
        <v>20557</v>
      </c>
      <c r="D2429" s="73" t="s">
        <v>16626</v>
      </c>
    </row>
    <row r="2430" spans="1:4">
      <c r="B2430" s="72" t="s">
        <v>16587</v>
      </c>
    </row>
    <row r="2431" spans="1:4" ht="22.5">
      <c r="A2431" s="71" t="s">
        <v>16627</v>
      </c>
      <c r="B2431" s="72" t="s">
        <v>16628</v>
      </c>
      <c r="C2431" s="71" t="s">
        <v>20557</v>
      </c>
      <c r="D2431" s="73" t="s">
        <v>16613</v>
      </c>
    </row>
    <row r="2432" spans="1:4">
      <c r="B2432" s="72" t="s">
        <v>16587</v>
      </c>
    </row>
    <row r="2433" spans="1:5" ht="22.5">
      <c r="A2433" s="71" t="s">
        <v>16629</v>
      </c>
      <c r="B2433" s="72" t="s">
        <v>16630</v>
      </c>
      <c r="C2433" s="71" t="s">
        <v>20557</v>
      </c>
      <c r="D2433" s="73" t="s">
        <v>16631</v>
      </c>
    </row>
    <row r="2434" spans="1:5">
      <c r="B2434" s="72" t="s">
        <v>16587</v>
      </c>
    </row>
    <row r="2435" spans="1:5" ht="22.5">
      <c r="A2435" s="71" t="s">
        <v>16632</v>
      </c>
      <c r="B2435" s="72" t="s">
        <v>16633</v>
      </c>
      <c r="C2435" s="71" t="s">
        <v>20557</v>
      </c>
      <c r="D2435" s="73" t="s">
        <v>16634</v>
      </c>
    </row>
    <row r="2436" spans="1:5" ht="22.5">
      <c r="A2436" s="71" t="s">
        <v>16635</v>
      </c>
      <c r="B2436" s="72" t="s">
        <v>16636</v>
      </c>
      <c r="C2436" s="71" t="s">
        <v>20557</v>
      </c>
      <c r="D2436" s="73" t="s">
        <v>16634</v>
      </c>
    </row>
    <row r="2437" spans="1:5" ht="22.5">
      <c r="A2437" s="71" t="s">
        <v>16637</v>
      </c>
      <c r="B2437" s="72" t="s">
        <v>16638</v>
      </c>
      <c r="C2437" s="71" t="s">
        <v>20557</v>
      </c>
      <c r="D2437" s="73" t="s">
        <v>16639</v>
      </c>
    </row>
    <row r="2438" spans="1:5">
      <c r="B2438" s="72" t="s">
        <v>16623</v>
      </c>
    </row>
    <row r="2439" spans="1:5" ht="22.5">
      <c r="A2439" s="71" t="s">
        <v>16640</v>
      </c>
      <c r="B2439" s="72" t="s">
        <v>16641</v>
      </c>
      <c r="C2439" s="71" t="s">
        <v>20557</v>
      </c>
      <c r="D2439" s="73" t="s">
        <v>16642</v>
      </c>
    </row>
    <row r="2440" spans="1:5">
      <c r="B2440" s="72" t="s">
        <v>16587</v>
      </c>
    </row>
    <row r="2441" spans="1:5" ht="22.5">
      <c r="A2441" s="71" t="s">
        <v>16643</v>
      </c>
      <c r="B2441" s="72" t="s">
        <v>16644</v>
      </c>
      <c r="C2441" s="71" t="s">
        <v>20557</v>
      </c>
      <c r="D2441" s="73" t="s">
        <v>16645</v>
      </c>
    </row>
    <row r="2442" spans="1:5">
      <c r="A2442" s="71" t="s">
        <v>16646</v>
      </c>
      <c r="B2442" s="72" t="s">
        <v>16647</v>
      </c>
      <c r="C2442" s="71" t="s">
        <v>20557</v>
      </c>
      <c r="D2442" s="73">
        <v>271.76</v>
      </c>
      <c r="E2442" s="75">
        <v>39753</v>
      </c>
    </row>
    <row r="2443" spans="1:5">
      <c r="A2443" s="71" t="s">
        <v>16648</v>
      </c>
      <c r="B2443" s="72" t="s">
        <v>16649</v>
      </c>
      <c r="C2443" s="71" t="s">
        <v>24085</v>
      </c>
      <c r="D2443" s="73" t="s">
        <v>16650</v>
      </c>
    </row>
    <row r="2444" spans="1:5">
      <c r="A2444" s="71" t="s">
        <v>16651</v>
      </c>
      <c r="B2444" s="72" t="s">
        <v>16652</v>
      </c>
      <c r="C2444" s="71" t="s">
        <v>24085</v>
      </c>
      <c r="D2444" s="73" t="s">
        <v>16653</v>
      </c>
    </row>
    <row r="2445" spans="1:5">
      <c r="A2445" s="71" t="s">
        <v>16654</v>
      </c>
      <c r="B2445" s="72" t="s">
        <v>16655</v>
      </c>
      <c r="C2445" s="71" t="s">
        <v>24085</v>
      </c>
      <c r="D2445" s="73" t="s">
        <v>24159</v>
      </c>
    </row>
    <row r="2446" spans="1:5">
      <c r="A2446" s="71" t="s">
        <v>16656</v>
      </c>
      <c r="B2446" s="72" t="s">
        <v>16657</v>
      </c>
      <c r="C2446" s="71" t="s">
        <v>24085</v>
      </c>
      <c r="D2446" s="73" t="s">
        <v>19623</v>
      </c>
    </row>
    <row r="2447" spans="1:5">
      <c r="A2447" s="71" t="s">
        <v>16658</v>
      </c>
      <c r="B2447" s="72" t="s">
        <v>16659</v>
      </c>
      <c r="C2447" s="71" t="s">
        <v>24085</v>
      </c>
      <c r="D2447" s="73" t="s">
        <v>16660</v>
      </c>
    </row>
    <row r="2448" spans="1:5">
      <c r="A2448" s="71" t="s">
        <v>16661</v>
      </c>
      <c r="B2448" s="72" t="s">
        <v>16662</v>
      </c>
      <c r="C2448" s="71" t="s">
        <v>24085</v>
      </c>
      <c r="D2448" s="73" t="s">
        <v>16663</v>
      </c>
    </row>
    <row r="2449" spans="1:5">
      <c r="A2449" s="71" t="s">
        <v>16664</v>
      </c>
      <c r="B2449" s="72" t="s">
        <v>16665</v>
      </c>
      <c r="C2449" s="71" t="s">
        <v>24085</v>
      </c>
      <c r="D2449" s="73" t="s">
        <v>20583</v>
      </c>
    </row>
    <row r="2450" spans="1:5">
      <c r="A2450" s="71" t="s">
        <v>16666</v>
      </c>
      <c r="B2450" s="72" t="s">
        <v>16667</v>
      </c>
      <c r="C2450" s="71" t="s">
        <v>24085</v>
      </c>
      <c r="D2450" s="73" t="s">
        <v>21418</v>
      </c>
    </row>
    <row r="2451" spans="1:5">
      <c r="A2451" s="71" t="s">
        <v>16668</v>
      </c>
      <c r="B2451" s="72" t="s">
        <v>16669</v>
      </c>
      <c r="C2451" s="71" t="s">
        <v>24085</v>
      </c>
      <c r="D2451" s="73" t="s">
        <v>16670</v>
      </c>
    </row>
    <row r="2452" spans="1:5">
      <c r="A2452" s="71" t="s">
        <v>16671</v>
      </c>
      <c r="B2452" s="72" t="s">
        <v>16672</v>
      </c>
      <c r="C2452" s="71" t="s">
        <v>24085</v>
      </c>
      <c r="D2452" s="73" t="s">
        <v>16663</v>
      </c>
    </row>
    <row r="2453" spans="1:5">
      <c r="A2453" s="71" t="s">
        <v>16673</v>
      </c>
      <c r="B2453" s="72" t="s">
        <v>16674</v>
      </c>
      <c r="C2453" s="71" t="s">
        <v>24085</v>
      </c>
      <c r="D2453" s="71" t="s">
        <v>19965</v>
      </c>
    </row>
    <row r="2454" spans="1:5">
      <c r="A2454" s="71" t="s">
        <v>16675</v>
      </c>
      <c r="B2454" s="72" t="s">
        <v>16676</v>
      </c>
      <c r="C2454" s="71" t="s">
        <v>24085</v>
      </c>
      <c r="D2454" s="73" t="s">
        <v>16677</v>
      </c>
    </row>
    <row r="2455" spans="1:5">
      <c r="A2455" s="71" t="s">
        <v>16678</v>
      </c>
      <c r="B2455" s="72" t="s">
        <v>16679</v>
      </c>
      <c r="C2455" s="71" t="s">
        <v>24085</v>
      </c>
      <c r="D2455" s="73" t="s">
        <v>16660</v>
      </c>
    </row>
    <row r="2456" spans="1:5">
      <c r="A2456" s="71" t="s">
        <v>16680</v>
      </c>
      <c r="B2456" s="72" t="s">
        <v>16681</v>
      </c>
      <c r="C2456" s="71" t="s">
        <v>24085</v>
      </c>
      <c r="D2456" s="73">
        <v>4.08</v>
      </c>
      <c r="E2456" s="75">
        <v>39904</v>
      </c>
    </row>
    <row r="2457" spans="1:5" ht="22.5">
      <c r="A2457" s="71" t="s">
        <v>16683</v>
      </c>
      <c r="B2457" s="72" t="s">
        <v>16684</v>
      </c>
      <c r="C2457" s="71" t="s">
        <v>24085</v>
      </c>
      <c r="D2457" s="73" t="s">
        <v>16685</v>
      </c>
    </row>
    <row r="2458" spans="1:5" ht="22.5">
      <c r="A2458" s="71" t="s">
        <v>16686</v>
      </c>
      <c r="B2458" s="72" t="s">
        <v>16687</v>
      </c>
      <c r="C2458" s="71" t="s">
        <v>24085</v>
      </c>
      <c r="D2458" s="73" t="s">
        <v>24328</v>
      </c>
    </row>
    <row r="2459" spans="1:5">
      <c r="A2459" s="71" t="s">
        <v>16688</v>
      </c>
      <c r="B2459" s="72" t="s">
        <v>16689</v>
      </c>
      <c r="C2459" s="71" t="s">
        <v>24085</v>
      </c>
      <c r="D2459" s="73" t="s">
        <v>16690</v>
      </c>
    </row>
    <row r="2460" spans="1:5">
      <c r="A2460" s="71" t="s">
        <v>16691</v>
      </c>
      <c r="B2460" s="72" t="s">
        <v>16692</v>
      </c>
      <c r="C2460" s="71" t="s">
        <v>24085</v>
      </c>
      <c r="D2460" s="73" t="s">
        <v>16693</v>
      </c>
    </row>
    <row r="2461" spans="1:5">
      <c r="A2461" s="71" t="s">
        <v>16694</v>
      </c>
      <c r="B2461" s="72" t="s">
        <v>16695</v>
      </c>
      <c r="C2461" s="71" t="s">
        <v>24085</v>
      </c>
      <c r="D2461" s="73" t="s">
        <v>16696</v>
      </c>
    </row>
    <row r="2462" spans="1:5">
      <c r="A2462" s="71" t="s">
        <v>16697</v>
      </c>
      <c r="B2462" s="72" t="s">
        <v>16698</v>
      </c>
      <c r="C2462" s="71" t="s">
        <v>24085</v>
      </c>
      <c r="D2462" s="73" t="s">
        <v>21115</v>
      </c>
    </row>
    <row r="2463" spans="1:5">
      <c r="A2463" s="71" t="s">
        <v>16699</v>
      </c>
      <c r="B2463" s="72" t="s">
        <v>16700</v>
      </c>
      <c r="C2463" s="71" t="s">
        <v>24085</v>
      </c>
      <c r="D2463" s="73" t="s">
        <v>16701</v>
      </c>
    </row>
    <row r="2464" spans="1:5">
      <c r="A2464" s="71" t="s">
        <v>16702</v>
      </c>
      <c r="B2464" s="72" t="s">
        <v>16703</v>
      </c>
      <c r="C2464" s="71" t="s">
        <v>24085</v>
      </c>
      <c r="D2464" s="73" t="s">
        <v>16704</v>
      </c>
    </row>
    <row r="2465" spans="1:4">
      <c r="A2465" s="71" t="s">
        <v>16705</v>
      </c>
      <c r="B2465" s="72" t="s">
        <v>16706</v>
      </c>
      <c r="C2465" s="71" t="s">
        <v>24085</v>
      </c>
      <c r="D2465" s="73" t="s">
        <v>16707</v>
      </c>
    </row>
    <row r="2466" spans="1:4">
      <c r="A2466" s="71" t="s">
        <v>16708</v>
      </c>
      <c r="B2466" s="72" t="s">
        <v>16709</v>
      </c>
      <c r="C2466" s="71" t="s">
        <v>24085</v>
      </c>
      <c r="D2466" s="73" t="s">
        <v>23780</v>
      </c>
    </row>
    <row r="2467" spans="1:4">
      <c r="A2467" s="71" t="s">
        <v>16710</v>
      </c>
      <c r="B2467" s="72" t="s">
        <v>16711</v>
      </c>
      <c r="C2467" s="71" t="s">
        <v>24085</v>
      </c>
      <c r="D2467" s="73" t="s">
        <v>16712</v>
      </c>
    </row>
    <row r="2468" spans="1:4">
      <c r="A2468" s="71" t="s">
        <v>16713</v>
      </c>
      <c r="B2468" s="72" t="s">
        <v>16714</v>
      </c>
      <c r="C2468" s="71" t="s">
        <v>24085</v>
      </c>
      <c r="D2468" s="73" t="s">
        <v>16715</v>
      </c>
    </row>
    <row r="2469" spans="1:4">
      <c r="A2469" s="71" t="s">
        <v>16716</v>
      </c>
      <c r="B2469" s="72" t="s">
        <v>16717</v>
      </c>
      <c r="C2469" s="71" t="s">
        <v>24085</v>
      </c>
      <c r="D2469" s="73" t="s">
        <v>16718</v>
      </c>
    </row>
    <row r="2470" spans="1:4">
      <c r="A2470" s="71" t="s">
        <v>16719</v>
      </c>
      <c r="B2470" s="72" t="s">
        <v>16720</v>
      </c>
      <c r="C2470" s="71" t="s">
        <v>24085</v>
      </c>
      <c r="D2470" s="73" t="s">
        <v>16721</v>
      </c>
    </row>
    <row r="2471" spans="1:4">
      <c r="A2471" s="71" t="s">
        <v>16722</v>
      </c>
      <c r="B2471" s="72" t="s">
        <v>16723</v>
      </c>
      <c r="C2471" s="71" t="s">
        <v>24085</v>
      </c>
      <c r="D2471" s="73" t="s">
        <v>16724</v>
      </c>
    </row>
    <row r="2472" spans="1:4">
      <c r="A2472" s="71" t="s">
        <v>16725</v>
      </c>
      <c r="B2472" s="72" t="s">
        <v>16726</v>
      </c>
      <c r="C2472" s="71" t="s">
        <v>24085</v>
      </c>
      <c r="D2472" s="73" t="s">
        <v>16727</v>
      </c>
    </row>
    <row r="2473" spans="1:4">
      <c r="A2473" s="71" t="s">
        <v>16728</v>
      </c>
      <c r="B2473" s="72" t="s">
        <v>16729</v>
      </c>
      <c r="C2473" s="71" t="s">
        <v>24085</v>
      </c>
      <c r="D2473" s="73" t="s">
        <v>16730</v>
      </c>
    </row>
    <row r="2474" spans="1:4">
      <c r="A2474" s="71" t="s">
        <v>16731</v>
      </c>
      <c r="B2474" s="72" t="s">
        <v>16732</v>
      </c>
      <c r="C2474" s="71" t="s">
        <v>24085</v>
      </c>
      <c r="D2474" s="73" t="s">
        <v>16733</v>
      </c>
    </row>
    <row r="2475" spans="1:4">
      <c r="A2475" s="71" t="s">
        <v>16734</v>
      </c>
      <c r="B2475" s="72" t="s">
        <v>16735</v>
      </c>
      <c r="C2475" s="71" t="s">
        <v>24085</v>
      </c>
      <c r="D2475" s="77" t="s">
        <v>16736</v>
      </c>
    </row>
    <row r="2476" spans="1:4">
      <c r="A2476" s="71" t="s">
        <v>16737</v>
      </c>
      <c r="B2476" s="72" t="s">
        <v>16738</v>
      </c>
      <c r="C2476" s="71" t="s">
        <v>24085</v>
      </c>
      <c r="D2476" s="71" t="s">
        <v>21802</v>
      </c>
    </row>
    <row r="2478" spans="1:4" ht="18.75">
      <c r="B2478" s="78" t="s">
        <v>23664</v>
      </c>
      <c r="C2478" s="79" t="s">
        <v>23665</v>
      </c>
      <c r="D2478" s="71" t="s">
        <v>22706</v>
      </c>
    </row>
    <row r="2479" spans="1:4">
      <c r="A2479" s="79" t="s">
        <v>23666</v>
      </c>
      <c r="B2479" s="72" t="s">
        <v>22678</v>
      </c>
    </row>
    <row r="2480" spans="1:4">
      <c r="A2480" s="79" t="s">
        <v>23667</v>
      </c>
      <c r="B2480" s="72" t="s">
        <v>22679</v>
      </c>
    </row>
    <row r="2481" spans="1:4">
      <c r="A2481" s="79" t="s">
        <v>24023</v>
      </c>
      <c r="B2481" s="80" t="s">
        <v>23668</v>
      </c>
      <c r="C2481" s="79" t="s">
        <v>23669</v>
      </c>
      <c r="D2481" s="79" t="s">
        <v>23670</v>
      </c>
    </row>
    <row r="2482" spans="1:4">
      <c r="D2482" s="79" t="s">
        <v>23671</v>
      </c>
    </row>
    <row r="2483" spans="1:4">
      <c r="A2483" s="71" t="s">
        <v>16739</v>
      </c>
      <c r="B2483" s="72" t="s">
        <v>16740</v>
      </c>
      <c r="C2483" s="71" t="s">
        <v>24085</v>
      </c>
      <c r="D2483" s="71" t="s">
        <v>16741</v>
      </c>
    </row>
    <row r="2484" spans="1:4">
      <c r="A2484" s="71" t="s">
        <v>16742</v>
      </c>
      <c r="B2484" s="72" t="s">
        <v>16743</v>
      </c>
      <c r="C2484" s="71" t="s">
        <v>24085</v>
      </c>
      <c r="D2484" s="71" t="s">
        <v>24125</v>
      </c>
    </row>
    <row r="2485" spans="1:4">
      <c r="A2485" s="71" t="s">
        <v>16744</v>
      </c>
      <c r="B2485" s="72" t="s">
        <v>16745</v>
      </c>
      <c r="C2485" s="71" t="s">
        <v>24085</v>
      </c>
      <c r="D2485" s="73" t="s">
        <v>20070</v>
      </c>
    </row>
    <row r="2486" spans="1:4">
      <c r="A2486" s="71" t="s">
        <v>16746</v>
      </c>
      <c r="B2486" s="72" t="s">
        <v>16747</v>
      </c>
      <c r="C2486" s="71" t="s">
        <v>24085</v>
      </c>
      <c r="D2486" s="73" t="s">
        <v>16748</v>
      </c>
    </row>
    <row r="2487" spans="1:4">
      <c r="A2487" s="71" t="s">
        <v>16749</v>
      </c>
      <c r="B2487" s="72" t="s">
        <v>16750</v>
      </c>
      <c r="C2487" s="71" t="s">
        <v>24085</v>
      </c>
      <c r="D2487" s="71" t="s">
        <v>21889</v>
      </c>
    </row>
    <row r="2488" spans="1:4">
      <c r="A2488" s="71" t="s">
        <v>16751</v>
      </c>
      <c r="B2488" s="72" t="s">
        <v>16752</v>
      </c>
      <c r="C2488" s="71" t="s">
        <v>24085</v>
      </c>
      <c r="D2488" s="73" t="s">
        <v>22127</v>
      </c>
    </row>
    <row r="2489" spans="1:4">
      <c r="A2489" s="71" t="s">
        <v>16753</v>
      </c>
      <c r="B2489" s="72" t="s">
        <v>16754</v>
      </c>
      <c r="C2489" s="71" t="s">
        <v>24085</v>
      </c>
      <c r="D2489" s="73" t="s">
        <v>16755</v>
      </c>
    </row>
    <row r="2490" spans="1:4">
      <c r="A2490" s="71" t="s">
        <v>16756</v>
      </c>
      <c r="B2490" s="72" t="s">
        <v>16757</v>
      </c>
      <c r="C2490" s="71" t="s">
        <v>24085</v>
      </c>
      <c r="D2490" s="73" t="s">
        <v>20739</v>
      </c>
    </row>
    <row r="2491" spans="1:4">
      <c r="A2491" s="71" t="s">
        <v>16758</v>
      </c>
      <c r="B2491" s="72" t="s">
        <v>16759</v>
      </c>
      <c r="C2491" s="71" t="s">
        <v>24085</v>
      </c>
      <c r="D2491" s="73" t="s">
        <v>16760</v>
      </c>
    </row>
    <row r="2492" spans="1:4">
      <c r="A2492" s="71" t="s">
        <v>16761</v>
      </c>
      <c r="B2492" s="72" t="s">
        <v>16762</v>
      </c>
      <c r="C2492" s="71" t="s">
        <v>24085</v>
      </c>
      <c r="D2492" s="73" t="s">
        <v>20157</v>
      </c>
    </row>
    <row r="2493" spans="1:4">
      <c r="A2493" s="71" t="s">
        <v>16763</v>
      </c>
      <c r="B2493" s="72" t="s">
        <v>16764</v>
      </c>
      <c r="C2493" s="71" t="s">
        <v>24085</v>
      </c>
      <c r="D2493" s="73" t="s">
        <v>21106</v>
      </c>
    </row>
    <row r="2494" spans="1:4">
      <c r="A2494" s="71" t="s">
        <v>16765</v>
      </c>
      <c r="B2494" s="72" t="s">
        <v>16766</v>
      </c>
      <c r="C2494" s="71" t="s">
        <v>24085</v>
      </c>
      <c r="D2494" s="73" t="s">
        <v>16767</v>
      </c>
    </row>
    <row r="2495" spans="1:4">
      <c r="A2495" s="71" t="s">
        <v>16768</v>
      </c>
      <c r="B2495" s="72" t="s">
        <v>16769</v>
      </c>
      <c r="C2495" s="71" t="s">
        <v>24085</v>
      </c>
      <c r="D2495" s="73" t="s">
        <v>16770</v>
      </c>
    </row>
    <row r="2496" spans="1:4">
      <c r="A2496" s="71" t="s">
        <v>16771</v>
      </c>
      <c r="B2496" s="72" t="s">
        <v>16772</v>
      </c>
      <c r="C2496" s="71" t="s">
        <v>24085</v>
      </c>
      <c r="D2496" s="73" t="s">
        <v>23376</v>
      </c>
    </row>
    <row r="2497" spans="1:4">
      <c r="A2497" s="71" t="s">
        <v>16773</v>
      </c>
      <c r="B2497" s="72" t="s">
        <v>16774</v>
      </c>
      <c r="C2497" s="71" t="s">
        <v>24085</v>
      </c>
      <c r="D2497" s="73" t="s">
        <v>16775</v>
      </c>
    </row>
    <row r="2498" spans="1:4">
      <c r="A2498" s="71" t="s">
        <v>16776</v>
      </c>
      <c r="B2498" s="72" t="s">
        <v>16777</v>
      </c>
      <c r="C2498" s="71" t="s">
        <v>24085</v>
      </c>
      <c r="D2498" s="73" t="s">
        <v>22255</v>
      </c>
    </row>
    <row r="2499" spans="1:4">
      <c r="A2499" s="71" t="s">
        <v>16778</v>
      </c>
      <c r="B2499" s="72" t="s">
        <v>16779</v>
      </c>
      <c r="C2499" s="71" t="s">
        <v>24085</v>
      </c>
      <c r="D2499" s="73" t="s">
        <v>21509</v>
      </c>
    </row>
    <row r="2500" spans="1:4">
      <c r="A2500" s="71" t="s">
        <v>16780</v>
      </c>
      <c r="B2500" s="72" t="s">
        <v>16781</v>
      </c>
      <c r="C2500" s="71" t="s">
        <v>24085</v>
      </c>
      <c r="D2500" s="73" t="s">
        <v>16782</v>
      </c>
    </row>
    <row r="2501" spans="1:4">
      <c r="A2501" s="71" t="s">
        <v>16783</v>
      </c>
      <c r="B2501" s="72" t="s">
        <v>16784</v>
      </c>
      <c r="C2501" s="71" t="s">
        <v>24085</v>
      </c>
      <c r="D2501" s="73" t="s">
        <v>16785</v>
      </c>
    </row>
    <row r="2502" spans="1:4">
      <c r="A2502" s="71" t="s">
        <v>16786</v>
      </c>
      <c r="B2502" s="72" t="s">
        <v>16787</v>
      </c>
      <c r="C2502" s="71" t="s">
        <v>24085</v>
      </c>
      <c r="D2502" s="73" t="s">
        <v>22923</v>
      </c>
    </row>
    <row r="2503" spans="1:4">
      <c r="A2503" s="71" t="s">
        <v>16788</v>
      </c>
      <c r="B2503" s="72" t="s">
        <v>16789</v>
      </c>
      <c r="C2503" s="71" t="s">
        <v>24085</v>
      </c>
      <c r="D2503" s="73" t="s">
        <v>24370</v>
      </c>
    </row>
    <row r="2504" spans="1:4">
      <c r="A2504" s="71" t="s">
        <v>16790</v>
      </c>
      <c r="B2504" s="72" t="s">
        <v>24074</v>
      </c>
      <c r="C2504" s="71" t="s">
        <v>22075</v>
      </c>
      <c r="D2504" s="73" t="s">
        <v>21221</v>
      </c>
    </row>
    <row r="2505" spans="1:4">
      <c r="A2505" s="71" t="s">
        <v>16791</v>
      </c>
      <c r="B2505" s="72" t="s">
        <v>16792</v>
      </c>
      <c r="C2505" s="71" t="s">
        <v>22075</v>
      </c>
      <c r="D2505" s="73" t="s">
        <v>23395</v>
      </c>
    </row>
    <row r="2506" spans="1:4">
      <c r="A2506" s="71" t="s">
        <v>16793</v>
      </c>
      <c r="B2506" s="72" t="s">
        <v>16794</v>
      </c>
      <c r="C2506" s="71" t="s">
        <v>24134</v>
      </c>
      <c r="D2506" s="73" t="s">
        <v>18470</v>
      </c>
    </row>
    <row r="2507" spans="1:4">
      <c r="A2507" s="71" t="s">
        <v>16795</v>
      </c>
      <c r="B2507" s="72" t="s">
        <v>16796</v>
      </c>
      <c r="C2507" s="71" t="s">
        <v>24134</v>
      </c>
      <c r="D2507" s="73" t="s">
        <v>16797</v>
      </c>
    </row>
    <row r="2508" spans="1:4">
      <c r="A2508" s="71" t="s">
        <v>16798</v>
      </c>
      <c r="B2508" s="72" t="s">
        <v>16799</v>
      </c>
      <c r="C2508" s="71" t="s">
        <v>24134</v>
      </c>
      <c r="D2508" s="73" t="s">
        <v>18696</v>
      </c>
    </row>
    <row r="2509" spans="1:4">
      <c r="A2509" s="71" t="s">
        <v>16800</v>
      </c>
      <c r="B2509" s="72" t="s">
        <v>16801</v>
      </c>
      <c r="C2509" s="71" t="s">
        <v>24134</v>
      </c>
      <c r="D2509" s="73" t="s">
        <v>16802</v>
      </c>
    </row>
    <row r="2510" spans="1:4">
      <c r="A2510" s="71" t="s">
        <v>16803</v>
      </c>
      <c r="B2510" s="72" t="s">
        <v>16804</v>
      </c>
      <c r="C2510" s="71" t="s">
        <v>22126</v>
      </c>
      <c r="D2510" s="73" t="s">
        <v>16805</v>
      </c>
    </row>
    <row r="2511" spans="1:4">
      <c r="A2511" s="71" t="s">
        <v>16806</v>
      </c>
      <c r="B2511" s="72" t="s">
        <v>16807</v>
      </c>
      <c r="C2511" s="71" t="s">
        <v>22126</v>
      </c>
      <c r="D2511" s="73" t="s">
        <v>16808</v>
      </c>
    </row>
    <row r="2512" spans="1:4">
      <c r="A2512" s="71" t="s">
        <v>16809</v>
      </c>
      <c r="B2512" s="72" t="s">
        <v>16810</v>
      </c>
      <c r="C2512" s="71" t="s">
        <v>22126</v>
      </c>
      <c r="D2512" s="73" t="s">
        <v>20563</v>
      </c>
    </row>
    <row r="2513" spans="1:5">
      <c r="A2513" s="71" t="s">
        <v>16811</v>
      </c>
      <c r="B2513" s="72" t="s">
        <v>16812</v>
      </c>
      <c r="C2513" s="71" t="s">
        <v>22126</v>
      </c>
      <c r="D2513" s="73" t="s">
        <v>16813</v>
      </c>
    </row>
    <row r="2514" spans="1:5">
      <c r="A2514" s="71" t="s">
        <v>16814</v>
      </c>
      <c r="B2514" s="72" t="s">
        <v>16815</v>
      </c>
      <c r="C2514" s="71" t="s">
        <v>22126</v>
      </c>
      <c r="D2514" s="73">
        <v>12.33</v>
      </c>
      <c r="E2514" s="75">
        <v>39904</v>
      </c>
    </row>
    <row r="2515" spans="1:5">
      <c r="A2515" s="71" t="s">
        <v>16816</v>
      </c>
      <c r="B2515" s="72" t="s">
        <v>16817</v>
      </c>
      <c r="C2515" s="71" t="s">
        <v>22126</v>
      </c>
      <c r="D2515" s="73">
        <v>19.41</v>
      </c>
      <c r="E2515" s="75">
        <v>39904</v>
      </c>
    </row>
    <row r="2516" spans="1:5">
      <c r="A2516" s="71" t="s">
        <v>16818</v>
      </c>
      <c r="B2516" s="72" t="s">
        <v>16819</v>
      </c>
      <c r="C2516" s="71" t="s">
        <v>22126</v>
      </c>
      <c r="D2516" s="73" t="s">
        <v>16820</v>
      </c>
    </row>
    <row r="2517" spans="1:5">
      <c r="A2517" s="71" t="s">
        <v>16821</v>
      </c>
      <c r="B2517" s="72" t="s">
        <v>16822</v>
      </c>
      <c r="C2517" s="71" t="s">
        <v>22126</v>
      </c>
      <c r="D2517" s="73" t="s">
        <v>16823</v>
      </c>
    </row>
    <row r="2518" spans="1:5">
      <c r="A2518" s="71" t="s">
        <v>16824</v>
      </c>
      <c r="B2518" s="72" t="s">
        <v>16825</v>
      </c>
      <c r="C2518" s="71" t="s">
        <v>22126</v>
      </c>
      <c r="D2518" s="73">
        <v>8.32</v>
      </c>
      <c r="E2518" s="75">
        <v>39904</v>
      </c>
    </row>
    <row r="2519" spans="1:5">
      <c r="A2519" s="71" t="s">
        <v>16827</v>
      </c>
      <c r="B2519" s="72" t="s">
        <v>16828</v>
      </c>
      <c r="C2519" s="71" t="s">
        <v>22126</v>
      </c>
      <c r="D2519" s="73" t="s">
        <v>16829</v>
      </c>
    </row>
    <row r="2520" spans="1:5">
      <c r="A2520" s="71" t="s">
        <v>16830</v>
      </c>
      <c r="B2520" s="72" t="s">
        <v>16831</v>
      </c>
      <c r="C2520" s="71" t="s">
        <v>22126</v>
      </c>
      <c r="D2520" s="73" t="s">
        <v>16832</v>
      </c>
    </row>
    <row r="2521" spans="1:5">
      <c r="A2521" s="71" t="s">
        <v>16833</v>
      </c>
      <c r="B2521" s="72" t="s">
        <v>16834</v>
      </c>
      <c r="C2521" s="71" t="s">
        <v>22126</v>
      </c>
      <c r="D2521" s="73" t="s">
        <v>16775</v>
      </c>
    </row>
    <row r="2522" spans="1:5">
      <c r="A2522" s="71" t="s">
        <v>16835</v>
      </c>
      <c r="B2522" s="72" t="s">
        <v>16836</v>
      </c>
      <c r="C2522" s="71" t="s">
        <v>22126</v>
      </c>
      <c r="D2522" s="73" t="s">
        <v>16837</v>
      </c>
    </row>
    <row r="2523" spans="1:5" ht="22.5">
      <c r="A2523" s="71" t="s">
        <v>16838</v>
      </c>
      <c r="B2523" s="72" t="s">
        <v>16839</v>
      </c>
      <c r="C2523" s="71" t="s">
        <v>22126</v>
      </c>
      <c r="D2523" s="73" t="s">
        <v>16840</v>
      </c>
    </row>
    <row r="2524" spans="1:5" ht="22.5">
      <c r="A2524" s="71" t="s">
        <v>16841</v>
      </c>
      <c r="B2524" s="72" t="s">
        <v>16842</v>
      </c>
      <c r="C2524" s="71" t="s">
        <v>22126</v>
      </c>
      <c r="D2524" s="73" t="s">
        <v>16843</v>
      </c>
    </row>
    <row r="2525" spans="1:5" ht="22.5">
      <c r="A2525" s="71" t="s">
        <v>16844</v>
      </c>
      <c r="B2525" s="72" t="s">
        <v>16845</v>
      </c>
      <c r="C2525" s="71" t="s">
        <v>22126</v>
      </c>
      <c r="D2525" s="73" t="s">
        <v>16846</v>
      </c>
    </row>
    <row r="2526" spans="1:5" ht="22.5">
      <c r="A2526" s="71" t="s">
        <v>16847</v>
      </c>
      <c r="B2526" s="72" t="s">
        <v>16848</v>
      </c>
      <c r="C2526" s="71" t="s">
        <v>22126</v>
      </c>
      <c r="D2526" s="73" t="s">
        <v>16849</v>
      </c>
    </row>
    <row r="2527" spans="1:5" ht="22.5">
      <c r="A2527" s="71" t="s">
        <v>16850</v>
      </c>
      <c r="B2527" s="72" t="s">
        <v>16851</v>
      </c>
      <c r="C2527" s="71" t="s">
        <v>22126</v>
      </c>
      <c r="D2527" s="73" t="s">
        <v>16852</v>
      </c>
    </row>
    <row r="2528" spans="1:5">
      <c r="A2528" s="71" t="s">
        <v>16853</v>
      </c>
      <c r="B2528" s="72" t="s">
        <v>16854</v>
      </c>
      <c r="C2528" s="71" t="s">
        <v>22126</v>
      </c>
      <c r="D2528" s="73" t="s">
        <v>16855</v>
      </c>
    </row>
    <row r="2529" spans="1:4">
      <c r="A2529" s="71" t="s">
        <v>16856</v>
      </c>
      <c r="B2529" s="72" t="s">
        <v>16857</v>
      </c>
      <c r="C2529" s="71" t="s">
        <v>22126</v>
      </c>
      <c r="D2529" s="73" t="s">
        <v>22205</v>
      </c>
    </row>
    <row r="2530" spans="1:4">
      <c r="A2530" s="71" t="s">
        <v>16858</v>
      </c>
      <c r="B2530" s="72" t="s">
        <v>16859</v>
      </c>
      <c r="C2530" s="71" t="s">
        <v>22126</v>
      </c>
      <c r="D2530" s="73" t="s">
        <v>16860</v>
      </c>
    </row>
    <row r="2531" spans="1:4">
      <c r="A2531" s="71" t="s">
        <v>16861</v>
      </c>
      <c r="B2531" s="72" t="s">
        <v>16862</v>
      </c>
      <c r="C2531" s="71" t="s">
        <v>22126</v>
      </c>
      <c r="D2531" s="73" t="s">
        <v>16863</v>
      </c>
    </row>
    <row r="2532" spans="1:4">
      <c r="A2532" s="71" t="s">
        <v>16864</v>
      </c>
      <c r="B2532" s="72" t="s">
        <v>16865</v>
      </c>
      <c r="C2532" s="71" t="s">
        <v>22126</v>
      </c>
      <c r="D2532" s="73" t="s">
        <v>16866</v>
      </c>
    </row>
    <row r="2533" spans="1:4">
      <c r="A2533" s="71" t="s">
        <v>16867</v>
      </c>
      <c r="B2533" s="72" t="s">
        <v>16868</v>
      </c>
      <c r="C2533" s="71" t="s">
        <v>22126</v>
      </c>
      <c r="D2533" s="73" t="s">
        <v>23829</v>
      </c>
    </row>
    <row r="2534" spans="1:4">
      <c r="A2534" s="71" t="s">
        <v>16869</v>
      </c>
      <c r="B2534" s="72" t="s">
        <v>16870</v>
      </c>
      <c r="C2534" s="71" t="s">
        <v>22126</v>
      </c>
      <c r="D2534" s="73" t="s">
        <v>16871</v>
      </c>
    </row>
    <row r="2535" spans="1:4">
      <c r="A2535" s="71" t="s">
        <v>16872</v>
      </c>
      <c r="B2535" s="72" t="s">
        <v>16873</v>
      </c>
      <c r="C2535" s="71" t="s">
        <v>22126</v>
      </c>
      <c r="D2535" s="73" t="s">
        <v>16874</v>
      </c>
    </row>
    <row r="2537" spans="1:4" ht="18.75">
      <c r="B2537" s="78" t="s">
        <v>23664</v>
      </c>
      <c r="C2537" s="79" t="s">
        <v>23665</v>
      </c>
      <c r="D2537" s="71" t="s">
        <v>22707</v>
      </c>
    </row>
    <row r="2538" spans="1:4">
      <c r="A2538" s="79" t="s">
        <v>23666</v>
      </c>
      <c r="B2538" s="72" t="s">
        <v>22678</v>
      </c>
    </row>
    <row r="2539" spans="1:4">
      <c r="A2539" s="79" t="s">
        <v>23667</v>
      </c>
      <c r="B2539" s="72" t="s">
        <v>22679</v>
      </c>
    </row>
    <row r="2540" spans="1:4">
      <c r="A2540" s="79" t="s">
        <v>24023</v>
      </c>
      <c r="B2540" s="80" t="s">
        <v>23668</v>
      </c>
      <c r="C2540" s="79" t="s">
        <v>23669</v>
      </c>
      <c r="D2540" s="79" t="s">
        <v>23670</v>
      </c>
    </row>
    <row r="2541" spans="1:4">
      <c r="D2541" s="79" t="s">
        <v>23671</v>
      </c>
    </row>
    <row r="2542" spans="1:4">
      <c r="A2542" s="71" t="s">
        <v>16875</v>
      </c>
      <c r="B2542" s="72" t="s">
        <v>19093</v>
      </c>
      <c r="C2542" s="71" t="s">
        <v>22126</v>
      </c>
      <c r="D2542" s="73" t="s">
        <v>19811</v>
      </c>
    </row>
    <row r="2543" spans="1:4">
      <c r="A2543" s="71" t="s">
        <v>19094</v>
      </c>
      <c r="B2543" s="72" t="s">
        <v>19095</v>
      </c>
      <c r="C2543" s="71" t="s">
        <v>22126</v>
      </c>
      <c r="D2543" s="73" t="s">
        <v>24433</v>
      </c>
    </row>
    <row r="2544" spans="1:4">
      <c r="A2544" s="71" t="s">
        <v>19096</v>
      </c>
      <c r="B2544" s="72" t="s">
        <v>19097</v>
      </c>
      <c r="C2544" s="71" t="s">
        <v>22126</v>
      </c>
      <c r="D2544" s="73" t="s">
        <v>24165</v>
      </c>
    </row>
    <row r="2545" spans="1:5">
      <c r="A2545" s="71" t="s">
        <v>19098</v>
      </c>
      <c r="B2545" s="72" t="s">
        <v>19099</v>
      </c>
      <c r="C2545" s="71" t="s">
        <v>22126</v>
      </c>
      <c r="D2545" s="73" t="s">
        <v>19100</v>
      </c>
    </row>
    <row r="2546" spans="1:5">
      <c r="A2546" s="71" t="s">
        <v>19101</v>
      </c>
      <c r="B2546" s="72" t="s">
        <v>19102</v>
      </c>
      <c r="C2546" s="71" t="s">
        <v>22126</v>
      </c>
      <c r="D2546" s="73" t="s">
        <v>16840</v>
      </c>
    </row>
    <row r="2547" spans="1:5">
      <c r="A2547" s="71" t="s">
        <v>19103</v>
      </c>
      <c r="B2547" s="72" t="s">
        <v>19104</v>
      </c>
      <c r="C2547" s="71" t="s">
        <v>22126</v>
      </c>
      <c r="D2547" s="73" t="s">
        <v>19105</v>
      </c>
    </row>
    <row r="2548" spans="1:5">
      <c r="A2548" s="71" t="s">
        <v>19106</v>
      </c>
      <c r="B2548" s="72" t="s">
        <v>19107</v>
      </c>
      <c r="C2548" s="71" t="s">
        <v>22126</v>
      </c>
      <c r="D2548" s="73" t="s">
        <v>18364</v>
      </c>
    </row>
    <row r="2549" spans="1:5">
      <c r="A2549" s="71" t="s">
        <v>19108</v>
      </c>
      <c r="B2549" s="72" t="s">
        <v>19109</v>
      </c>
      <c r="C2549" s="71" t="s">
        <v>22126</v>
      </c>
      <c r="D2549" s="71" t="s">
        <v>22796</v>
      </c>
    </row>
    <row r="2550" spans="1:5">
      <c r="A2550" s="71" t="s">
        <v>19110</v>
      </c>
      <c r="B2550" s="72" t="s">
        <v>19111</v>
      </c>
      <c r="C2550" s="71" t="s">
        <v>22126</v>
      </c>
      <c r="D2550" s="71" t="s">
        <v>24320</v>
      </c>
    </row>
    <row r="2551" spans="1:5">
      <c r="A2551" s="71" t="s">
        <v>19112</v>
      </c>
      <c r="B2551" s="72" t="s">
        <v>19113</v>
      </c>
      <c r="C2551" s="71" t="s">
        <v>22126</v>
      </c>
      <c r="D2551" s="73" t="s">
        <v>19114</v>
      </c>
    </row>
    <row r="2552" spans="1:5">
      <c r="A2552" s="71" t="s">
        <v>19115</v>
      </c>
      <c r="B2552" s="72" t="s">
        <v>19116</v>
      </c>
      <c r="C2552" s="71" t="s">
        <v>22126</v>
      </c>
      <c r="D2552" s="73" t="s">
        <v>19117</v>
      </c>
    </row>
    <row r="2553" spans="1:5">
      <c r="A2553" s="71" t="s">
        <v>19118</v>
      </c>
      <c r="B2553" s="72" t="s">
        <v>19119</v>
      </c>
      <c r="C2553" s="71" t="s">
        <v>22126</v>
      </c>
      <c r="D2553" s="73" t="s">
        <v>19120</v>
      </c>
    </row>
    <row r="2554" spans="1:5">
      <c r="A2554" s="71" t="s">
        <v>19121</v>
      </c>
      <c r="B2554" s="72" t="s">
        <v>19122</v>
      </c>
      <c r="C2554" s="71" t="s">
        <v>22126</v>
      </c>
      <c r="D2554" s="73" t="s">
        <v>23747</v>
      </c>
    </row>
    <row r="2555" spans="1:5">
      <c r="A2555" s="71" t="s">
        <v>19123</v>
      </c>
      <c r="B2555" s="72" t="s">
        <v>19124</v>
      </c>
      <c r="C2555" s="71" t="s">
        <v>22126</v>
      </c>
      <c r="D2555" s="73">
        <v>1.69</v>
      </c>
      <c r="E2555" s="75">
        <v>39904</v>
      </c>
    </row>
    <row r="2556" spans="1:5">
      <c r="A2556" s="71" t="s">
        <v>19125</v>
      </c>
      <c r="B2556" s="72" t="s">
        <v>19126</v>
      </c>
      <c r="C2556" s="71" t="s">
        <v>22126</v>
      </c>
      <c r="D2556" s="73">
        <v>2.56</v>
      </c>
      <c r="E2556" s="75">
        <v>39904</v>
      </c>
    </row>
    <row r="2557" spans="1:5">
      <c r="A2557" s="71" t="s">
        <v>19127</v>
      </c>
      <c r="B2557" s="72" t="s">
        <v>19128</v>
      </c>
      <c r="C2557" s="71" t="s">
        <v>22126</v>
      </c>
      <c r="D2557" s="73" t="s">
        <v>19129</v>
      </c>
    </row>
    <row r="2558" spans="1:5">
      <c r="A2558" s="71" t="s">
        <v>19130</v>
      </c>
      <c r="B2558" s="72" t="s">
        <v>19131</v>
      </c>
      <c r="C2558" s="71" t="s">
        <v>22126</v>
      </c>
      <c r="D2558" s="73" t="s">
        <v>19132</v>
      </c>
    </row>
    <row r="2559" spans="1:5">
      <c r="A2559" s="71" t="s">
        <v>19133</v>
      </c>
      <c r="B2559" s="72" t="s">
        <v>19134</v>
      </c>
      <c r="C2559" s="71" t="s">
        <v>22126</v>
      </c>
      <c r="D2559" s="73">
        <v>6.1</v>
      </c>
      <c r="E2559" s="75">
        <v>39904</v>
      </c>
    </row>
    <row r="2560" spans="1:5">
      <c r="A2560" s="71" t="s">
        <v>19135</v>
      </c>
      <c r="B2560" s="72" t="s">
        <v>19136</v>
      </c>
      <c r="C2560" s="71" t="s">
        <v>22126</v>
      </c>
      <c r="D2560" s="73" t="s">
        <v>19876</v>
      </c>
    </row>
    <row r="2561" spans="1:4">
      <c r="A2561" s="71" t="s">
        <v>19137</v>
      </c>
      <c r="B2561" s="72" t="s">
        <v>19138</v>
      </c>
      <c r="C2561" s="71" t="s">
        <v>22126</v>
      </c>
      <c r="D2561" s="73" t="s">
        <v>19091</v>
      </c>
    </row>
    <row r="2562" spans="1:4">
      <c r="A2562" s="71" t="s">
        <v>19139</v>
      </c>
      <c r="B2562" s="72" t="s">
        <v>19140</v>
      </c>
      <c r="C2562" s="71" t="s">
        <v>22126</v>
      </c>
      <c r="D2562" s="71" t="s">
        <v>21490</v>
      </c>
    </row>
    <row r="2563" spans="1:4">
      <c r="A2563" s="71" t="s">
        <v>19141</v>
      </c>
      <c r="B2563" s="72" t="s">
        <v>19142</v>
      </c>
      <c r="C2563" s="71" t="s">
        <v>22126</v>
      </c>
      <c r="D2563" s="73" t="s">
        <v>23747</v>
      </c>
    </row>
    <row r="2564" spans="1:4">
      <c r="A2564" s="71" t="s">
        <v>19143</v>
      </c>
      <c r="B2564" s="72" t="s">
        <v>19144</v>
      </c>
      <c r="C2564" s="71" t="s">
        <v>22126</v>
      </c>
      <c r="D2564" s="73" t="s">
        <v>16755</v>
      </c>
    </row>
    <row r="2565" spans="1:4">
      <c r="A2565" s="71" t="s">
        <v>19145</v>
      </c>
      <c r="B2565" s="72" t="s">
        <v>19146</v>
      </c>
      <c r="C2565" s="71" t="s">
        <v>22126</v>
      </c>
      <c r="D2565" s="73" t="s">
        <v>19147</v>
      </c>
    </row>
    <row r="2566" spans="1:4">
      <c r="A2566" s="71" t="s">
        <v>19148</v>
      </c>
      <c r="B2566" s="72" t="s">
        <v>19149</v>
      </c>
      <c r="C2566" s="71" t="s">
        <v>22126</v>
      </c>
      <c r="D2566" s="73" t="s">
        <v>20157</v>
      </c>
    </row>
    <row r="2567" spans="1:4">
      <c r="A2567" s="71" t="s">
        <v>19150</v>
      </c>
      <c r="B2567" s="72" t="s">
        <v>19151</v>
      </c>
      <c r="C2567" s="71" t="s">
        <v>22126</v>
      </c>
      <c r="D2567" s="73" t="s">
        <v>19152</v>
      </c>
    </row>
    <row r="2568" spans="1:4">
      <c r="A2568" s="71" t="s">
        <v>19153</v>
      </c>
      <c r="B2568" s="72" t="s">
        <v>19154</v>
      </c>
      <c r="C2568" s="71" t="s">
        <v>22126</v>
      </c>
      <c r="D2568" s="73" t="s">
        <v>24436</v>
      </c>
    </row>
    <row r="2569" spans="1:4">
      <c r="A2569" s="71" t="s">
        <v>19155</v>
      </c>
      <c r="B2569" s="72" t="s">
        <v>19156</v>
      </c>
      <c r="C2569" s="71" t="s">
        <v>22126</v>
      </c>
      <c r="D2569" s="73" t="s">
        <v>19157</v>
      </c>
    </row>
    <row r="2570" spans="1:4">
      <c r="A2570" s="71" t="s">
        <v>19158</v>
      </c>
      <c r="B2570" s="72" t="s">
        <v>19159</v>
      </c>
      <c r="C2570" s="71" t="s">
        <v>22075</v>
      </c>
      <c r="D2570" s="73" t="s">
        <v>19160</v>
      </c>
    </row>
    <row r="2571" spans="1:4" ht="22.5">
      <c r="A2571" s="71" t="s">
        <v>19161</v>
      </c>
      <c r="B2571" s="72" t="s">
        <v>19162</v>
      </c>
      <c r="C2571" s="71" t="s">
        <v>24085</v>
      </c>
      <c r="D2571" s="77" t="s">
        <v>19163</v>
      </c>
    </row>
    <row r="2572" spans="1:4">
      <c r="B2572" s="72" t="s">
        <v>19164</v>
      </c>
    </row>
    <row r="2573" spans="1:4" ht="22.5">
      <c r="A2573" s="71" t="s">
        <v>19165</v>
      </c>
      <c r="B2573" s="72" t="s">
        <v>19166</v>
      </c>
      <c r="C2573" s="71" t="s">
        <v>24085</v>
      </c>
      <c r="D2573" s="76" t="s">
        <v>19167</v>
      </c>
    </row>
    <row r="2574" spans="1:4">
      <c r="B2574" s="72" t="s">
        <v>19168</v>
      </c>
    </row>
    <row r="2575" spans="1:4" ht="22.5">
      <c r="A2575" s="71" t="s">
        <v>19169</v>
      </c>
      <c r="B2575" s="72" t="s">
        <v>19170</v>
      </c>
      <c r="C2575" s="71" t="s">
        <v>22075</v>
      </c>
      <c r="D2575" s="73" t="s">
        <v>24433</v>
      </c>
    </row>
    <row r="2576" spans="1:4">
      <c r="B2576" s="72" t="s">
        <v>19171</v>
      </c>
    </row>
    <row r="2577" spans="1:4">
      <c r="B2577" s="72" t="s">
        <v>19172</v>
      </c>
    </row>
    <row r="2578" spans="1:4">
      <c r="A2578" s="71" t="s">
        <v>19173</v>
      </c>
      <c r="B2578" s="72" t="s">
        <v>19174</v>
      </c>
      <c r="C2578" s="71" t="s">
        <v>24085</v>
      </c>
      <c r="D2578" s="73" t="s">
        <v>19175</v>
      </c>
    </row>
    <row r="2579" spans="1:4" ht="22.5">
      <c r="A2579" s="71" t="s">
        <v>19176</v>
      </c>
      <c r="B2579" s="72" t="s">
        <v>19177</v>
      </c>
      <c r="C2579" s="71" t="s">
        <v>24085</v>
      </c>
      <c r="D2579" s="77" t="s">
        <v>19178</v>
      </c>
    </row>
    <row r="2580" spans="1:4">
      <c r="B2580" s="72" t="s">
        <v>19179</v>
      </c>
    </row>
    <row r="2581" spans="1:4" ht="22.5">
      <c r="A2581" s="71" t="s">
        <v>19180</v>
      </c>
      <c r="B2581" s="72" t="s">
        <v>19181</v>
      </c>
      <c r="C2581" s="71" t="s">
        <v>24085</v>
      </c>
      <c r="D2581" s="76" t="s">
        <v>19182</v>
      </c>
    </row>
    <row r="2582" spans="1:4">
      <c r="B2582" s="72" t="s">
        <v>19183</v>
      </c>
    </row>
    <row r="2583" spans="1:4" ht="22.5">
      <c r="A2583" s="71" t="s">
        <v>19184</v>
      </c>
      <c r="B2583" s="72" t="s">
        <v>19185</v>
      </c>
      <c r="C2583" s="71" t="s">
        <v>24085</v>
      </c>
      <c r="D2583" s="76" t="s">
        <v>19186</v>
      </c>
    </row>
    <row r="2584" spans="1:4" ht="22.5">
      <c r="B2584" s="72" t="s">
        <v>19187</v>
      </c>
    </row>
    <row r="2585" spans="1:4" ht="22.5">
      <c r="A2585" s="71" t="s">
        <v>19188</v>
      </c>
      <c r="B2585" s="72" t="s">
        <v>19185</v>
      </c>
      <c r="C2585" s="71" t="s">
        <v>24085</v>
      </c>
      <c r="D2585" s="77" t="s">
        <v>19189</v>
      </c>
    </row>
    <row r="2586" spans="1:4" ht="22.5">
      <c r="B2586" s="72" t="s">
        <v>19190</v>
      </c>
    </row>
    <row r="2587" spans="1:4" ht="22.5">
      <c r="A2587" s="71" t="s">
        <v>19191</v>
      </c>
      <c r="B2587" s="72" t="s">
        <v>19192</v>
      </c>
      <c r="C2587" s="71" t="s">
        <v>24085</v>
      </c>
      <c r="D2587" s="77" t="s">
        <v>19193</v>
      </c>
    </row>
    <row r="2588" spans="1:4" ht="22.5">
      <c r="B2588" s="72" t="s">
        <v>19194</v>
      </c>
    </row>
    <row r="2589" spans="1:4" ht="22.5">
      <c r="A2589" s="71" t="s">
        <v>19195</v>
      </c>
      <c r="B2589" s="72" t="s">
        <v>19196</v>
      </c>
      <c r="C2589" s="71" t="s">
        <v>24085</v>
      </c>
      <c r="D2589" s="76" t="s">
        <v>19197</v>
      </c>
    </row>
    <row r="2590" spans="1:4" ht="22.5">
      <c r="B2590" s="72" t="s">
        <v>19198</v>
      </c>
    </row>
    <row r="2591" spans="1:4">
      <c r="A2591" s="71" t="s">
        <v>19199</v>
      </c>
      <c r="B2591" s="72" t="s">
        <v>19200</v>
      </c>
      <c r="C2591" s="71" t="s">
        <v>24134</v>
      </c>
      <c r="D2591" s="73" t="s">
        <v>19201</v>
      </c>
    </row>
    <row r="2592" spans="1:4">
      <c r="A2592" s="71" t="s">
        <v>19202</v>
      </c>
      <c r="B2592" s="72" t="s">
        <v>19203</v>
      </c>
      <c r="C2592" s="71" t="s">
        <v>24134</v>
      </c>
      <c r="D2592" s="73" t="s">
        <v>19793</v>
      </c>
    </row>
    <row r="2593" spans="1:4">
      <c r="A2593" s="71" t="s">
        <v>19204</v>
      </c>
      <c r="B2593" s="72" t="s">
        <v>19205</v>
      </c>
      <c r="C2593" s="71" t="s">
        <v>24134</v>
      </c>
      <c r="D2593" s="73" t="s">
        <v>19206</v>
      </c>
    </row>
    <row r="2594" spans="1:4">
      <c r="A2594" s="71" t="s">
        <v>19207</v>
      </c>
      <c r="B2594" s="72" t="s">
        <v>19208</v>
      </c>
      <c r="C2594" s="71" t="s">
        <v>24134</v>
      </c>
      <c r="D2594" s="73" t="s">
        <v>21162</v>
      </c>
    </row>
    <row r="2595" spans="1:4">
      <c r="A2595" s="71" t="s">
        <v>19209</v>
      </c>
      <c r="B2595" s="72" t="s">
        <v>19210</v>
      </c>
      <c r="C2595" s="71" t="s">
        <v>24134</v>
      </c>
      <c r="D2595" s="73" t="s">
        <v>19211</v>
      </c>
    </row>
    <row r="2596" spans="1:4">
      <c r="A2596" s="71" t="s">
        <v>19212</v>
      </c>
      <c r="B2596" s="72" t="s">
        <v>19213</v>
      </c>
      <c r="C2596" s="71" t="s">
        <v>23323</v>
      </c>
      <c r="D2596" s="76" t="s">
        <v>19214</v>
      </c>
    </row>
    <row r="2597" spans="1:4">
      <c r="A2597" s="71" t="s">
        <v>19215</v>
      </c>
      <c r="B2597" s="72" t="s">
        <v>19216</v>
      </c>
      <c r="C2597" s="71" t="s">
        <v>23323</v>
      </c>
      <c r="D2597" s="76" t="s">
        <v>19217</v>
      </c>
    </row>
    <row r="2598" spans="1:4">
      <c r="A2598" s="71" t="s">
        <v>19218</v>
      </c>
      <c r="B2598" s="72" t="s">
        <v>19219</v>
      </c>
      <c r="C2598" s="71" t="s">
        <v>23323</v>
      </c>
      <c r="D2598" s="76" t="s">
        <v>19220</v>
      </c>
    </row>
    <row r="2599" spans="1:4">
      <c r="A2599" s="71" t="s">
        <v>19221</v>
      </c>
      <c r="B2599" s="72" t="s">
        <v>19222</v>
      </c>
      <c r="C2599" s="71" t="s">
        <v>24134</v>
      </c>
      <c r="D2599" s="73" t="s">
        <v>19223</v>
      </c>
    </row>
    <row r="2601" spans="1:4" ht="18.75">
      <c r="B2601" s="78" t="s">
        <v>23664</v>
      </c>
      <c r="C2601" s="79" t="s">
        <v>23665</v>
      </c>
      <c r="D2601" s="71" t="s">
        <v>22708</v>
      </c>
    </row>
    <row r="2602" spans="1:4">
      <c r="A2602" s="79" t="s">
        <v>23666</v>
      </c>
      <c r="B2602" s="72" t="s">
        <v>22678</v>
      </c>
    </row>
    <row r="2603" spans="1:4">
      <c r="A2603" s="79" t="s">
        <v>23667</v>
      </c>
      <c r="B2603" s="72" t="s">
        <v>22679</v>
      </c>
    </row>
    <row r="2604" spans="1:4">
      <c r="A2604" s="79" t="s">
        <v>24023</v>
      </c>
      <c r="B2604" s="80" t="s">
        <v>23668</v>
      </c>
      <c r="C2604" s="79" t="s">
        <v>23669</v>
      </c>
      <c r="D2604" s="79" t="s">
        <v>23670</v>
      </c>
    </row>
    <row r="2605" spans="1:4">
      <c r="D2605" s="79" t="s">
        <v>23671</v>
      </c>
    </row>
    <row r="2606" spans="1:4">
      <c r="A2606" s="71" t="s">
        <v>19224</v>
      </c>
      <c r="B2606" s="72" t="s">
        <v>19225</v>
      </c>
      <c r="C2606" s="71" t="s">
        <v>24134</v>
      </c>
      <c r="D2606" s="73" t="s">
        <v>20073</v>
      </c>
    </row>
    <row r="2607" spans="1:4">
      <c r="A2607" s="71" t="s">
        <v>19226</v>
      </c>
      <c r="B2607" s="72" t="s">
        <v>19227</v>
      </c>
      <c r="C2607" s="71" t="s">
        <v>24134</v>
      </c>
      <c r="D2607" s="73" t="s">
        <v>21778</v>
      </c>
    </row>
    <row r="2608" spans="1:4">
      <c r="A2608" s="71" t="s">
        <v>19228</v>
      </c>
      <c r="B2608" s="72" t="s">
        <v>19229</v>
      </c>
      <c r="C2608" s="71" t="s">
        <v>24138</v>
      </c>
      <c r="D2608" s="73" t="s">
        <v>23685</v>
      </c>
    </row>
    <row r="2609" spans="1:5">
      <c r="A2609" s="71" t="s">
        <v>19230</v>
      </c>
      <c r="B2609" s="72" t="s">
        <v>19231</v>
      </c>
      <c r="C2609" s="71" t="s">
        <v>22075</v>
      </c>
      <c r="D2609" s="73" t="s">
        <v>23395</v>
      </c>
    </row>
    <row r="2610" spans="1:5">
      <c r="A2610" s="71" t="s">
        <v>19232</v>
      </c>
      <c r="B2610" s="72" t="s">
        <v>19233</v>
      </c>
      <c r="C2610" s="71" t="s">
        <v>19234</v>
      </c>
      <c r="D2610" s="71" t="s">
        <v>18353</v>
      </c>
    </row>
    <row r="2611" spans="1:5">
      <c r="A2611" s="71" t="s">
        <v>19235</v>
      </c>
      <c r="B2611" s="72" t="s">
        <v>19236</v>
      </c>
      <c r="C2611" s="71" t="s">
        <v>24085</v>
      </c>
      <c r="D2611" s="73" t="s">
        <v>19237</v>
      </c>
    </row>
    <row r="2612" spans="1:5">
      <c r="A2612" s="71" t="s">
        <v>19238</v>
      </c>
      <c r="B2612" s="72" t="s">
        <v>19239</v>
      </c>
      <c r="C2612" s="71" t="s">
        <v>24085</v>
      </c>
      <c r="D2612" s="73" t="s">
        <v>19240</v>
      </c>
    </row>
    <row r="2613" spans="1:5">
      <c r="A2613" s="71" t="s">
        <v>19241</v>
      </c>
      <c r="B2613" s="72" t="s">
        <v>19242</v>
      </c>
      <c r="C2613" s="71" t="s">
        <v>24085</v>
      </c>
      <c r="D2613" s="73">
        <v>2.58</v>
      </c>
      <c r="E2613" s="75">
        <v>39692</v>
      </c>
    </row>
    <row r="2614" spans="1:5">
      <c r="A2614" s="71" t="s">
        <v>19243</v>
      </c>
      <c r="B2614" s="72" t="s">
        <v>19244</v>
      </c>
      <c r="C2614" s="71" t="s">
        <v>24085</v>
      </c>
      <c r="D2614" s="73" t="s">
        <v>19974</v>
      </c>
    </row>
    <row r="2615" spans="1:5">
      <c r="A2615" s="71" t="s">
        <v>19245</v>
      </c>
      <c r="B2615" s="72" t="s">
        <v>19246</v>
      </c>
      <c r="C2615" s="71" t="s">
        <v>22075</v>
      </c>
      <c r="D2615" s="73" t="s">
        <v>19247</v>
      </c>
    </row>
    <row r="2616" spans="1:5">
      <c r="A2616" s="71" t="s">
        <v>19248</v>
      </c>
      <c r="B2616" s="72" t="s">
        <v>19249</v>
      </c>
      <c r="C2616" s="71" t="s">
        <v>22075</v>
      </c>
      <c r="D2616" s="73" t="s">
        <v>19250</v>
      </c>
    </row>
    <row r="2617" spans="1:5">
      <c r="A2617" s="71" t="s">
        <v>19251</v>
      </c>
      <c r="B2617" s="72" t="s">
        <v>19252</v>
      </c>
      <c r="C2617" s="71" t="s">
        <v>22075</v>
      </c>
      <c r="D2617" s="73" t="s">
        <v>19253</v>
      </c>
    </row>
    <row r="2618" spans="1:5">
      <c r="A2618" s="71" t="s">
        <v>19254</v>
      </c>
      <c r="B2618" s="72" t="s">
        <v>19255</v>
      </c>
      <c r="C2618" s="71" t="s">
        <v>24085</v>
      </c>
      <c r="D2618" s="73" t="s">
        <v>19256</v>
      </c>
    </row>
    <row r="2619" spans="1:5">
      <c r="A2619" s="71" t="s">
        <v>19257</v>
      </c>
      <c r="B2619" s="72" t="s">
        <v>19258</v>
      </c>
      <c r="C2619" s="71" t="s">
        <v>24085</v>
      </c>
      <c r="D2619" s="73" t="s">
        <v>19259</v>
      </c>
    </row>
    <row r="2620" spans="1:5">
      <c r="A2620" s="71" t="s">
        <v>19260</v>
      </c>
      <c r="B2620" s="72" t="s">
        <v>19261</v>
      </c>
      <c r="C2620" s="71" t="s">
        <v>24085</v>
      </c>
      <c r="D2620" s="73" t="s">
        <v>24331</v>
      </c>
    </row>
    <row r="2621" spans="1:5">
      <c r="A2621" s="71" t="s">
        <v>19262</v>
      </c>
      <c r="B2621" s="72" t="s">
        <v>19263</v>
      </c>
      <c r="C2621" s="71" t="s">
        <v>24085</v>
      </c>
      <c r="D2621" s="73" t="s">
        <v>18552</v>
      </c>
    </row>
    <row r="2622" spans="1:5">
      <c r="A2622" s="71" t="s">
        <v>19264</v>
      </c>
      <c r="B2622" s="72" t="s">
        <v>19265</v>
      </c>
      <c r="C2622" s="71" t="s">
        <v>24085</v>
      </c>
      <c r="D2622" s="73" t="s">
        <v>24331</v>
      </c>
    </row>
    <row r="2623" spans="1:5">
      <c r="A2623" s="71" t="s">
        <v>19266</v>
      </c>
      <c r="B2623" s="72" t="s">
        <v>19267</v>
      </c>
      <c r="C2623" s="71" t="s">
        <v>24085</v>
      </c>
      <c r="D2623" s="73" t="s">
        <v>19268</v>
      </c>
    </row>
    <row r="2624" spans="1:5">
      <c r="A2624" s="71" t="s">
        <v>19269</v>
      </c>
      <c r="B2624" s="72" t="s">
        <v>19270</v>
      </c>
      <c r="C2624" s="71" t="s">
        <v>24085</v>
      </c>
      <c r="D2624" s="73" t="s">
        <v>21095</v>
      </c>
    </row>
    <row r="2625" spans="1:4">
      <c r="A2625" s="71" t="s">
        <v>19271</v>
      </c>
      <c r="B2625" s="72" t="s">
        <v>19272</v>
      </c>
      <c r="C2625" s="71" t="s">
        <v>24085</v>
      </c>
      <c r="D2625" s="73" t="s">
        <v>19273</v>
      </c>
    </row>
    <row r="2626" spans="1:4">
      <c r="A2626" s="71" t="s">
        <v>19274</v>
      </c>
      <c r="B2626" s="72" t="s">
        <v>19275</v>
      </c>
      <c r="C2626" s="71" t="s">
        <v>24085</v>
      </c>
      <c r="D2626" s="73" t="s">
        <v>19276</v>
      </c>
    </row>
    <row r="2627" spans="1:4">
      <c r="A2627" s="71" t="s">
        <v>19277</v>
      </c>
      <c r="B2627" s="72" t="s">
        <v>19278</v>
      </c>
      <c r="C2627" s="71" t="s">
        <v>24085</v>
      </c>
      <c r="D2627" s="73" t="s">
        <v>22165</v>
      </c>
    </row>
    <row r="2628" spans="1:4">
      <c r="A2628" s="71" t="s">
        <v>19279</v>
      </c>
      <c r="B2628" s="72" t="s">
        <v>19280</v>
      </c>
      <c r="C2628" s="71" t="s">
        <v>24085</v>
      </c>
      <c r="D2628" s="73" t="s">
        <v>19281</v>
      </c>
    </row>
    <row r="2629" spans="1:4">
      <c r="A2629" s="71" t="s">
        <v>19282</v>
      </c>
      <c r="B2629" s="72" t="s">
        <v>19283</v>
      </c>
      <c r="C2629" s="71" t="s">
        <v>24085</v>
      </c>
      <c r="D2629" s="73" t="s">
        <v>19284</v>
      </c>
    </row>
    <row r="2630" spans="1:4">
      <c r="A2630" s="71" t="s">
        <v>19285</v>
      </c>
      <c r="B2630" s="72" t="s">
        <v>19286</v>
      </c>
      <c r="C2630" s="71" t="s">
        <v>22075</v>
      </c>
      <c r="D2630" s="73" t="s">
        <v>19287</v>
      </c>
    </row>
    <row r="2631" spans="1:4" ht="22.5">
      <c r="A2631" s="71" t="s">
        <v>19288</v>
      </c>
      <c r="B2631" s="72" t="s">
        <v>19289</v>
      </c>
      <c r="C2631" s="71" t="s">
        <v>24085</v>
      </c>
      <c r="D2631" s="76" t="s">
        <v>19290</v>
      </c>
    </row>
    <row r="2632" spans="1:4" ht="22.5">
      <c r="B2632" s="72" t="s">
        <v>19291</v>
      </c>
    </row>
    <row r="2633" spans="1:4">
      <c r="B2633" s="72" t="s">
        <v>18756</v>
      </c>
    </row>
    <row r="2634" spans="1:4" ht="22.5">
      <c r="A2634" s="71" t="s">
        <v>19292</v>
      </c>
      <c r="B2634" s="72" t="s">
        <v>19293</v>
      </c>
      <c r="C2634" s="71" t="s">
        <v>24085</v>
      </c>
      <c r="D2634" s="76" t="s">
        <v>19294</v>
      </c>
    </row>
    <row r="2635" spans="1:4" ht="22.5">
      <c r="A2635" s="71" t="s">
        <v>19295</v>
      </c>
      <c r="B2635" s="72" t="s">
        <v>19296</v>
      </c>
      <c r="C2635" s="71" t="s">
        <v>24085</v>
      </c>
      <c r="D2635" s="76" t="s">
        <v>19297</v>
      </c>
    </row>
    <row r="2636" spans="1:4">
      <c r="B2636" s="72" t="s">
        <v>19298</v>
      </c>
    </row>
    <row r="2637" spans="1:4" ht="22.5">
      <c r="A2637" s="71" t="s">
        <v>19299</v>
      </c>
      <c r="B2637" s="72" t="s">
        <v>17090</v>
      </c>
      <c r="C2637" s="71" t="s">
        <v>24085</v>
      </c>
      <c r="D2637" s="77" t="s">
        <v>17091</v>
      </c>
    </row>
    <row r="2638" spans="1:4">
      <c r="B2638" s="72" t="s">
        <v>17092</v>
      </c>
    </row>
    <row r="2639" spans="1:4">
      <c r="A2639" s="71" t="s">
        <v>17093</v>
      </c>
      <c r="B2639" s="72" t="s">
        <v>17094</v>
      </c>
      <c r="C2639" s="71" t="s">
        <v>22075</v>
      </c>
      <c r="D2639" s="73" t="s">
        <v>19382</v>
      </c>
    </row>
    <row r="2640" spans="1:4">
      <c r="B2640" s="72" t="s">
        <v>17095</v>
      </c>
    </row>
    <row r="2641" spans="1:4" ht="22.5">
      <c r="A2641" s="71" t="s">
        <v>17096</v>
      </c>
      <c r="B2641" s="72" t="s">
        <v>17097</v>
      </c>
      <c r="C2641" s="71" t="s">
        <v>22075</v>
      </c>
      <c r="D2641" s="73" t="s">
        <v>17098</v>
      </c>
    </row>
    <row r="2642" spans="1:4">
      <c r="B2642" s="72" t="s">
        <v>17095</v>
      </c>
    </row>
    <row r="2643" spans="1:4">
      <c r="A2643" s="71" t="s">
        <v>17099</v>
      </c>
      <c r="B2643" s="72" t="s">
        <v>17100</v>
      </c>
      <c r="C2643" s="71" t="s">
        <v>22075</v>
      </c>
      <c r="D2643" s="73" t="s">
        <v>20399</v>
      </c>
    </row>
    <row r="2644" spans="1:4" ht="22.5">
      <c r="A2644" s="71" t="s">
        <v>17101</v>
      </c>
      <c r="B2644" s="72" t="s">
        <v>17102</v>
      </c>
      <c r="C2644" s="71" t="s">
        <v>24085</v>
      </c>
      <c r="D2644" s="76" t="s">
        <v>17103</v>
      </c>
    </row>
    <row r="2645" spans="1:4">
      <c r="B2645" s="72" t="s">
        <v>17104</v>
      </c>
    </row>
    <row r="2646" spans="1:4" ht="22.5">
      <c r="A2646" s="71" t="s">
        <v>17105</v>
      </c>
      <c r="B2646" s="72" t="s">
        <v>17106</v>
      </c>
      <c r="C2646" s="71" t="s">
        <v>24085</v>
      </c>
      <c r="D2646" s="76" t="s">
        <v>17107</v>
      </c>
    </row>
    <row r="2647" spans="1:4">
      <c r="B2647" s="72" t="s">
        <v>17108</v>
      </c>
    </row>
    <row r="2648" spans="1:4" ht="22.5">
      <c r="A2648" s="71" t="s">
        <v>17109</v>
      </c>
      <c r="B2648" s="72" t="s">
        <v>17110</v>
      </c>
      <c r="C2648" s="71" t="s">
        <v>24085</v>
      </c>
      <c r="D2648" s="76" t="s">
        <v>17111</v>
      </c>
    </row>
    <row r="2649" spans="1:4">
      <c r="B2649" s="72" t="s">
        <v>17112</v>
      </c>
    </row>
    <row r="2650" spans="1:4" ht="22.5">
      <c r="A2650" s="71" t="s">
        <v>17113</v>
      </c>
      <c r="B2650" s="72" t="s">
        <v>17114</v>
      </c>
      <c r="C2650" s="71" t="s">
        <v>24085</v>
      </c>
      <c r="D2650" s="76" t="s">
        <v>17115</v>
      </c>
    </row>
    <row r="2651" spans="1:4">
      <c r="B2651" s="72" t="s">
        <v>17116</v>
      </c>
    </row>
    <row r="2652" spans="1:4" ht="22.5">
      <c r="A2652" s="71" t="s">
        <v>17117</v>
      </c>
      <c r="B2652" s="72" t="s">
        <v>17118</v>
      </c>
      <c r="C2652" s="71" t="s">
        <v>24085</v>
      </c>
      <c r="D2652" s="76" t="s">
        <v>17119</v>
      </c>
    </row>
    <row r="2653" spans="1:4">
      <c r="B2653" s="72" t="s">
        <v>17120</v>
      </c>
    </row>
    <row r="2654" spans="1:4" ht="22.5">
      <c r="A2654" s="71" t="s">
        <v>17121</v>
      </c>
      <c r="B2654" s="72" t="s">
        <v>17122</v>
      </c>
      <c r="C2654" s="71" t="s">
        <v>22075</v>
      </c>
      <c r="D2654" s="73" t="s">
        <v>17123</v>
      </c>
    </row>
    <row r="2655" spans="1:4">
      <c r="B2655" s="72" t="s">
        <v>17095</v>
      </c>
    </row>
    <row r="2656" spans="1:4" ht="22.5">
      <c r="A2656" s="71" t="s">
        <v>17124</v>
      </c>
      <c r="B2656" s="72" t="s">
        <v>17125</v>
      </c>
      <c r="C2656" s="71" t="s">
        <v>22075</v>
      </c>
      <c r="D2656" s="73" t="s">
        <v>17126</v>
      </c>
    </row>
    <row r="2657" spans="1:4">
      <c r="B2657" s="72" t="s">
        <v>17127</v>
      </c>
    </row>
    <row r="2658" spans="1:4" ht="22.5">
      <c r="A2658" s="71" t="s">
        <v>17128</v>
      </c>
      <c r="B2658" s="72" t="s">
        <v>17129</v>
      </c>
      <c r="C2658" s="71" t="s">
        <v>22075</v>
      </c>
      <c r="D2658" s="73" t="s">
        <v>19382</v>
      </c>
    </row>
    <row r="2659" spans="1:4">
      <c r="B2659" s="72" t="s">
        <v>17130</v>
      </c>
    </row>
    <row r="2660" spans="1:4" ht="22.5">
      <c r="A2660" s="71" t="s">
        <v>17131</v>
      </c>
      <c r="B2660" s="72" t="s">
        <v>17132</v>
      </c>
      <c r="C2660" s="71" t="s">
        <v>24085</v>
      </c>
      <c r="D2660" s="76" t="s">
        <v>17133</v>
      </c>
    </row>
    <row r="2661" spans="1:4">
      <c r="B2661" s="72" t="s">
        <v>17134</v>
      </c>
    </row>
    <row r="2662" spans="1:4" ht="22.5">
      <c r="A2662" s="71" t="s">
        <v>17135</v>
      </c>
      <c r="B2662" s="72" t="s">
        <v>17136</v>
      </c>
      <c r="C2662" s="71" t="s">
        <v>24085</v>
      </c>
      <c r="D2662" s="76" t="s">
        <v>17137</v>
      </c>
    </row>
    <row r="2663" spans="1:4">
      <c r="B2663" s="72" t="s">
        <v>17138</v>
      </c>
    </row>
    <row r="2664" spans="1:4" ht="22.5">
      <c r="A2664" s="71" t="s">
        <v>17139</v>
      </c>
      <c r="B2664" s="72" t="s">
        <v>17140</v>
      </c>
      <c r="C2664" s="71" t="s">
        <v>24085</v>
      </c>
      <c r="D2664" s="76" t="s">
        <v>17141</v>
      </c>
    </row>
    <row r="2665" spans="1:4">
      <c r="B2665" s="72" t="s">
        <v>17142</v>
      </c>
    </row>
    <row r="2666" spans="1:4" ht="22.5">
      <c r="A2666" s="71" t="s">
        <v>17143</v>
      </c>
      <c r="B2666" s="72" t="s">
        <v>14980</v>
      </c>
      <c r="C2666" s="71" t="s">
        <v>22075</v>
      </c>
      <c r="D2666" s="73" t="s">
        <v>19382</v>
      </c>
    </row>
    <row r="2667" spans="1:4">
      <c r="B2667" s="72" t="s">
        <v>17095</v>
      </c>
    </row>
    <row r="2669" spans="1:4" ht="18.75">
      <c r="B2669" s="78" t="s">
        <v>23664</v>
      </c>
      <c r="C2669" s="79" t="s">
        <v>23665</v>
      </c>
      <c r="D2669" s="71" t="s">
        <v>22709</v>
      </c>
    </row>
    <row r="2670" spans="1:4">
      <c r="A2670" s="79" t="s">
        <v>23666</v>
      </c>
      <c r="B2670" s="72" t="s">
        <v>22678</v>
      </c>
    </row>
    <row r="2671" spans="1:4">
      <c r="A2671" s="79" t="s">
        <v>23667</v>
      </c>
      <c r="B2671" s="72" t="s">
        <v>22679</v>
      </c>
    </row>
    <row r="2672" spans="1:4">
      <c r="A2672" s="79" t="s">
        <v>24023</v>
      </c>
      <c r="B2672" s="80" t="s">
        <v>23668</v>
      </c>
      <c r="C2672" s="79" t="s">
        <v>23669</v>
      </c>
      <c r="D2672" s="79" t="s">
        <v>23670</v>
      </c>
    </row>
    <row r="2673" spans="1:4">
      <c r="D2673" s="79" t="s">
        <v>23671</v>
      </c>
    </row>
    <row r="2674" spans="1:4" ht="22.5">
      <c r="A2674" s="71" t="s">
        <v>14981</v>
      </c>
      <c r="B2674" s="72" t="s">
        <v>14982</v>
      </c>
      <c r="C2674" s="71" t="s">
        <v>22075</v>
      </c>
      <c r="D2674" s="73" t="s">
        <v>14983</v>
      </c>
    </row>
    <row r="2675" spans="1:4" ht="22.5">
      <c r="A2675" s="71" t="s">
        <v>14984</v>
      </c>
      <c r="B2675" s="72" t="s">
        <v>14985</v>
      </c>
      <c r="C2675" s="71" t="s">
        <v>22182</v>
      </c>
      <c r="D2675" s="71" t="s">
        <v>21139</v>
      </c>
    </row>
    <row r="2676" spans="1:4" ht="22.5">
      <c r="A2676" s="71" t="s">
        <v>14986</v>
      </c>
      <c r="B2676" s="72" t="s">
        <v>14985</v>
      </c>
      <c r="C2676" s="71" t="s">
        <v>22177</v>
      </c>
      <c r="D2676" s="71" t="s">
        <v>22662</v>
      </c>
    </row>
    <row r="2677" spans="1:4">
      <c r="A2677" s="71" t="s">
        <v>14987</v>
      </c>
      <c r="B2677" s="72" t="s">
        <v>14988</v>
      </c>
      <c r="C2677" s="71" t="s">
        <v>24085</v>
      </c>
      <c r="D2677" s="73" t="s">
        <v>17167</v>
      </c>
    </row>
    <row r="2678" spans="1:4">
      <c r="A2678" s="71" t="s">
        <v>17168</v>
      </c>
      <c r="B2678" s="72" t="s">
        <v>17169</v>
      </c>
      <c r="C2678" s="71" t="s">
        <v>24085</v>
      </c>
      <c r="D2678" s="73" t="s">
        <v>17170</v>
      </c>
    </row>
    <row r="2679" spans="1:4">
      <c r="A2679" s="71" t="s">
        <v>17171</v>
      </c>
      <c r="B2679" s="72" t="s">
        <v>17172</v>
      </c>
      <c r="C2679" s="71" t="s">
        <v>24085</v>
      </c>
      <c r="D2679" s="73" t="s">
        <v>22183</v>
      </c>
    </row>
    <row r="2680" spans="1:4" ht="22.5">
      <c r="A2680" s="71" t="s">
        <v>17173</v>
      </c>
      <c r="B2680" s="72" t="s">
        <v>17174</v>
      </c>
      <c r="C2680" s="71" t="s">
        <v>24085</v>
      </c>
      <c r="D2680" s="73" t="s">
        <v>17175</v>
      </c>
    </row>
    <row r="2681" spans="1:4" ht="22.5">
      <c r="A2681" s="71" t="s">
        <v>17176</v>
      </c>
      <c r="B2681" s="72" t="s">
        <v>17177</v>
      </c>
      <c r="C2681" s="71" t="s">
        <v>24085</v>
      </c>
      <c r="D2681" s="73" t="s">
        <v>17178</v>
      </c>
    </row>
    <row r="2682" spans="1:4" ht="22.5">
      <c r="A2682" s="71" t="s">
        <v>17179</v>
      </c>
      <c r="B2682" s="72" t="s">
        <v>17180</v>
      </c>
      <c r="C2682" s="71" t="s">
        <v>24085</v>
      </c>
      <c r="D2682" s="73" t="s">
        <v>17181</v>
      </c>
    </row>
    <row r="2683" spans="1:4">
      <c r="B2683" s="72" t="s">
        <v>17182</v>
      </c>
    </row>
    <row r="2684" spans="1:4" ht="22.5">
      <c r="A2684" s="71" t="s">
        <v>17183</v>
      </c>
      <c r="B2684" s="72" t="s">
        <v>17180</v>
      </c>
      <c r="C2684" s="71" t="s">
        <v>24085</v>
      </c>
      <c r="D2684" s="73" t="s">
        <v>17181</v>
      </c>
    </row>
    <row r="2685" spans="1:4">
      <c r="B2685" s="72" t="s">
        <v>17184</v>
      </c>
    </row>
    <row r="2686" spans="1:4" ht="22.5">
      <c r="A2686" s="71" t="s">
        <v>17185</v>
      </c>
      <c r="B2686" s="72" t="s">
        <v>17180</v>
      </c>
      <c r="C2686" s="71" t="s">
        <v>24085</v>
      </c>
      <c r="D2686" s="73" t="s">
        <v>17181</v>
      </c>
    </row>
    <row r="2687" spans="1:4">
      <c r="B2687" s="72" t="s">
        <v>17186</v>
      </c>
    </row>
    <row r="2688" spans="1:4" ht="22.5">
      <c r="A2688" s="71" t="s">
        <v>17187</v>
      </c>
      <c r="B2688" s="72" t="s">
        <v>17188</v>
      </c>
      <c r="C2688" s="71" t="s">
        <v>24085</v>
      </c>
      <c r="D2688" s="73" t="s">
        <v>17189</v>
      </c>
    </row>
    <row r="2689" spans="1:5">
      <c r="B2689" s="72" t="s">
        <v>17182</v>
      </c>
    </row>
    <row r="2690" spans="1:5" ht="22.5">
      <c r="A2690" s="71" t="s">
        <v>17190</v>
      </c>
      <c r="B2690" s="72" t="s">
        <v>17188</v>
      </c>
      <c r="C2690" s="71" t="s">
        <v>24085</v>
      </c>
      <c r="D2690" s="73" t="s">
        <v>17191</v>
      </c>
    </row>
    <row r="2691" spans="1:5">
      <c r="B2691" s="72" t="s">
        <v>17184</v>
      </c>
    </row>
    <row r="2692" spans="1:5" ht="22.5">
      <c r="A2692" s="71" t="s">
        <v>17192</v>
      </c>
      <c r="B2692" s="72" t="s">
        <v>17188</v>
      </c>
      <c r="C2692" s="71" t="s">
        <v>24085</v>
      </c>
      <c r="D2692" s="73" t="s">
        <v>17189</v>
      </c>
    </row>
    <row r="2693" spans="1:5">
      <c r="B2693" s="72" t="s">
        <v>17186</v>
      </c>
    </row>
    <row r="2694" spans="1:5" ht="22.5">
      <c r="A2694" s="71" t="s">
        <v>17193</v>
      </c>
      <c r="B2694" s="72" t="s">
        <v>17194</v>
      </c>
      <c r="C2694" s="71" t="s">
        <v>24085</v>
      </c>
      <c r="D2694" s="73" t="s">
        <v>17195</v>
      </c>
    </row>
    <row r="2695" spans="1:5">
      <c r="B2695" s="72" t="s">
        <v>17196</v>
      </c>
    </row>
    <row r="2696" spans="1:5">
      <c r="A2696" s="71" t="s">
        <v>17197</v>
      </c>
      <c r="B2696" s="72" t="s">
        <v>17198</v>
      </c>
      <c r="C2696" s="71" t="s">
        <v>22075</v>
      </c>
      <c r="D2696" s="71" t="s">
        <v>24114</v>
      </c>
    </row>
    <row r="2697" spans="1:5" ht="22.5">
      <c r="A2697" s="71" t="s">
        <v>17199</v>
      </c>
      <c r="B2697" s="72" t="s">
        <v>17200</v>
      </c>
      <c r="C2697" s="71" t="s">
        <v>22075</v>
      </c>
      <c r="D2697" s="73" t="s">
        <v>17201</v>
      </c>
    </row>
    <row r="2698" spans="1:5">
      <c r="B2698" s="72" t="s">
        <v>17202</v>
      </c>
    </row>
    <row r="2699" spans="1:5" ht="22.5">
      <c r="A2699" s="71" t="s">
        <v>17203</v>
      </c>
      <c r="B2699" s="72" t="s">
        <v>17204</v>
      </c>
      <c r="C2699" s="71" t="s">
        <v>24085</v>
      </c>
      <c r="D2699" s="76" t="s">
        <v>17205</v>
      </c>
    </row>
    <row r="2700" spans="1:5">
      <c r="B2700" s="72" t="s">
        <v>17206</v>
      </c>
    </row>
    <row r="2701" spans="1:5" ht="22.5">
      <c r="A2701" s="71" t="s">
        <v>17207</v>
      </c>
      <c r="B2701" s="72" t="s">
        <v>17208</v>
      </c>
      <c r="C2701" s="71" t="s">
        <v>24085</v>
      </c>
      <c r="D2701" s="77" t="s">
        <v>17209</v>
      </c>
    </row>
    <row r="2702" spans="1:5">
      <c r="B2702" s="72" t="s">
        <v>17210</v>
      </c>
    </row>
    <row r="2703" spans="1:5">
      <c r="A2703" s="71" t="s">
        <v>17211</v>
      </c>
      <c r="B2703" s="72" t="s">
        <v>17212</v>
      </c>
      <c r="C2703" s="71" t="s">
        <v>20557</v>
      </c>
      <c r="D2703" s="73">
        <v>121.33</v>
      </c>
      <c r="E2703" s="75">
        <v>39692</v>
      </c>
    </row>
    <row r="2704" spans="1:5">
      <c r="A2704" s="71" t="s">
        <v>17213</v>
      </c>
      <c r="B2704" s="72" t="s">
        <v>17214</v>
      </c>
      <c r="C2704" s="71" t="s">
        <v>24085</v>
      </c>
      <c r="D2704" s="73" t="s">
        <v>23715</v>
      </c>
    </row>
    <row r="2705" spans="1:4">
      <c r="A2705" s="71" t="s">
        <v>17215</v>
      </c>
      <c r="B2705" s="72" t="s">
        <v>17216</v>
      </c>
      <c r="C2705" s="71" t="s">
        <v>24085</v>
      </c>
      <c r="D2705" s="73" t="s">
        <v>21378</v>
      </c>
    </row>
    <row r="2706" spans="1:4">
      <c r="A2706" s="71" t="s">
        <v>17217</v>
      </c>
      <c r="B2706" s="72" t="s">
        <v>17218</v>
      </c>
      <c r="C2706" s="71" t="s">
        <v>21057</v>
      </c>
      <c r="D2706" s="73" t="s">
        <v>17219</v>
      </c>
    </row>
    <row r="2707" spans="1:4">
      <c r="A2707" s="71" t="s">
        <v>17220</v>
      </c>
      <c r="B2707" s="72" t="s">
        <v>17221</v>
      </c>
      <c r="C2707" s="71" t="s">
        <v>21057</v>
      </c>
      <c r="D2707" s="73" t="s">
        <v>17222</v>
      </c>
    </row>
    <row r="2708" spans="1:4">
      <c r="A2708" s="71" t="s">
        <v>17223</v>
      </c>
      <c r="B2708" s="72" t="s">
        <v>17224</v>
      </c>
      <c r="C2708" s="71" t="s">
        <v>24085</v>
      </c>
      <c r="D2708" s="73" t="s">
        <v>17225</v>
      </c>
    </row>
    <row r="2709" spans="1:4">
      <c r="A2709" s="71" t="s">
        <v>17226</v>
      </c>
      <c r="B2709" s="72" t="s">
        <v>17227</v>
      </c>
      <c r="C2709" s="71" t="s">
        <v>24085</v>
      </c>
      <c r="D2709" s="73" t="s">
        <v>17228</v>
      </c>
    </row>
    <row r="2710" spans="1:4">
      <c r="A2710" s="71" t="s">
        <v>17229</v>
      </c>
      <c r="B2710" s="72" t="s">
        <v>17230</v>
      </c>
      <c r="C2710" s="71" t="s">
        <v>24085</v>
      </c>
      <c r="D2710" s="73" t="s">
        <v>22586</v>
      </c>
    </row>
    <row r="2711" spans="1:4">
      <c r="A2711" s="71" t="s">
        <v>17231</v>
      </c>
      <c r="B2711" s="72" t="s">
        <v>17232</v>
      </c>
      <c r="C2711" s="71" t="s">
        <v>24085</v>
      </c>
      <c r="D2711" s="71" t="s">
        <v>17233</v>
      </c>
    </row>
    <row r="2712" spans="1:4" ht="22.5">
      <c r="A2712" s="71" t="s">
        <v>17234</v>
      </c>
      <c r="B2712" s="72" t="s">
        <v>17235</v>
      </c>
      <c r="C2712" s="71" t="s">
        <v>20557</v>
      </c>
      <c r="D2712" s="73" t="s">
        <v>17236</v>
      </c>
    </row>
    <row r="2713" spans="1:4">
      <c r="A2713" s="71" t="s">
        <v>17237</v>
      </c>
      <c r="B2713" s="72" t="s">
        <v>17238</v>
      </c>
      <c r="C2713" s="71" t="s">
        <v>24085</v>
      </c>
      <c r="D2713" s="73" t="s">
        <v>17239</v>
      </c>
    </row>
    <row r="2714" spans="1:4">
      <c r="A2714" s="71" t="s">
        <v>17240</v>
      </c>
      <c r="B2714" s="72" t="s">
        <v>17241</v>
      </c>
      <c r="C2714" s="71" t="s">
        <v>24085</v>
      </c>
      <c r="D2714" s="73" t="s">
        <v>17242</v>
      </c>
    </row>
    <row r="2715" spans="1:4">
      <c r="A2715" s="71" t="s">
        <v>17243</v>
      </c>
      <c r="B2715" s="72" t="s">
        <v>17244</v>
      </c>
      <c r="C2715" s="71" t="s">
        <v>22126</v>
      </c>
      <c r="D2715" s="73" t="s">
        <v>17245</v>
      </c>
    </row>
    <row r="2716" spans="1:4">
      <c r="A2716" s="71" t="s">
        <v>17246</v>
      </c>
      <c r="B2716" s="72" t="s">
        <v>17247</v>
      </c>
      <c r="C2716" s="71" t="s">
        <v>22126</v>
      </c>
      <c r="D2716" s="73" t="s">
        <v>17248</v>
      </c>
    </row>
    <row r="2717" spans="1:4">
      <c r="A2717" s="71" t="s">
        <v>17249</v>
      </c>
      <c r="B2717" s="72" t="s">
        <v>17250</v>
      </c>
      <c r="C2717" s="71" t="s">
        <v>22126</v>
      </c>
      <c r="D2717" s="73" t="s">
        <v>17251</v>
      </c>
    </row>
    <row r="2718" spans="1:4">
      <c r="A2718" s="71" t="s">
        <v>17252</v>
      </c>
      <c r="B2718" s="72" t="s">
        <v>17253</v>
      </c>
      <c r="C2718" s="71" t="s">
        <v>22126</v>
      </c>
      <c r="D2718" s="73" t="s">
        <v>17254</v>
      </c>
    </row>
    <row r="2719" spans="1:4">
      <c r="A2719" s="71" t="s">
        <v>17255</v>
      </c>
      <c r="B2719" s="72" t="s">
        <v>17256</v>
      </c>
      <c r="C2719" s="71" t="s">
        <v>22126</v>
      </c>
      <c r="D2719" s="73" t="s">
        <v>17248</v>
      </c>
    </row>
    <row r="2720" spans="1:4" ht="22.5">
      <c r="A2720" s="71" t="s">
        <v>17257</v>
      </c>
      <c r="B2720" s="72" t="s">
        <v>17258</v>
      </c>
      <c r="C2720" s="71" t="s">
        <v>22126</v>
      </c>
      <c r="D2720" s="73" t="s">
        <v>17259</v>
      </c>
    </row>
    <row r="2721" spans="1:4" ht="22.5">
      <c r="A2721" s="71" t="s">
        <v>17260</v>
      </c>
      <c r="B2721" s="72" t="s">
        <v>17261</v>
      </c>
      <c r="C2721" s="71" t="s">
        <v>22126</v>
      </c>
      <c r="D2721" s="73" t="s">
        <v>17262</v>
      </c>
    </row>
    <row r="2722" spans="1:4" ht="22.5">
      <c r="A2722" s="71" t="s">
        <v>17263</v>
      </c>
      <c r="B2722" s="72" t="s">
        <v>17264</v>
      </c>
      <c r="C2722" s="71" t="s">
        <v>22126</v>
      </c>
      <c r="D2722" s="73" t="s">
        <v>17265</v>
      </c>
    </row>
    <row r="2723" spans="1:4" ht="22.5">
      <c r="A2723" s="71" t="s">
        <v>17266</v>
      </c>
      <c r="B2723" s="72" t="s">
        <v>17267</v>
      </c>
      <c r="C2723" s="71" t="s">
        <v>22126</v>
      </c>
      <c r="D2723" s="73" t="s">
        <v>17268</v>
      </c>
    </row>
    <row r="2724" spans="1:4" ht="22.5">
      <c r="A2724" s="71" t="s">
        <v>17269</v>
      </c>
      <c r="B2724" s="72" t="s">
        <v>17270</v>
      </c>
      <c r="C2724" s="71" t="s">
        <v>22126</v>
      </c>
      <c r="D2724" s="73" t="s">
        <v>17271</v>
      </c>
    </row>
    <row r="2725" spans="1:4" ht="22.5">
      <c r="A2725" s="71" t="s">
        <v>17272</v>
      </c>
      <c r="B2725" s="72" t="s">
        <v>17273</v>
      </c>
      <c r="C2725" s="71" t="s">
        <v>22126</v>
      </c>
      <c r="D2725" s="73" t="s">
        <v>17274</v>
      </c>
    </row>
    <row r="2726" spans="1:4">
      <c r="A2726" s="71" t="s">
        <v>17275</v>
      </c>
      <c r="B2726" s="72" t="s">
        <v>17276</v>
      </c>
      <c r="C2726" s="71" t="s">
        <v>22126</v>
      </c>
      <c r="D2726" s="73" t="s">
        <v>17277</v>
      </c>
    </row>
    <row r="2727" spans="1:4">
      <c r="A2727" s="71" t="s">
        <v>17278</v>
      </c>
      <c r="B2727" s="72" t="s">
        <v>17279</v>
      </c>
      <c r="C2727" s="71" t="s">
        <v>22126</v>
      </c>
      <c r="D2727" s="73" t="s">
        <v>17280</v>
      </c>
    </row>
    <row r="2728" spans="1:4">
      <c r="A2728" s="71" t="s">
        <v>17281</v>
      </c>
      <c r="B2728" s="72" t="s">
        <v>17282</v>
      </c>
      <c r="C2728" s="71" t="s">
        <v>22126</v>
      </c>
      <c r="D2728" s="73" t="s">
        <v>17283</v>
      </c>
    </row>
    <row r="2729" spans="1:4">
      <c r="A2729" s="71" t="s">
        <v>17284</v>
      </c>
      <c r="B2729" s="72" t="s">
        <v>17285</v>
      </c>
      <c r="C2729" s="71" t="s">
        <v>22126</v>
      </c>
      <c r="D2729" s="73" t="s">
        <v>17286</v>
      </c>
    </row>
    <row r="2730" spans="1:4">
      <c r="A2730" s="71" t="s">
        <v>17287</v>
      </c>
      <c r="B2730" s="72" t="s">
        <v>17288</v>
      </c>
      <c r="C2730" s="71" t="s">
        <v>22126</v>
      </c>
      <c r="D2730" s="73" t="s">
        <v>17289</v>
      </c>
    </row>
    <row r="2731" spans="1:4">
      <c r="A2731" s="71" t="s">
        <v>17290</v>
      </c>
      <c r="B2731" s="72" t="s">
        <v>17291</v>
      </c>
      <c r="C2731" s="71" t="s">
        <v>22126</v>
      </c>
      <c r="D2731" s="73" t="s">
        <v>17292</v>
      </c>
    </row>
    <row r="2733" spans="1:4" ht="18.75">
      <c r="B2733" s="78" t="s">
        <v>23664</v>
      </c>
      <c r="C2733" s="79" t="s">
        <v>23665</v>
      </c>
      <c r="D2733" s="71" t="s">
        <v>22710</v>
      </c>
    </row>
    <row r="2734" spans="1:4">
      <c r="A2734" s="79" t="s">
        <v>23666</v>
      </c>
      <c r="B2734" s="72" t="s">
        <v>22678</v>
      </c>
    </row>
    <row r="2735" spans="1:4">
      <c r="A2735" s="79" t="s">
        <v>23667</v>
      </c>
      <c r="B2735" s="72" t="s">
        <v>22679</v>
      </c>
    </row>
    <row r="2736" spans="1:4">
      <c r="A2736" s="79" t="s">
        <v>24023</v>
      </c>
      <c r="B2736" s="80" t="s">
        <v>23668</v>
      </c>
      <c r="C2736" s="79" t="s">
        <v>23669</v>
      </c>
      <c r="D2736" s="79" t="s">
        <v>23670</v>
      </c>
    </row>
    <row r="2737" spans="1:4">
      <c r="D2737" s="79" t="s">
        <v>23671</v>
      </c>
    </row>
    <row r="2738" spans="1:4">
      <c r="A2738" s="71" t="s">
        <v>17293</v>
      </c>
      <c r="B2738" s="72" t="s">
        <v>17294</v>
      </c>
      <c r="C2738" s="71" t="s">
        <v>22126</v>
      </c>
      <c r="D2738" s="73" t="s">
        <v>17295</v>
      </c>
    </row>
    <row r="2739" spans="1:4">
      <c r="A2739" s="71" t="s">
        <v>17296</v>
      </c>
      <c r="B2739" s="72" t="s">
        <v>17297</v>
      </c>
      <c r="C2739" s="71" t="s">
        <v>22126</v>
      </c>
      <c r="D2739" s="73" t="s">
        <v>17298</v>
      </c>
    </row>
    <row r="2740" spans="1:4">
      <c r="A2740" s="71" t="s">
        <v>17299</v>
      </c>
      <c r="B2740" s="72" t="s">
        <v>17300</v>
      </c>
      <c r="C2740" s="71" t="s">
        <v>22126</v>
      </c>
      <c r="D2740" s="73" t="s">
        <v>17301</v>
      </c>
    </row>
    <row r="2741" spans="1:4">
      <c r="A2741" s="71" t="s">
        <v>17302</v>
      </c>
      <c r="B2741" s="72" t="s">
        <v>17303</v>
      </c>
      <c r="C2741" s="71" t="s">
        <v>22126</v>
      </c>
      <c r="D2741" s="73" t="s">
        <v>17304</v>
      </c>
    </row>
    <row r="2742" spans="1:4">
      <c r="A2742" s="71" t="s">
        <v>17305</v>
      </c>
      <c r="B2742" s="72" t="s">
        <v>17306</v>
      </c>
      <c r="C2742" s="71" t="s">
        <v>22126</v>
      </c>
      <c r="D2742" s="73" t="s">
        <v>17307</v>
      </c>
    </row>
    <row r="2743" spans="1:4">
      <c r="A2743" s="71" t="s">
        <v>17308</v>
      </c>
      <c r="B2743" s="72" t="s">
        <v>17309</v>
      </c>
      <c r="C2743" s="71" t="s">
        <v>22126</v>
      </c>
      <c r="D2743" s="73" t="s">
        <v>17310</v>
      </c>
    </row>
    <row r="2744" spans="1:4">
      <c r="A2744" s="71" t="s">
        <v>17311</v>
      </c>
      <c r="B2744" s="72" t="s">
        <v>17312</v>
      </c>
      <c r="C2744" s="71" t="s">
        <v>22126</v>
      </c>
      <c r="D2744" s="73" t="s">
        <v>17313</v>
      </c>
    </row>
    <row r="2745" spans="1:4">
      <c r="A2745" s="71" t="s">
        <v>17314</v>
      </c>
      <c r="B2745" s="72" t="s">
        <v>17315</v>
      </c>
      <c r="C2745" s="71" t="s">
        <v>22126</v>
      </c>
      <c r="D2745" s="73" t="s">
        <v>17316</v>
      </c>
    </row>
    <row r="2746" spans="1:4">
      <c r="A2746" s="71" t="s">
        <v>17317</v>
      </c>
      <c r="B2746" s="72" t="s">
        <v>17318</v>
      </c>
      <c r="C2746" s="71" t="s">
        <v>22126</v>
      </c>
      <c r="D2746" s="73" t="s">
        <v>17304</v>
      </c>
    </row>
    <row r="2747" spans="1:4">
      <c r="A2747" s="71" t="s">
        <v>17319</v>
      </c>
      <c r="B2747" s="72" t="s">
        <v>17320</v>
      </c>
      <c r="C2747" s="71" t="s">
        <v>22126</v>
      </c>
      <c r="D2747" s="73" t="s">
        <v>17321</v>
      </c>
    </row>
    <row r="2748" spans="1:4">
      <c r="A2748" s="71" t="s">
        <v>17322</v>
      </c>
      <c r="B2748" s="72" t="s">
        <v>17323</v>
      </c>
      <c r="C2748" s="71" t="s">
        <v>22126</v>
      </c>
      <c r="D2748" s="73" t="s">
        <v>17324</v>
      </c>
    </row>
    <row r="2749" spans="1:4">
      <c r="A2749" s="71" t="s">
        <v>17325</v>
      </c>
      <c r="B2749" s="72" t="s">
        <v>17326</v>
      </c>
      <c r="C2749" s="71" t="s">
        <v>22126</v>
      </c>
      <c r="D2749" s="73" t="s">
        <v>17327</v>
      </c>
    </row>
    <row r="2750" spans="1:4">
      <c r="A2750" s="71" t="s">
        <v>17328</v>
      </c>
      <c r="B2750" s="72" t="s">
        <v>17329</v>
      </c>
      <c r="C2750" s="71" t="s">
        <v>22126</v>
      </c>
      <c r="D2750" s="73" t="s">
        <v>17330</v>
      </c>
    </row>
    <row r="2751" spans="1:4">
      <c r="A2751" s="71" t="s">
        <v>17331</v>
      </c>
      <c r="B2751" s="72" t="s">
        <v>17332</v>
      </c>
      <c r="C2751" s="71" t="s">
        <v>22126</v>
      </c>
      <c r="D2751" s="73" t="s">
        <v>17333</v>
      </c>
    </row>
    <row r="2752" spans="1:4">
      <c r="A2752" s="71" t="s">
        <v>17334</v>
      </c>
      <c r="B2752" s="72" t="s">
        <v>17335</v>
      </c>
      <c r="C2752" s="71" t="s">
        <v>22126</v>
      </c>
      <c r="D2752" s="73" t="s">
        <v>17336</v>
      </c>
    </row>
    <row r="2753" spans="1:4">
      <c r="A2753" s="71" t="s">
        <v>17337</v>
      </c>
      <c r="B2753" s="72" t="s">
        <v>17338</v>
      </c>
      <c r="C2753" s="71" t="s">
        <v>24085</v>
      </c>
      <c r="D2753" s="73" t="s">
        <v>17339</v>
      </c>
    </row>
    <row r="2754" spans="1:4">
      <c r="A2754" s="71" t="s">
        <v>17340</v>
      </c>
      <c r="B2754" s="72" t="s">
        <v>17341</v>
      </c>
      <c r="C2754" s="71" t="s">
        <v>24085</v>
      </c>
      <c r="D2754" s="73" t="s">
        <v>17342</v>
      </c>
    </row>
    <row r="2755" spans="1:4">
      <c r="A2755" s="71" t="s">
        <v>17343</v>
      </c>
      <c r="B2755" s="72" t="s">
        <v>17344</v>
      </c>
      <c r="C2755" s="71" t="s">
        <v>24085</v>
      </c>
      <c r="D2755" s="77" t="s">
        <v>17345</v>
      </c>
    </row>
    <row r="2756" spans="1:4">
      <c r="A2756" s="71" t="s">
        <v>17346</v>
      </c>
      <c r="B2756" s="72" t="s">
        <v>17347</v>
      </c>
      <c r="C2756" s="71" t="s">
        <v>24085</v>
      </c>
      <c r="D2756" s="77" t="s">
        <v>17348</v>
      </c>
    </row>
    <row r="2757" spans="1:4">
      <c r="A2757" s="71" t="s">
        <v>17349</v>
      </c>
      <c r="B2757" s="72" t="s">
        <v>17350</v>
      </c>
      <c r="C2757" s="71" t="s">
        <v>24134</v>
      </c>
      <c r="D2757" s="73" t="s">
        <v>17351</v>
      </c>
    </row>
    <row r="2758" spans="1:4">
      <c r="A2758" s="71" t="s">
        <v>17352</v>
      </c>
      <c r="B2758" s="72" t="s">
        <v>17353</v>
      </c>
      <c r="C2758" s="71" t="s">
        <v>24134</v>
      </c>
      <c r="D2758" s="73" t="s">
        <v>20915</v>
      </c>
    </row>
    <row r="2759" spans="1:4">
      <c r="A2759" s="71" t="s">
        <v>17354</v>
      </c>
      <c r="B2759" s="72" t="s">
        <v>17355</v>
      </c>
      <c r="C2759" s="71" t="s">
        <v>22126</v>
      </c>
      <c r="D2759" s="73" t="s">
        <v>24120</v>
      </c>
    </row>
    <row r="2760" spans="1:4">
      <c r="A2760" s="71" t="s">
        <v>17356</v>
      </c>
      <c r="B2760" s="72" t="s">
        <v>17357</v>
      </c>
      <c r="C2760" s="71" t="s">
        <v>22126</v>
      </c>
      <c r="D2760" s="71" t="s">
        <v>17358</v>
      </c>
    </row>
    <row r="2761" spans="1:4" ht="22.5">
      <c r="A2761" s="71" t="s">
        <v>17359</v>
      </c>
      <c r="B2761" s="72" t="s">
        <v>17360</v>
      </c>
      <c r="C2761" s="71" t="s">
        <v>24085</v>
      </c>
      <c r="D2761" s="73" t="s">
        <v>17361</v>
      </c>
    </row>
    <row r="2762" spans="1:4">
      <c r="B2762" s="72" t="s">
        <v>17362</v>
      </c>
    </row>
    <row r="2763" spans="1:4">
      <c r="A2763" s="71" t="s">
        <v>17363</v>
      </c>
      <c r="B2763" s="72" t="s">
        <v>17364</v>
      </c>
      <c r="C2763" s="71" t="s">
        <v>22075</v>
      </c>
      <c r="D2763" s="73" t="s">
        <v>23395</v>
      </c>
    </row>
    <row r="2764" spans="1:4">
      <c r="A2764" s="71" t="s">
        <v>17365</v>
      </c>
      <c r="B2764" s="72" t="s">
        <v>17366</v>
      </c>
      <c r="C2764" s="71" t="s">
        <v>24085</v>
      </c>
      <c r="D2764" s="73" t="s">
        <v>17367</v>
      </c>
    </row>
    <row r="2765" spans="1:4">
      <c r="A2765" s="71" t="s">
        <v>17368</v>
      </c>
      <c r="B2765" s="72" t="s">
        <v>17369</v>
      </c>
      <c r="C2765" s="71" t="s">
        <v>24085</v>
      </c>
      <c r="D2765" s="73" t="s">
        <v>17370</v>
      </c>
    </row>
    <row r="2766" spans="1:4">
      <c r="A2766" s="71" t="s">
        <v>17371</v>
      </c>
      <c r="B2766" s="72" t="s">
        <v>17372</v>
      </c>
      <c r="C2766" s="71" t="s">
        <v>24085</v>
      </c>
      <c r="D2766" s="73" t="s">
        <v>17373</v>
      </c>
    </row>
    <row r="2767" spans="1:4">
      <c r="A2767" s="71" t="s">
        <v>17374</v>
      </c>
      <c r="B2767" s="72" t="s">
        <v>17375</v>
      </c>
      <c r="C2767" s="71" t="s">
        <v>24085</v>
      </c>
      <c r="D2767" s="73" t="s">
        <v>17376</v>
      </c>
    </row>
    <row r="2768" spans="1:4">
      <c r="A2768" s="71" t="s">
        <v>17377</v>
      </c>
      <c r="B2768" s="72" t="s">
        <v>17378</v>
      </c>
      <c r="C2768" s="71" t="s">
        <v>24085</v>
      </c>
      <c r="D2768" s="73" t="s">
        <v>17379</v>
      </c>
    </row>
    <row r="2769" spans="1:4">
      <c r="A2769" s="71" t="s">
        <v>17380</v>
      </c>
      <c r="B2769" s="72" t="s">
        <v>17381</v>
      </c>
      <c r="C2769" s="71" t="s">
        <v>24085</v>
      </c>
      <c r="D2769" s="73" t="s">
        <v>17382</v>
      </c>
    </row>
    <row r="2770" spans="1:4">
      <c r="A2770" s="71" t="s">
        <v>17383</v>
      </c>
      <c r="B2770" s="72" t="s">
        <v>17384</v>
      </c>
      <c r="C2770" s="71" t="s">
        <v>24085</v>
      </c>
      <c r="D2770" s="73" t="s">
        <v>17385</v>
      </c>
    </row>
    <row r="2771" spans="1:4">
      <c r="A2771" s="71" t="s">
        <v>17386</v>
      </c>
      <c r="B2771" s="72" t="s">
        <v>17387</v>
      </c>
      <c r="C2771" s="71" t="s">
        <v>24085</v>
      </c>
      <c r="D2771" s="73" t="s">
        <v>17388</v>
      </c>
    </row>
    <row r="2772" spans="1:4">
      <c r="A2772" s="71" t="s">
        <v>17389</v>
      </c>
      <c r="B2772" s="72" t="s">
        <v>17390</v>
      </c>
      <c r="C2772" s="71" t="s">
        <v>24085</v>
      </c>
      <c r="D2772" s="73" t="s">
        <v>17391</v>
      </c>
    </row>
    <row r="2773" spans="1:4">
      <c r="A2773" s="71" t="s">
        <v>17392</v>
      </c>
      <c r="B2773" s="72" t="s">
        <v>17393</v>
      </c>
      <c r="C2773" s="71" t="s">
        <v>24085</v>
      </c>
      <c r="D2773" s="73" t="s">
        <v>17394</v>
      </c>
    </row>
    <row r="2774" spans="1:4">
      <c r="A2774" s="71" t="s">
        <v>17395</v>
      </c>
      <c r="B2774" s="72" t="s">
        <v>17396</v>
      </c>
      <c r="C2774" s="71" t="s">
        <v>24085</v>
      </c>
      <c r="D2774" s="73" t="s">
        <v>17397</v>
      </c>
    </row>
    <row r="2775" spans="1:4">
      <c r="A2775" s="71" t="s">
        <v>17398</v>
      </c>
      <c r="B2775" s="72" t="s">
        <v>17399</v>
      </c>
      <c r="C2775" s="71" t="s">
        <v>24085</v>
      </c>
      <c r="D2775" s="73" t="s">
        <v>17400</v>
      </c>
    </row>
    <row r="2776" spans="1:4">
      <c r="A2776" s="71" t="s">
        <v>17401</v>
      </c>
      <c r="B2776" s="72" t="s">
        <v>17402</v>
      </c>
      <c r="C2776" s="71" t="s">
        <v>24085</v>
      </c>
      <c r="D2776" s="73" t="s">
        <v>17403</v>
      </c>
    </row>
    <row r="2777" spans="1:4">
      <c r="A2777" s="71" t="s">
        <v>17404</v>
      </c>
      <c r="B2777" s="72" t="s">
        <v>17405</v>
      </c>
      <c r="C2777" s="71" t="s">
        <v>24085</v>
      </c>
      <c r="D2777" s="73" t="s">
        <v>17406</v>
      </c>
    </row>
    <row r="2778" spans="1:4">
      <c r="A2778" s="71" t="s">
        <v>17407</v>
      </c>
      <c r="B2778" s="72" t="s">
        <v>17408</v>
      </c>
      <c r="C2778" s="71" t="s">
        <v>24085</v>
      </c>
      <c r="D2778" s="77" t="s">
        <v>17409</v>
      </c>
    </row>
    <row r="2779" spans="1:4">
      <c r="A2779" s="71" t="s">
        <v>17410</v>
      </c>
      <c r="B2779" s="72" t="s">
        <v>17411</v>
      </c>
      <c r="C2779" s="71" t="s">
        <v>24085</v>
      </c>
      <c r="D2779" s="76" t="s">
        <v>17412</v>
      </c>
    </row>
    <row r="2780" spans="1:4">
      <c r="A2780" s="71" t="s">
        <v>17413</v>
      </c>
      <c r="B2780" s="72" t="s">
        <v>17414</v>
      </c>
      <c r="C2780" s="71" t="s">
        <v>24085</v>
      </c>
      <c r="D2780" s="76" t="s">
        <v>17415</v>
      </c>
    </row>
    <row r="2781" spans="1:4">
      <c r="A2781" s="71" t="s">
        <v>17416</v>
      </c>
      <c r="B2781" s="72" t="s">
        <v>17417</v>
      </c>
      <c r="C2781" s="71" t="s">
        <v>24085</v>
      </c>
      <c r="D2781" s="73" t="s">
        <v>17418</v>
      </c>
    </row>
    <row r="2782" spans="1:4">
      <c r="A2782" s="71" t="s">
        <v>17419</v>
      </c>
      <c r="B2782" s="72" t="s">
        <v>17420</v>
      </c>
      <c r="C2782" s="71" t="s">
        <v>24085</v>
      </c>
      <c r="D2782" s="73" t="s">
        <v>17421</v>
      </c>
    </row>
    <row r="2783" spans="1:4">
      <c r="A2783" s="71" t="s">
        <v>17422</v>
      </c>
      <c r="B2783" s="72" t="s">
        <v>17423</v>
      </c>
      <c r="C2783" s="71" t="s">
        <v>24085</v>
      </c>
      <c r="D2783" s="73" t="s">
        <v>17424</v>
      </c>
    </row>
    <row r="2784" spans="1:4">
      <c r="A2784" s="71" t="s">
        <v>17425</v>
      </c>
      <c r="B2784" s="72" t="s">
        <v>17426</v>
      </c>
      <c r="C2784" s="71" t="s">
        <v>24085</v>
      </c>
      <c r="D2784" s="73" t="s">
        <v>17427</v>
      </c>
    </row>
    <row r="2785" spans="1:4">
      <c r="A2785" s="71" t="s">
        <v>17428</v>
      </c>
      <c r="B2785" s="72" t="s">
        <v>17429</v>
      </c>
      <c r="C2785" s="71" t="s">
        <v>24085</v>
      </c>
      <c r="D2785" s="73" t="s">
        <v>17430</v>
      </c>
    </row>
    <row r="2786" spans="1:4">
      <c r="A2786" s="71" t="s">
        <v>17431</v>
      </c>
      <c r="B2786" s="72" t="s">
        <v>17432</v>
      </c>
      <c r="C2786" s="71" t="s">
        <v>24085</v>
      </c>
      <c r="D2786" s="73" t="s">
        <v>17433</v>
      </c>
    </row>
    <row r="2787" spans="1:4">
      <c r="A2787" s="71" t="s">
        <v>17434</v>
      </c>
      <c r="B2787" s="72" t="s">
        <v>17435</v>
      </c>
      <c r="C2787" s="71" t="s">
        <v>24085</v>
      </c>
      <c r="D2787" s="73" t="s">
        <v>17436</v>
      </c>
    </row>
    <row r="2788" spans="1:4">
      <c r="A2788" s="71" t="s">
        <v>17437</v>
      </c>
      <c r="B2788" s="72" t="s">
        <v>17438</v>
      </c>
      <c r="C2788" s="71" t="s">
        <v>24085</v>
      </c>
      <c r="D2788" s="73" t="s">
        <v>17439</v>
      </c>
    </row>
    <row r="2789" spans="1:4">
      <c r="A2789" s="71" t="s">
        <v>17440</v>
      </c>
      <c r="B2789" s="72" t="s">
        <v>17441</v>
      </c>
      <c r="C2789" s="71" t="s">
        <v>24085</v>
      </c>
      <c r="D2789" s="76" t="s">
        <v>17442</v>
      </c>
    </row>
    <row r="2790" spans="1:4">
      <c r="A2790" s="71" t="s">
        <v>17443</v>
      </c>
      <c r="B2790" s="72" t="s">
        <v>17444</v>
      </c>
      <c r="C2790" s="71" t="s">
        <v>24085</v>
      </c>
      <c r="D2790" s="76" t="s">
        <v>17445</v>
      </c>
    </row>
    <row r="2791" spans="1:4">
      <c r="A2791" s="71" t="s">
        <v>17446</v>
      </c>
      <c r="B2791" s="72" t="s">
        <v>17447</v>
      </c>
      <c r="C2791" s="71" t="s">
        <v>24085</v>
      </c>
      <c r="D2791" s="73" t="s">
        <v>17448</v>
      </c>
    </row>
    <row r="2793" spans="1:4" ht="18.75">
      <c r="B2793" s="78" t="s">
        <v>23664</v>
      </c>
      <c r="C2793" s="79" t="s">
        <v>23665</v>
      </c>
      <c r="D2793" s="71" t="s">
        <v>22711</v>
      </c>
    </row>
    <row r="2794" spans="1:4">
      <c r="A2794" s="79" t="s">
        <v>23666</v>
      </c>
      <c r="B2794" s="72" t="s">
        <v>22678</v>
      </c>
    </row>
    <row r="2795" spans="1:4">
      <c r="A2795" s="79" t="s">
        <v>23667</v>
      </c>
      <c r="B2795" s="72" t="s">
        <v>22679</v>
      </c>
    </row>
    <row r="2796" spans="1:4">
      <c r="A2796" s="79" t="s">
        <v>24023</v>
      </c>
      <c r="B2796" s="80" t="s">
        <v>23668</v>
      </c>
      <c r="C2796" s="79" t="s">
        <v>23669</v>
      </c>
      <c r="D2796" s="79" t="s">
        <v>23670</v>
      </c>
    </row>
    <row r="2797" spans="1:4">
      <c r="D2797" s="79" t="s">
        <v>23671</v>
      </c>
    </row>
    <row r="2798" spans="1:4">
      <c r="A2798" s="71" t="s">
        <v>17449</v>
      </c>
      <c r="B2798" s="72" t="s">
        <v>17450</v>
      </c>
      <c r="C2798" s="71" t="s">
        <v>24085</v>
      </c>
      <c r="D2798" s="73" t="s">
        <v>17451</v>
      </c>
    </row>
    <row r="2799" spans="1:4">
      <c r="A2799" s="71" t="s">
        <v>17452</v>
      </c>
      <c r="B2799" s="72" t="s">
        <v>17453</v>
      </c>
      <c r="C2799" s="71" t="s">
        <v>24085</v>
      </c>
      <c r="D2799" s="73" t="s">
        <v>17454</v>
      </c>
    </row>
    <row r="2800" spans="1:4">
      <c r="B2800" s="72" t="s">
        <v>17455</v>
      </c>
    </row>
    <row r="2801" spans="1:4">
      <c r="A2801" s="71" t="s">
        <v>17456</v>
      </c>
      <c r="B2801" s="72" t="s">
        <v>17457</v>
      </c>
      <c r="C2801" s="71" t="s">
        <v>24085</v>
      </c>
      <c r="D2801" s="73" t="s">
        <v>17458</v>
      </c>
    </row>
    <row r="2802" spans="1:4">
      <c r="A2802" s="71" t="s">
        <v>17459</v>
      </c>
      <c r="B2802" s="72" t="s">
        <v>17460</v>
      </c>
      <c r="C2802" s="71" t="s">
        <v>24085</v>
      </c>
      <c r="D2802" s="73" t="s">
        <v>17461</v>
      </c>
    </row>
    <row r="2803" spans="1:4">
      <c r="A2803" s="71" t="s">
        <v>17462</v>
      </c>
      <c r="B2803" s="72" t="s">
        <v>17463</v>
      </c>
      <c r="C2803" s="71" t="s">
        <v>24085</v>
      </c>
      <c r="D2803" s="73" t="s">
        <v>17464</v>
      </c>
    </row>
    <row r="2804" spans="1:4">
      <c r="A2804" s="71" t="s">
        <v>17465</v>
      </c>
      <c r="B2804" s="72" t="s">
        <v>17466</v>
      </c>
      <c r="C2804" s="71" t="s">
        <v>24085</v>
      </c>
      <c r="D2804" s="76" t="s">
        <v>17467</v>
      </c>
    </row>
    <row r="2805" spans="1:4">
      <c r="A2805" s="71" t="s">
        <v>17468</v>
      </c>
      <c r="B2805" s="72" t="s">
        <v>17469</v>
      </c>
      <c r="C2805" s="71" t="s">
        <v>24085</v>
      </c>
      <c r="D2805" s="76" t="s">
        <v>17470</v>
      </c>
    </row>
    <row r="2806" spans="1:4">
      <c r="A2806" s="71" t="s">
        <v>17471</v>
      </c>
      <c r="B2806" s="72" t="s">
        <v>17472</v>
      </c>
      <c r="C2806" s="71" t="s">
        <v>24085</v>
      </c>
      <c r="D2806" s="76" t="s">
        <v>17473</v>
      </c>
    </row>
    <row r="2807" spans="1:4">
      <c r="A2807" s="71" t="s">
        <v>17474</v>
      </c>
      <c r="B2807" s="72" t="s">
        <v>17475</v>
      </c>
      <c r="C2807" s="71" t="s">
        <v>24085</v>
      </c>
      <c r="D2807" s="76" t="s">
        <v>17476</v>
      </c>
    </row>
    <row r="2808" spans="1:4">
      <c r="A2808" s="71" t="s">
        <v>17477</v>
      </c>
      <c r="B2808" s="72" t="s">
        <v>17478</v>
      </c>
      <c r="C2808" s="71" t="s">
        <v>24085</v>
      </c>
      <c r="D2808" s="76" t="s">
        <v>17479</v>
      </c>
    </row>
    <row r="2809" spans="1:4">
      <c r="A2809" s="71" t="s">
        <v>17480</v>
      </c>
      <c r="B2809" s="72" t="s">
        <v>17481</v>
      </c>
      <c r="C2809" s="71" t="s">
        <v>24085</v>
      </c>
      <c r="D2809" s="76" t="s">
        <v>17482</v>
      </c>
    </row>
    <row r="2810" spans="1:4">
      <c r="A2810" s="71" t="s">
        <v>17483</v>
      </c>
      <c r="B2810" s="72" t="s">
        <v>17484</v>
      </c>
      <c r="C2810" s="71" t="s">
        <v>24085</v>
      </c>
      <c r="D2810" s="76" t="s">
        <v>17485</v>
      </c>
    </row>
    <row r="2811" spans="1:4">
      <c r="A2811" s="71" t="s">
        <v>17486</v>
      </c>
      <c r="B2811" s="72" t="s">
        <v>17487</v>
      </c>
      <c r="C2811" s="71" t="s">
        <v>24085</v>
      </c>
      <c r="D2811" s="76" t="s">
        <v>17488</v>
      </c>
    </row>
    <row r="2812" spans="1:4">
      <c r="A2812" s="71" t="s">
        <v>17489</v>
      </c>
      <c r="B2812" s="72" t="s">
        <v>17490</v>
      </c>
      <c r="C2812" s="71" t="s">
        <v>24085</v>
      </c>
      <c r="D2812" s="76" t="s">
        <v>17491</v>
      </c>
    </row>
    <row r="2813" spans="1:4">
      <c r="A2813" s="71" t="s">
        <v>17492</v>
      </c>
      <c r="B2813" s="72" t="s">
        <v>17493</v>
      </c>
      <c r="C2813" s="71" t="s">
        <v>24085</v>
      </c>
      <c r="D2813" s="76" t="s">
        <v>17494</v>
      </c>
    </row>
    <row r="2814" spans="1:4">
      <c r="A2814" s="71" t="s">
        <v>17495</v>
      </c>
      <c r="B2814" s="72" t="s">
        <v>17496</v>
      </c>
      <c r="C2814" s="71" t="s">
        <v>24085</v>
      </c>
      <c r="D2814" s="76" t="s">
        <v>17497</v>
      </c>
    </row>
    <row r="2815" spans="1:4">
      <c r="A2815" s="71" t="s">
        <v>17498</v>
      </c>
      <c r="B2815" s="72" t="s">
        <v>17499</v>
      </c>
      <c r="C2815" s="71" t="s">
        <v>24085</v>
      </c>
      <c r="D2815" s="76" t="s">
        <v>17500</v>
      </c>
    </row>
    <row r="2816" spans="1:4">
      <c r="A2816" s="71" t="s">
        <v>17501</v>
      </c>
      <c r="B2816" s="72" t="s">
        <v>17502</v>
      </c>
      <c r="C2816" s="71" t="s">
        <v>24085</v>
      </c>
      <c r="D2816" s="76" t="s">
        <v>17503</v>
      </c>
    </row>
    <row r="2817" spans="1:4">
      <c r="A2817" s="71" t="s">
        <v>17504</v>
      </c>
      <c r="B2817" s="72" t="s">
        <v>17505</v>
      </c>
      <c r="C2817" s="71" t="s">
        <v>24085</v>
      </c>
      <c r="D2817" s="76" t="s">
        <v>17506</v>
      </c>
    </row>
    <row r="2818" spans="1:4">
      <c r="A2818" s="71" t="s">
        <v>17507</v>
      </c>
      <c r="B2818" s="72" t="s">
        <v>17508</v>
      </c>
      <c r="C2818" s="71" t="s">
        <v>24085</v>
      </c>
      <c r="D2818" s="76" t="s">
        <v>17509</v>
      </c>
    </row>
    <row r="2819" spans="1:4">
      <c r="A2819" s="71" t="s">
        <v>17510</v>
      </c>
      <c r="B2819" s="72" t="s">
        <v>17511</v>
      </c>
      <c r="C2819" s="71" t="s">
        <v>24085</v>
      </c>
      <c r="D2819" s="76" t="s">
        <v>17512</v>
      </c>
    </row>
    <row r="2820" spans="1:4">
      <c r="A2820" s="71" t="s">
        <v>17513</v>
      </c>
      <c r="B2820" s="72" t="s">
        <v>17514</v>
      </c>
      <c r="C2820" s="71" t="s">
        <v>24085</v>
      </c>
      <c r="D2820" s="76" t="s">
        <v>17515</v>
      </c>
    </row>
    <row r="2821" spans="1:4">
      <c r="A2821" s="71" t="s">
        <v>17516</v>
      </c>
      <c r="B2821" s="72" t="s">
        <v>17517</v>
      </c>
      <c r="C2821" s="71" t="s">
        <v>24085</v>
      </c>
      <c r="D2821" s="76" t="s">
        <v>17518</v>
      </c>
    </row>
    <row r="2822" spans="1:4">
      <c r="A2822" s="71" t="s">
        <v>17519</v>
      </c>
      <c r="B2822" s="72" t="s">
        <v>17520</v>
      </c>
      <c r="C2822" s="71" t="s">
        <v>24085</v>
      </c>
      <c r="D2822" s="76" t="s">
        <v>17521</v>
      </c>
    </row>
    <row r="2823" spans="1:4">
      <c r="A2823" s="71" t="s">
        <v>17522</v>
      </c>
      <c r="B2823" s="72" t="s">
        <v>17523</v>
      </c>
      <c r="C2823" s="71" t="s">
        <v>24085</v>
      </c>
      <c r="D2823" s="76" t="s">
        <v>17524</v>
      </c>
    </row>
    <row r="2824" spans="1:4">
      <c r="A2824" s="71" t="s">
        <v>17525</v>
      </c>
      <c r="B2824" s="72" t="s">
        <v>17526</v>
      </c>
      <c r="C2824" s="71" t="s">
        <v>24085</v>
      </c>
      <c r="D2824" s="77" t="s">
        <v>17527</v>
      </c>
    </row>
    <row r="2825" spans="1:4">
      <c r="A2825" s="71" t="s">
        <v>17528</v>
      </c>
      <c r="B2825" s="72" t="s">
        <v>17529</v>
      </c>
      <c r="C2825" s="71" t="s">
        <v>24085</v>
      </c>
      <c r="D2825" s="76" t="s">
        <v>17530</v>
      </c>
    </row>
    <row r="2826" spans="1:4">
      <c r="A2826" s="71" t="s">
        <v>17531</v>
      </c>
      <c r="B2826" s="72" t="s">
        <v>17532</v>
      </c>
      <c r="C2826" s="71" t="s">
        <v>24085</v>
      </c>
      <c r="D2826" s="73" t="s">
        <v>17533</v>
      </c>
    </row>
    <row r="2827" spans="1:4">
      <c r="A2827" s="71" t="s">
        <v>17534</v>
      </c>
      <c r="B2827" s="72" t="s">
        <v>17535</v>
      </c>
      <c r="C2827" s="71" t="s">
        <v>24085</v>
      </c>
      <c r="D2827" s="77" t="s">
        <v>17536</v>
      </c>
    </row>
    <row r="2828" spans="1:4">
      <c r="A2828" s="71" t="s">
        <v>17537</v>
      </c>
      <c r="B2828" s="72" t="s">
        <v>17538</v>
      </c>
      <c r="C2828" s="71" t="s">
        <v>24085</v>
      </c>
      <c r="D2828" s="76" t="s">
        <v>17539</v>
      </c>
    </row>
    <row r="2829" spans="1:4">
      <c r="A2829" s="71" t="s">
        <v>17540</v>
      </c>
      <c r="B2829" s="72" t="s">
        <v>17541</v>
      </c>
      <c r="C2829" s="71" t="s">
        <v>24085</v>
      </c>
      <c r="D2829" s="76" t="s">
        <v>17542</v>
      </c>
    </row>
    <row r="2830" spans="1:4">
      <c r="A2830" s="71" t="s">
        <v>17543</v>
      </c>
      <c r="B2830" s="72" t="s">
        <v>17544</v>
      </c>
      <c r="C2830" s="71" t="s">
        <v>24085</v>
      </c>
      <c r="D2830" s="76" t="s">
        <v>17545</v>
      </c>
    </row>
    <row r="2831" spans="1:4">
      <c r="A2831" s="71" t="s">
        <v>17546</v>
      </c>
      <c r="B2831" s="72" t="s">
        <v>17547</v>
      </c>
      <c r="C2831" s="71" t="s">
        <v>24085</v>
      </c>
      <c r="D2831" s="76" t="s">
        <v>17548</v>
      </c>
    </row>
    <row r="2832" spans="1:4">
      <c r="A2832" s="71" t="s">
        <v>17549</v>
      </c>
      <c r="B2832" s="72" t="s">
        <v>17550</v>
      </c>
      <c r="C2832" s="71" t="s">
        <v>24085</v>
      </c>
      <c r="D2832" s="76" t="s">
        <v>17551</v>
      </c>
    </row>
    <row r="2833" spans="1:4">
      <c r="A2833" s="71" t="s">
        <v>17552</v>
      </c>
      <c r="B2833" s="72" t="s">
        <v>17553</v>
      </c>
      <c r="C2833" s="71" t="s">
        <v>24085</v>
      </c>
      <c r="D2833" s="76" t="s">
        <v>17554</v>
      </c>
    </row>
    <row r="2834" spans="1:4">
      <c r="A2834" s="71" t="s">
        <v>17555</v>
      </c>
      <c r="B2834" s="72" t="s">
        <v>17556</v>
      </c>
      <c r="C2834" s="71" t="s">
        <v>24085</v>
      </c>
      <c r="D2834" s="76" t="s">
        <v>17557</v>
      </c>
    </row>
    <row r="2835" spans="1:4">
      <c r="A2835" s="71" t="s">
        <v>17558</v>
      </c>
      <c r="B2835" s="72" t="s">
        <v>17559</v>
      </c>
      <c r="C2835" s="71" t="s">
        <v>24085</v>
      </c>
      <c r="D2835" s="76" t="s">
        <v>17560</v>
      </c>
    </row>
    <row r="2836" spans="1:4">
      <c r="A2836" s="71" t="s">
        <v>17561</v>
      </c>
      <c r="B2836" s="72" t="s">
        <v>17562</v>
      </c>
      <c r="C2836" s="71" t="s">
        <v>24085</v>
      </c>
      <c r="D2836" s="76" t="s">
        <v>17563</v>
      </c>
    </row>
    <row r="2837" spans="1:4">
      <c r="A2837" s="71" t="s">
        <v>17564</v>
      </c>
      <c r="B2837" s="72" t="s">
        <v>17565</v>
      </c>
      <c r="C2837" s="71" t="s">
        <v>24085</v>
      </c>
      <c r="D2837" s="73" t="s">
        <v>17566</v>
      </c>
    </row>
    <row r="2838" spans="1:4">
      <c r="A2838" s="71" t="s">
        <v>17567</v>
      </c>
      <c r="B2838" s="72" t="s">
        <v>17568</v>
      </c>
      <c r="C2838" s="71" t="s">
        <v>24085</v>
      </c>
      <c r="D2838" s="73" t="s">
        <v>17569</v>
      </c>
    </row>
    <row r="2839" spans="1:4">
      <c r="A2839" s="71" t="s">
        <v>17570</v>
      </c>
      <c r="B2839" s="72" t="s">
        <v>17571</v>
      </c>
      <c r="C2839" s="71" t="s">
        <v>24085</v>
      </c>
      <c r="D2839" s="76" t="s">
        <v>17572</v>
      </c>
    </row>
    <row r="2840" spans="1:4">
      <c r="A2840" s="71" t="s">
        <v>17573</v>
      </c>
      <c r="B2840" s="72" t="s">
        <v>17574</v>
      </c>
      <c r="C2840" s="71" t="s">
        <v>24085</v>
      </c>
      <c r="D2840" s="73" t="s">
        <v>17533</v>
      </c>
    </row>
    <row r="2841" spans="1:4">
      <c r="A2841" s="71" t="s">
        <v>17575</v>
      </c>
      <c r="B2841" s="72" t="s">
        <v>17576</v>
      </c>
      <c r="C2841" s="71" t="s">
        <v>24085</v>
      </c>
      <c r="D2841" s="77" t="s">
        <v>17577</v>
      </c>
    </row>
    <row r="2842" spans="1:4">
      <c r="A2842" s="71" t="s">
        <v>17578</v>
      </c>
      <c r="B2842" s="72" t="s">
        <v>17579</v>
      </c>
      <c r="C2842" s="71" t="s">
        <v>24085</v>
      </c>
      <c r="D2842" s="76" t="s">
        <v>17580</v>
      </c>
    </row>
    <row r="2843" spans="1:4">
      <c r="A2843" s="71" t="s">
        <v>17581</v>
      </c>
      <c r="B2843" s="72" t="s">
        <v>15396</v>
      </c>
      <c r="C2843" s="71" t="s">
        <v>24085</v>
      </c>
      <c r="D2843" s="76" t="s">
        <v>15397</v>
      </c>
    </row>
    <row r="2844" spans="1:4">
      <c r="A2844" s="71" t="s">
        <v>15398</v>
      </c>
      <c r="B2844" s="72" t="s">
        <v>15399</v>
      </c>
      <c r="C2844" s="71" t="s">
        <v>24085</v>
      </c>
      <c r="D2844" s="76" t="s">
        <v>15400</v>
      </c>
    </row>
    <row r="2845" spans="1:4">
      <c r="A2845" s="71" t="s">
        <v>15401</v>
      </c>
      <c r="B2845" s="72" t="s">
        <v>15402</v>
      </c>
      <c r="C2845" s="71" t="s">
        <v>24085</v>
      </c>
      <c r="D2845" s="76" t="s">
        <v>15403</v>
      </c>
    </row>
    <row r="2846" spans="1:4">
      <c r="A2846" s="71" t="s">
        <v>15404</v>
      </c>
      <c r="B2846" s="72" t="s">
        <v>15405</v>
      </c>
      <c r="C2846" s="71" t="s">
        <v>24085</v>
      </c>
      <c r="D2846" s="76" t="s">
        <v>15406</v>
      </c>
    </row>
    <row r="2847" spans="1:4">
      <c r="A2847" s="71" t="s">
        <v>15407</v>
      </c>
      <c r="B2847" s="72" t="s">
        <v>15408</v>
      </c>
      <c r="C2847" s="71" t="s">
        <v>24085</v>
      </c>
      <c r="D2847" s="76" t="s">
        <v>15409</v>
      </c>
    </row>
    <row r="2848" spans="1:4">
      <c r="A2848" s="71" t="s">
        <v>15410</v>
      </c>
      <c r="B2848" s="72" t="s">
        <v>15411</v>
      </c>
      <c r="C2848" s="71" t="s">
        <v>24085</v>
      </c>
      <c r="D2848" s="77" t="s">
        <v>15412</v>
      </c>
    </row>
    <row r="2849" spans="1:4">
      <c r="A2849" s="71" t="s">
        <v>15413</v>
      </c>
      <c r="B2849" s="72" t="s">
        <v>15414</v>
      </c>
      <c r="C2849" s="71" t="s">
        <v>24085</v>
      </c>
      <c r="D2849" s="76" t="s">
        <v>15415</v>
      </c>
    </row>
    <row r="2850" spans="1:4">
      <c r="A2850" s="71" t="s">
        <v>15416</v>
      </c>
      <c r="B2850" s="72" t="s">
        <v>15417</v>
      </c>
      <c r="C2850" s="71" t="s">
        <v>24085</v>
      </c>
      <c r="D2850" s="73" t="s">
        <v>15418</v>
      </c>
    </row>
    <row r="2851" spans="1:4">
      <c r="A2851" s="71" t="s">
        <v>15419</v>
      </c>
      <c r="B2851" s="72" t="s">
        <v>15420</v>
      </c>
      <c r="C2851" s="71" t="s">
        <v>24085</v>
      </c>
      <c r="D2851" s="73" t="s">
        <v>17566</v>
      </c>
    </row>
    <row r="2853" spans="1:4" ht="18.75">
      <c r="B2853" s="78" t="s">
        <v>23664</v>
      </c>
      <c r="C2853" s="79" t="s">
        <v>23665</v>
      </c>
      <c r="D2853" s="71" t="s">
        <v>22712</v>
      </c>
    </row>
    <row r="2854" spans="1:4">
      <c r="A2854" s="79" t="s">
        <v>23666</v>
      </c>
      <c r="B2854" s="72" t="s">
        <v>22678</v>
      </c>
    </row>
    <row r="2855" spans="1:4">
      <c r="A2855" s="79" t="s">
        <v>23667</v>
      </c>
      <c r="B2855" s="72" t="s">
        <v>22679</v>
      </c>
    </row>
    <row r="2856" spans="1:4">
      <c r="A2856" s="79" t="s">
        <v>24023</v>
      </c>
      <c r="B2856" s="80" t="s">
        <v>23668</v>
      </c>
      <c r="C2856" s="79" t="s">
        <v>23669</v>
      </c>
      <c r="D2856" s="79" t="s">
        <v>23670</v>
      </c>
    </row>
    <row r="2857" spans="1:4">
      <c r="D2857" s="79" t="s">
        <v>23671</v>
      </c>
    </row>
    <row r="2858" spans="1:4">
      <c r="A2858" s="71" t="s">
        <v>15421</v>
      </c>
      <c r="B2858" s="72" t="s">
        <v>15422</v>
      </c>
      <c r="C2858" s="71" t="s">
        <v>24085</v>
      </c>
      <c r="D2858" s="73" t="s">
        <v>17569</v>
      </c>
    </row>
    <row r="2859" spans="1:4">
      <c r="A2859" s="71" t="s">
        <v>15423</v>
      </c>
      <c r="B2859" s="72" t="s">
        <v>15424</v>
      </c>
      <c r="C2859" s="71" t="s">
        <v>24085</v>
      </c>
      <c r="D2859" s="76" t="s">
        <v>15425</v>
      </c>
    </row>
    <row r="2860" spans="1:4">
      <c r="A2860" s="71" t="s">
        <v>15426</v>
      </c>
      <c r="B2860" s="72" t="s">
        <v>15427</v>
      </c>
      <c r="C2860" s="71" t="s">
        <v>24085</v>
      </c>
      <c r="D2860" s="73" t="s">
        <v>15428</v>
      </c>
    </row>
    <row r="2861" spans="1:4">
      <c r="A2861" s="71" t="s">
        <v>15429</v>
      </c>
      <c r="B2861" s="72" t="s">
        <v>15430</v>
      </c>
      <c r="C2861" s="71" t="s">
        <v>24085</v>
      </c>
      <c r="D2861" s="73" t="s">
        <v>15431</v>
      </c>
    </row>
    <row r="2862" spans="1:4">
      <c r="A2862" s="71" t="s">
        <v>15432</v>
      </c>
      <c r="B2862" s="72" t="s">
        <v>15433</v>
      </c>
      <c r="C2862" s="71" t="s">
        <v>24085</v>
      </c>
      <c r="D2862" s="76" t="s">
        <v>15434</v>
      </c>
    </row>
    <row r="2863" spans="1:4">
      <c r="A2863" s="71" t="s">
        <v>15435</v>
      </c>
      <c r="B2863" s="72" t="s">
        <v>15436</v>
      </c>
      <c r="C2863" s="71" t="s">
        <v>24085</v>
      </c>
      <c r="D2863" s="76" t="s">
        <v>17580</v>
      </c>
    </row>
    <row r="2864" spans="1:4">
      <c r="A2864" s="71" t="s">
        <v>15437</v>
      </c>
      <c r="B2864" s="72" t="s">
        <v>15438</v>
      </c>
      <c r="C2864" s="71" t="s">
        <v>24085</v>
      </c>
      <c r="D2864" s="76" t="s">
        <v>15439</v>
      </c>
    </row>
    <row r="2865" spans="1:4">
      <c r="A2865" s="71" t="s">
        <v>15440</v>
      </c>
      <c r="B2865" s="72" t="s">
        <v>15441</v>
      </c>
      <c r="C2865" s="71" t="s">
        <v>24085</v>
      </c>
      <c r="D2865" s="76" t="s">
        <v>15442</v>
      </c>
    </row>
    <row r="2866" spans="1:4">
      <c r="A2866" s="71" t="s">
        <v>15443</v>
      </c>
      <c r="B2866" s="72" t="s">
        <v>15444</v>
      </c>
      <c r="C2866" s="71" t="s">
        <v>24085</v>
      </c>
      <c r="D2866" s="76" t="s">
        <v>15445</v>
      </c>
    </row>
    <row r="2867" spans="1:4">
      <c r="A2867" s="71" t="s">
        <v>15446</v>
      </c>
      <c r="B2867" s="72" t="s">
        <v>15447</v>
      </c>
      <c r="C2867" s="71" t="s">
        <v>24085</v>
      </c>
      <c r="D2867" s="76" t="s">
        <v>15448</v>
      </c>
    </row>
    <row r="2868" spans="1:4">
      <c r="A2868" s="71" t="s">
        <v>15449</v>
      </c>
      <c r="B2868" s="72" t="s">
        <v>15450</v>
      </c>
      <c r="C2868" s="71" t="s">
        <v>24085</v>
      </c>
      <c r="D2868" s="77" t="s">
        <v>15451</v>
      </c>
    </row>
    <row r="2869" spans="1:4">
      <c r="A2869" s="71" t="s">
        <v>15452</v>
      </c>
      <c r="B2869" s="72" t="s">
        <v>15453</v>
      </c>
      <c r="C2869" s="71" t="s">
        <v>24085</v>
      </c>
      <c r="D2869" s="76" t="s">
        <v>15454</v>
      </c>
    </row>
    <row r="2870" spans="1:4">
      <c r="A2870" s="71" t="s">
        <v>15455</v>
      </c>
      <c r="B2870" s="72" t="s">
        <v>15456</v>
      </c>
      <c r="C2870" s="71" t="s">
        <v>24085</v>
      </c>
      <c r="D2870" s="76" t="s">
        <v>15457</v>
      </c>
    </row>
    <row r="2871" spans="1:4">
      <c r="A2871" s="71" t="s">
        <v>15458</v>
      </c>
      <c r="B2871" s="72" t="s">
        <v>15459</v>
      </c>
      <c r="C2871" s="71" t="s">
        <v>24085</v>
      </c>
      <c r="D2871" s="73" t="s">
        <v>17566</v>
      </c>
    </row>
    <row r="2872" spans="1:4">
      <c r="A2872" s="71" t="s">
        <v>15460</v>
      </c>
      <c r="B2872" s="72" t="s">
        <v>15461</v>
      </c>
      <c r="C2872" s="71" t="s">
        <v>24085</v>
      </c>
      <c r="D2872" s="73" t="s">
        <v>15462</v>
      </c>
    </row>
    <row r="2873" spans="1:4">
      <c r="A2873" s="71" t="s">
        <v>15463</v>
      </c>
      <c r="B2873" s="72" t="s">
        <v>15464</v>
      </c>
      <c r="C2873" s="71" t="s">
        <v>24085</v>
      </c>
      <c r="D2873" s="73" t="s">
        <v>17569</v>
      </c>
    </row>
    <row r="2874" spans="1:4">
      <c r="A2874" s="71" t="s">
        <v>15465</v>
      </c>
      <c r="B2874" s="72" t="s">
        <v>15466</v>
      </c>
      <c r="C2874" s="71" t="s">
        <v>24085</v>
      </c>
      <c r="D2874" s="76" t="s">
        <v>15467</v>
      </c>
    </row>
    <row r="2875" spans="1:4">
      <c r="A2875" s="71" t="s">
        <v>15468</v>
      </c>
      <c r="B2875" s="72" t="s">
        <v>15469</v>
      </c>
      <c r="C2875" s="71" t="s">
        <v>24085</v>
      </c>
      <c r="D2875" s="76" t="s">
        <v>15470</v>
      </c>
    </row>
    <row r="2876" spans="1:4">
      <c r="A2876" s="71" t="s">
        <v>15471</v>
      </c>
      <c r="B2876" s="72" t="s">
        <v>15472</v>
      </c>
      <c r="C2876" s="71" t="s">
        <v>24085</v>
      </c>
      <c r="D2876" s="76" t="s">
        <v>15473</v>
      </c>
    </row>
    <row r="2877" spans="1:4">
      <c r="A2877" s="71" t="s">
        <v>15474</v>
      </c>
      <c r="B2877" s="72" t="s">
        <v>15475</v>
      </c>
      <c r="C2877" s="71" t="s">
        <v>24085</v>
      </c>
      <c r="D2877" s="76" t="s">
        <v>15476</v>
      </c>
    </row>
    <row r="2878" spans="1:4">
      <c r="A2878" s="71" t="s">
        <v>15477</v>
      </c>
      <c r="B2878" s="72" t="s">
        <v>15478</v>
      </c>
      <c r="C2878" s="71" t="s">
        <v>24085</v>
      </c>
      <c r="D2878" s="76" t="s">
        <v>15479</v>
      </c>
    </row>
    <row r="2879" spans="1:4">
      <c r="A2879" s="71" t="s">
        <v>15480</v>
      </c>
      <c r="B2879" s="72" t="s">
        <v>15481</v>
      </c>
      <c r="C2879" s="71" t="s">
        <v>24085</v>
      </c>
      <c r="D2879" s="76" t="s">
        <v>15482</v>
      </c>
    </row>
    <row r="2880" spans="1:4">
      <c r="A2880" s="71" t="s">
        <v>15483</v>
      </c>
      <c r="B2880" s="72" t="s">
        <v>15484</v>
      </c>
      <c r="C2880" s="71" t="s">
        <v>24085</v>
      </c>
      <c r="D2880" s="76" t="s">
        <v>15485</v>
      </c>
    </row>
    <row r="2881" spans="1:4">
      <c r="A2881" s="71" t="s">
        <v>15486</v>
      </c>
      <c r="B2881" s="72" t="s">
        <v>15487</v>
      </c>
      <c r="C2881" s="71" t="s">
        <v>24085</v>
      </c>
      <c r="D2881" s="76" t="s">
        <v>15488</v>
      </c>
    </row>
    <row r="2882" spans="1:4">
      <c r="A2882" s="71" t="s">
        <v>15489</v>
      </c>
      <c r="B2882" s="72" t="s">
        <v>15490</v>
      </c>
      <c r="C2882" s="71" t="s">
        <v>24085</v>
      </c>
      <c r="D2882" s="76" t="s">
        <v>15491</v>
      </c>
    </row>
    <row r="2883" spans="1:4">
      <c r="A2883" s="71" t="s">
        <v>15492</v>
      </c>
      <c r="B2883" s="72" t="s">
        <v>15493</v>
      </c>
      <c r="C2883" s="71" t="s">
        <v>24085</v>
      </c>
      <c r="D2883" s="76" t="s">
        <v>15494</v>
      </c>
    </row>
    <row r="2884" spans="1:4">
      <c r="A2884" s="71" t="s">
        <v>15495</v>
      </c>
      <c r="B2884" s="72" t="s">
        <v>15496</v>
      </c>
      <c r="C2884" s="71" t="s">
        <v>24085</v>
      </c>
      <c r="D2884" s="73" t="s">
        <v>15497</v>
      </c>
    </row>
    <row r="2885" spans="1:4">
      <c r="A2885" s="71" t="s">
        <v>15498</v>
      </c>
      <c r="B2885" s="72" t="s">
        <v>15499</v>
      </c>
      <c r="C2885" s="71" t="s">
        <v>24085</v>
      </c>
      <c r="D2885" s="73" t="s">
        <v>15500</v>
      </c>
    </row>
    <row r="2886" spans="1:4">
      <c r="A2886" s="71" t="s">
        <v>15501</v>
      </c>
      <c r="B2886" s="72" t="s">
        <v>15502</v>
      </c>
      <c r="C2886" s="71" t="s">
        <v>24085</v>
      </c>
      <c r="D2886" s="73" t="s">
        <v>15503</v>
      </c>
    </row>
    <row r="2887" spans="1:4">
      <c r="A2887" s="71" t="s">
        <v>15504</v>
      </c>
      <c r="B2887" s="72" t="s">
        <v>15505</v>
      </c>
      <c r="C2887" s="71" t="s">
        <v>24085</v>
      </c>
      <c r="D2887" s="73" t="s">
        <v>15506</v>
      </c>
    </row>
    <row r="2888" spans="1:4">
      <c r="A2888" s="71" t="s">
        <v>15507</v>
      </c>
      <c r="B2888" s="72" t="s">
        <v>15508</v>
      </c>
      <c r="C2888" s="71" t="s">
        <v>24085</v>
      </c>
      <c r="D2888" s="76" t="s">
        <v>15509</v>
      </c>
    </row>
    <row r="2889" spans="1:4">
      <c r="A2889" s="71" t="s">
        <v>15510</v>
      </c>
      <c r="B2889" s="72" t="s">
        <v>15511</v>
      </c>
      <c r="C2889" s="71" t="s">
        <v>24085</v>
      </c>
      <c r="D2889" s="76" t="s">
        <v>15512</v>
      </c>
    </row>
    <row r="2890" spans="1:4">
      <c r="A2890" s="71" t="s">
        <v>15513</v>
      </c>
      <c r="B2890" s="72" t="s">
        <v>15514</v>
      </c>
      <c r="C2890" s="71" t="s">
        <v>24085</v>
      </c>
      <c r="D2890" s="76" t="s">
        <v>15515</v>
      </c>
    </row>
    <row r="2891" spans="1:4">
      <c r="A2891" s="71" t="s">
        <v>15516</v>
      </c>
      <c r="B2891" s="72" t="s">
        <v>15517</v>
      </c>
      <c r="C2891" s="71" t="s">
        <v>24085</v>
      </c>
      <c r="D2891" s="76" t="s">
        <v>15518</v>
      </c>
    </row>
    <row r="2892" spans="1:4">
      <c r="A2892" s="71" t="s">
        <v>15519</v>
      </c>
      <c r="B2892" s="72" t="s">
        <v>15520</v>
      </c>
      <c r="C2892" s="71" t="s">
        <v>24085</v>
      </c>
      <c r="D2892" s="76" t="s">
        <v>15521</v>
      </c>
    </row>
    <row r="2893" spans="1:4">
      <c r="A2893" s="71" t="s">
        <v>15522</v>
      </c>
      <c r="B2893" s="72" t="s">
        <v>15523</v>
      </c>
      <c r="C2893" s="71" t="s">
        <v>24085</v>
      </c>
      <c r="D2893" s="76" t="s">
        <v>15524</v>
      </c>
    </row>
    <row r="2894" spans="1:4">
      <c r="A2894" s="71" t="s">
        <v>15525</v>
      </c>
      <c r="B2894" s="72" t="s">
        <v>15526</v>
      </c>
      <c r="C2894" s="71" t="s">
        <v>24085</v>
      </c>
      <c r="D2894" s="76" t="s">
        <v>15527</v>
      </c>
    </row>
    <row r="2895" spans="1:4">
      <c r="A2895" s="71" t="s">
        <v>15528</v>
      </c>
      <c r="B2895" s="72" t="s">
        <v>15529</v>
      </c>
      <c r="C2895" s="71" t="s">
        <v>24085</v>
      </c>
      <c r="D2895" s="76" t="s">
        <v>15530</v>
      </c>
    </row>
    <row r="2896" spans="1:4">
      <c r="A2896" s="71" t="s">
        <v>15531</v>
      </c>
      <c r="B2896" s="72" t="s">
        <v>15532</v>
      </c>
      <c r="C2896" s="71" t="s">
        <v>24085</v>
      </c>
      <c r="D2896" s="73" t="s">
        <v>15533</v>
      </c>
    </row>
    <row r="2897" spans="1:4">
      <c r="A2897" s="71" t="s">
        <v>15534</v>
      </c>
      <c r="B2897" s="72" t="s">
        <v>15535</v>
      </c>
      <c r="C2897" s="71" t="s">
        <v>24085</v>
      </c>
      <c r="D2897" s="73" t="s">
        <v>15536</v>
      </c>
    </row>
    <row r="2898" spans="1:4">
      <c r="A2898" s="71" t="s">
        <v>15537</v>
      </c>
      <c r="B2898" s="72" t="s">
        <v>15538</v>
      </c>
      <c r="C2898" s="71" t="s">
        <v>24085</v>
      </c>
      <c r="D2898" s="73" t="s">
        <v>15539</v>
      </c>
    </row>
    <row r="2899" spans="1:4">
      <c r="A2899" s="71" t="s">
        <v>15540</v>
      </c>
      <c r="B2899" s="72" t="s">
        <v>15541</v>
      </c>
      <c r="C2899" s="71" t="s">
        <v>24085</v>
      </c>
      <c r="D2899" s="73" t="s">
        <v>15542</v>
      </c>
    </row>
    <row r="2900" spans="1:4">
      <c r="A2900" s="71" t="s">
        <v>15543</v>
      </c>
      <c r="B2900" s="72" t="s">
        <v>15544</v>
      </c>
      <c r="C2900" s="71" t="s">
        <v>24085</v>
      </c>
      <c r="D2900" s="73" t="s">
        <v>15545</v>
      </c>
    </row>
    <row r="2901" spans="1:4">
      <c r="A2901" s="71" t="s">
        <v>15546</v>
      </c>
      <c r="B2901" s="72" t="s">
        <v>15547</v>
      </c>
      <c r="C2901" s="71" t="s">
        <v>24085</v>
      </c>
      <c r="D2901" s="73" t="s">
        <v>15548</v>
      </c>
    </row>
    <row r="2902" spans="1:4">
      <c r="A2902" s="71" t="s">
        <v>15549</v>
      </c>
      <c r="B2902" s="72" t="s">
        <v>15550</v>
      </c>
      <c r="C2902" s="71" t="s">
        <v>24085</v>
      </c>
      <c r="D2902" s="73" t="s">
        <v>15503</v>
      </c>
    </row>
    <row r="2903" spans="1:4">
      <c r="A2903" s="71" t="s">
        <v>15551</v>
      </c>
      <c r="B2903" s="72" t="s">
        <v>15552</v>
      </c>
      <c r="C2903" s="71" t="s">
        <v>24085</v>
      </c>
      <c r="D2903" s="76" t="s">
        <v>15553</v>
      </c>
    </row>
    <row r="2904" spans="1:4">
      <c r="A2904" s="71" t="s">
        <v>15554</v>
      </c>
      <c r="B2904" s="72" t="s">
        <v>15555</v>
      </c>
      <c r="C2904" s="71" t="s">
        <v>24085</v>
      </c>
      <c r="D2904" s="76" t="s">
        <v>15556</v>
      </c>
    </row>
    <row r="2905" spans="1:4">
      <c r="A2905" s="71" t="s">
        <v>15557</v>
      </c>
      <c r="B2905" s="72" t="s">
        <v>15558</v>
      </c>
      <c r="C2905" s="71" t="s">
        <v>24085</v>
      </c>
      <c r="D2905" s="76" t="s">
        <v>15559</v>
      </c>
    </row>
    <row r="2906" spans="1:4">
      <c r="A2906" s="71" t="s">
        <v>15560</v>
      </c>
      <c r="B2906" s="72" t="s">
        <v>15561</v>
      </c>
      <c r="C2906" s="71" t="s">
        <v>24085</v>
      </c>
      <c r="D2906" s="76" t="s">
        <v>15562</v>
      </c>
    </row>
    <row r="2907" spans="1:4">
      <c r="A2907" s="71" t="s">
        <v>15563</v>
      </c>
      <c r="B2907" s="72" t="s">
        <v>15564</v>
      </c>
      <c r="C2907" s="71" t="s">
        <v>24085</v>
      </c>
      <c r="D2907" s="76" t="s">
        <v>15565</v>
      </c>
    </row>
    <row r="2908" spans="1:4">
      <c r="A2908" s="71" t="s">
        <v>15566</v>
      </c>
      <c r="B2908" s="72" t="s">
        <v>15567</v>
      </c>
      <c r="C2908" s="71" t="s">
        <v>24085</v>
      </c>
      <c r="D2908" s="77" t="s">
        <v>15568</v>
      </c>
    </row>
    <row r="2909" spans="1:4">
      <c r="A2909" s="71" t="s">
        <v>15569</v>
      </c>
      <c r="B2909" s="72" t="s">
        <v>15570</v>
      </c>
      <c r="C2909" s="71" t="s">
        <v>24085</v>
      </c>
      <c r="D2909" s="76" t="s">
        <v>15571</v>
      </c>
    </row>
    <row r="2910" spans="1:4">
      <c r="A2910" s="71" t="s">
        <v>15572</v>
      </c>
      <c r="B2910" s="72" t="s">
        <v>15573</v>
      </c>
      <c r="C2910" s="71" t="s">
        <v>24085</v>
      </c>
      <c r="D2910" s="76" t="s">
        <v>15574</v>
      </c>
    </row>
    <row r="2912" spans="1:4" ht="18.75">
      <c r="B2912" s="78" t="s">
        <v>23664</v>
      </c>
      <c r="C2912" s="79" t="s">
        <v>23665</v>
      </c>
      <c r="D2912" s="71" t="s">
        <v>22713</v>
      </c>
    </row>
    <row r="2913" spans="1:4">
      <c r="A2913" s="79" t="s">
        <v>23666</v>
      </c>
      <c r="B2913" s="72" t="s">
        <v>22678</v>
      </c>
    </row>
    <row r="2914" spans="1:4">
      <c r="A2914" s="79" t="s">
        <v>23667</v>
      </c>
      <c r="B2914" s="72" t="s">
        <v>22679</v>
      </c>
    </row>
    <row r="2915" spans="1:4">
      <c r="A2915" s="79" t="s">
        <v>24023</v>
      </c>
      <c r="B2915" s="80" t="s">
        <v>23668</v>
      </c>
      <c r="C2915" s="79" t="s">
        <v>23669</v>
      </c>
      <c r="D2915" s="79" t="s">
        <v>23670</v>
      </c>
    </row>
    <row r="2916" spans="1:4">
      <c r="D2916" s="79" t="s">
        <v>23671</v>
      </c>
    </row>
    <row r="2917" spans="1:4">
      <c r="A2917" s="71" t="s">
        <v>15575</v>
      </c>
      <c r="B2917" s="72" t="s">
        <v>15576</v>
      </c>
      <c r="C2917" s="71" t="s">
        <v>24085</v>
      </c>
      <c r="D2917" s="73" t="s">
        <v>15577</v>
      </c>
    </row>
    <row r="2918" spans="1:4">
      <c r="A2918" s="71" t="s">
        <v>15578</v>
      </c>
      <c r="B2918" s="72" t="s">
        <v>15579</v>
      </c>
      <c r="C2918" s="71" t="s">
        <v>24085</v>
      </c>
      <c r="D2918" s="73" t="s">
        <v>15580</v>
      </c>
    </row>
    <row r="2919" spans="1:4">
      <c r="A2919" s="71" t="s">
        <v>15581</v>
      </c>
      <c r="B2919" s="72" t="s">
        <v>15582</v>
      </c>
      <c r="C2919" s="71" t="s">
        <v>24085</v>
      </c>
      <c r="D2919" s="73" t="s">
        <v>15583</v>
      </c>
    </row>
    <row r="2920" spans="1:4">
      <c r="A2920" s="71" t="s">
        <v>15584</v>
      </c>
      <c r="B2920" s="72" t="s">
        <v>15585</v>
      </c>
      <c r="C2920" s="71" t="s">
        <v>24085</v>
      </c>
      <c r="D2920" s="73" t="s">
        <v>15545</v>
      </c>
    </row>
    <row r="2921" spans="1:4">
      <c r="A2921" s="71" t="s">
        <v>15586</v>
      </c>
      <c r="B2921" s="72" t="s">
        <v>15587</v>
      </c>
      <c r="C2921" s="71" t="s">
        <v>24085</v>
      </c>
      <c r="D2921" s="73" t="s">
        <v>15548</v>
      </c>
    </row>
    <row r="2922" spans="1:4">
      <c r="A2922" s="71" t="s">
        <v>15588</v>
      </c>
      <c r="B2922" s="72" t="s">
        <v>15589</v>
      </c>
      <c r="C2922" s="71" t="s">
        <v>24085</v>
      </c>
      <c r="D2922" s="76" t="s">
        <v>15590</v>
      </c>
    </row>
    <row r="2923" spans="1:4">
      <c r="A2923" s="71" t="s">
        <v>15591</v>
      </c>
      <c r="B2923" s="72" t="s">
        <v>15592</v>
      </c>
      <c r="C2923" s="71" t="s">
        <v>24085</v>
      </c>
      <c r="D2923" s="76" t="s">
        <v>15553</v>
      </c>
    </row>
    <row r="2924" spans="1:4">
      <c r="A2924" s="71" t="s">
        <v>15593</v>
      </c>
      <c r="B2924" s="72" t="s">
        <v>15594</v>
      </c>
      <c r="C2924" s="71" t="s">
        <v>24085</v>
      </c>
      <c r="D2924" s="76" t="s">
        <v>15595</v>
      </c>
    </row>
    <row r="2925" spans="1:4">
      <c r="A2925" s="71" t="s">
        <v>15596</v>
      </c>
      <c r="B2925" s="72" t="s">
        <v>15597</v>
      </c>
      <c r="C2925" s="71" t="s">
        <v>24085</v>
      </c>
      <c r="D2925" s="76" t="s">
        <v>15598</v>
      </c>
    </row>
    <row r="2926" spans="1:4">
      <c r="A2926" s="71" t="s">
        <v>15599</v>
      </c>
      <c r="B2926" s="72" t="s">
        <v>15600</v>
      </c>
      <c r="C2926" s="71" t="s">
        <v>24085</v>
      </c>
      <c r="D2926" s="76" t="s">
        <v>15601</v>
      </c>
    </row>
    <row r="2927" spans="1:4">
      <c r="A2927" s="71" t="s">
        <v>15602</v>
      </c>
      <c r="B2927" s="72" t="s">
        <v>15603</v>
      </c>
      <c r="C2927" s="71" t="s">
        <v>24085</v>
      </c>
      <c r="D2927" s="76" t="s">
        <v>15406</v>
      </c>
    </row>
    <row r="2928" spans="1:4">
      <c r="A2928" s="71" t="s">
        <v>15604</v>
      </c>
      <c r="B2928" s="72" t="s">
        <v>15605</v>
      </c>
      <c r="C2928" s="71" t="s">
        <v>24085</v>
      </c>
      <c r="D2928" s="76" t="s">
        <v>15606</v>
      </c>
    </row>
    <row r="2929" spans="1:4">
      <c r="A2929" s="71" t="s">
        <v>15607</v>
      </c>
      <c r="B2929" s="72" t="s">
        <v>15608</v>
      </c>
      <c r="C2929" s="71" t="s">
        <v>24085</v>
      </c>
      <c r="D2929" s="76" t="s">
        <v>15609</v>
      </c>
    </row>
    <row r="2930" spans="1:4">
      <c r="A2930" s="71" t="s">
        <v>15610</v>
      </c>
      <c r="B2930" s="72" t="s">
        <v>15611</v>
      </c>
      <c r="C2930" s="71" t="s">
        <v>24085</v>
      </c>
      <c r="D2930" s="76" t="s">
        <v>15612</v>
      </c>
    </row>
    <row r="2931" spans="1:4">
      <c r="A2931" s="71" t="s">
        <v>15613</v>
      </c>
      <c r="B2931" s="72" t="s">
        <v>15614</v>
      </c>
      <c r="C2931" s="71" t="s">
        <v>24085</v>
      </c>
      <c r="D2931" s="73" t="s">
        <v>15583</v>
      </c>
    </row>
    <row r="2932" spans="1:4">
      <c r="A2932" s="71" t="s">
        <v>15615</v>
      </c>
      <c r="B2932" s="72" t="s">
        <v>15616</v>
      </c>
      <c r="C2932" s="71" t="s">
        <v>24085</v>
      </c>
      <c r="D2932" s="73" t="s">
        <v>15617</v>
      </c>
    </row>
    <row r="2933" spans="1:4">
      <c r="A2933" s="71" t="s">
        <v>15618</v>
      </c>
      <c r="B2933" s="72" t="s">
        <v>15619</v>
      </c>
      <c r="C2933" s="71" t="s">
        <v>24085</v>
      </c>
      <c r="D2933" s="73" t="s">
        <v>15620</v>
      </c>
    </row>
    <row r="2934" spans="1:4">
      <c r="A2934" s="71" t="s">
        <v>15621</v>
      </c>
      <c r="B2934" s="72" t="s">
        <v>15622</v>
      </c>
      <c r="C2934" s="71" t="s">
        <v>24085</v>
      </c>
      <c r="D2934" s="73" t="s">
        <v>19994</v>
      </c>
    </row>
    <row r="2935" spans="1:4">
      <c r="A2935" s="71" t="s">
        <v>15623</v>
      </c>
      <c r="B2935" s="72" t="s">
        <v>15624</v>
      </c>
      <c r="C2935" s="71" t="s">
        <v>24085</v>
      </c>
      <c r="D2935" s="73" t="s">
        <v>15625</v>
      </c>
    </row>
    <row r="2936" spans="1:4">
      <c r="A2936" s="71" t="s">
        <v>15626</v>
      </c>
      <c r="B2936" s="72" t="s">
        <v>15627</v>
      </c>
      <c r="C2936" s="71" t="s">
        <v>24085</v>
      </c>
      <c r="D2936" s="73" t="s">
        <v>19987</v>
      </c>
    </row>
    <row r="2937" spans="1:4">
      <c r="A2937" s="71" t="s">
        <v>15628</v>
      </c>
      <c r="B2937" s="72" t="s">
        <v>15629</v>
      </c>
      <c r="C2937" s="71" t="s">
        <v>24085</v>
      </c>
      <c r="D2937" s="73" t="s">
        <v>15630</v>
      </c>
    </row>
    <row r="2938" spans="1:4">
      <c r="A2938" s="71" t="s">
        <v>15631</v>
      </c>
      <c r="B2938" s="72" t="s">
        <v>15632</v>
      </c>
      <c r="C2938" s="71" t="s">
        <v>24085</v>
      </c>
      <c r="D2938" s="73" t="s">
        <v>15633</v>
      </c>
    </row>
    <row r="2939" spans="1:4">
      <c r="A2939" s="71" t="s">
        <v>15634</v>
      </c>
      <c r="B2939" s="72" t="s">
        <v>15635</v>
      </c>
      <c r="C2939" s="71" t="s">
        <v>24085</v>
      </c>
      <c r="D2939" s="73" t="s">
        <v>15636</v>
      </c>
    </row>
    <row r="2940" spans="1:4">
      <c r="A2940" s="71" t="s">
        <v>15637</v>
      </c>
      <c r="B2940" s="72" t="s">
        <v>15638</v>
      </c>
      <c r="C2940" s="71" t="s">
        <v>24085</v>
      </c>
      <c r="D2940" s="73" t="s">
        <v>15639</v>
      </c>
    </row>
    <row r="2941" spans="1:4">
      <c r="A2941" s="71" t="s">
        <v>15640</v>
      </c>
      <c r="B2941" s="72" t="s">
        <v>15641</v>
      </c>
      <c r="C2941" s="71" t="s">
        <v>24085</v>
      </c>
      <c r="D2941" s="73" t="s">
        <v>15642</v>
      </c>
    </row>
    <row r="2942" spans="1:4">
      <c r="A2942" s="71" t="s">
        <v>15643</v>
      </c>
      <c r="B2942" s="72" t="s">
        <v>15644</v>
      </c>
      <c r="C2942" s="71" t="s">
        <v>24085</v>
      </c>
      <c r="D2942" s="73" t="s">
        <v>15645</v>
      </c>
    </row>
    <row r="2943" spans="1:4">
      <c r="A2943" s="71" t="s">
        <v>15646</v>
      </c>
      <c r="B2943" s="72" t="s">
        <v>15647</v>
      </c>
      <c r="C2943" s="71" t="s">
        <v>24085</v>
      </c>
      <c r="D2943" s="73" t="s">
        <v>15648</v>
      </c>
    </row>
    <row r="2944" spans="1:4" ht="22.5">
      <c r="A2944" s="71" t="s">
        <v>15649</v>
      </c>
      <c r="B2944" s="72" t="s">
        <v>15650</v>
      </c>
      <c r="C2944" s="71" t="s">
        <v>24085</v>
      </c>
      <c r="D2944" s="76" t="s">
        <v>15651</v>
      </c>
    </row>
    <row r="2945" spans="1:4">
      <c r="B2945" s="72" t="s">
        <v>15652</v>
      </c>
    </row>
    <row r="2946" spans="1:4" ht="22.5">
      <c r="A2946" s="71" t="s">
        <v>15653</v>
      </c>
      <c r="B2946" s="72" t="s">
        <v>15654</v>
      </c>
      <c r="C2946" s="71" t="s">
        <v>23227</v>
      </c>
      <c r="D2946" s="73" t="s">
        <v>15655</v>
      </c>
    </row>
    <row r="2947" spans="1:4" ht="22.5">
      <c r="A2947" s="71" t="s">
        <v>15656</v>
      </c>
      <c r="B2947" s="72" t="s">
        <v>15657</v>
      </c>
      <c r="C2947" s="71" t="s">
        <v>23227</v>
      </c>
      <c r="D2947" s="73" t="s">
        <v>15658</v>
      </c>
    </row>
    <row r="2948" spans="1:4">
      <c r="B2948" s="72" t="s">
        <v>15659</v>
      </c>
    </row>
    <row r="2949" spans="1:4" ht="22.5">
      <c r="A2949" s="71" t="s">
        <v>15660</v>
      </c>
      <c r="B2949" s="72" t="s">
        <v>15661</v>
      </c>
      <c r="C2949" s="71" t="s">
        <v>23227</v>
      </c>
      <c r="D2949" s="73" t="s">
        <v>15662</v>
      </c>
    </row>
    <row r="2950" spans="1:4">
      <c r="A2950" s="71" t="s">
        <v>15663</v>
      </c>
      <c r="B2950" s="72" t="s">
        <v>15664</v>
      </c>
      <c r="C2950" s="71" t="s">
        <v>24085</v>
      </c>
      <c r="D2950" s="73" t="s">
        <v>15665</v>
      </c>
    </row>
    <row r="2951" spans="1:4">
      <c r="A2951" s="71" t="s">
        <v>15666</v>
      </c>
      <c r="B2951" s="72" t="s">
        <v>15667</v>
      </c>
      <c r="C2951" s="71" t="s">
        <v>24085</v>
      </c>
      <c r="D2951" s="73" t="s">
        <v>15668</v>
      </c>
    </row>
    <row r="2952" spans="1:4">
      <c r="A2952" s="71" t="s">
        <v>15669</v>
      </c>
      <c r="B2952" s="72" t="s">
        <v>15670</v>
      </c>
      <c r="C2952" s="71" t="s">
        <v>23227</v>
      </c>
      <c r="D2952" s="73" t="s">
        <v>15671</v>
      </c>
    </row>
    <row r="2953" spans="1:4">
      <c r="A2953" s="71" t="s">
        <v>15672</v>
      </c>
      <c r="B2953" s="72" t="s">
        <v>15673</v>
      </c>
      <c r="C2953" s="71" t="s">
        <v>23227</v>
      </c>
      <c r="D2953" s="73" t="s">
        <v>15674</v>
      </c>
    </row>
    <row r="2954" spans="1:4">
      <c r="A2954" s="71" t="s">
        <v>15675</v>
      </c>
      <c r="B2954" s="72" t="s">
        <v>15676</v>
      </c>
      <c r="C2954" s="71" t="s">
        <v>23227</v>
      </c>
      <c r="D2954" s="73" t="s">
        <v>15677</v>
      </c>
    </row>
    <row r="2955" spans="1:4" ht="22.5">
      <c r="A2955" s="71" t="s">
        <v>15678</v>
      </c>
      <c r="B2955" s="72" t="s">
        <v>15679</v>
      </c>
      <c r="C2955" s="71" t="s">
        <v>24085</v>
      </c>
      <c r="D2955" s="73" t="s">
        <v>15680</v>
      </c>
    </row>
    <row r="2956" spans="1:4">
      <c r="A2956" s="71" t="s">
        <v>15681</v>
      </c>
      <c r="B2956" s="72" t="s">
        <v>15682</v>
      </c>
      <c r="C2956" s="71" t="s">
        <v>23227</v>
      </c>
      <c r="D2956" s="73" t="s">
        <v>15683</v>
      </c>
    </row>
    <row r="2957" spans="1:4">
      <c r="A2957" s="71" t="s">
        <v>15684</v>
      </c>
      <c r="B2957" s="72" t="s">
        <v>15685</v>
      </c>
      <c r="C2957" s="71" t="s">
        <v>23227</v>
      </c>
      <c r="D2957" s="73" t="s">
        <v>15686</v>
      </c>
    </row>
    <row r="2958" spans="1:4">
      <c r="A2958" s="71" t="s">
        <v>15687</v>
      </c>
      <c r="B2958" s="72" t="s">
        <v>15688</v>
      </c>
      <c r="C2958" s="71" t="s">
        <v>23227</v>
      </c>
      <c r="D2958" s="73" t="s">
        <v>15689</v>
      </c>
    </row>
    <row r="2959" spans="1:4">
      <c r="A2959" s="71" t="s">
        <v>15690</v>
      </c>
      <c r="B2959" s="72" t="s">
        <v>15691</v>
      </c>
      <c r="C2959" s="71" t="s">
        <v>23227</v>
      </c>
      <c r="D2959" s="73" t="s">
        <v>15692</v>
      </c>
    </row>
    <row r="2960" spans="1:4" ht="22.5">
      <c r="A2960" s="71" t="s">
        <v>15693</v>
      </c>
      <c r="B2960" s="72" t="s">
        <v>15694</v>
      </c>
      <c r="C2960" s="71" t="s">
        <v>23227</v>
      </c>
      <c r="D2960" s="73" t="s">
        <v>15695</v>
      </c>
    </row>
    <row r="2961" spans="1:4">
      <c r="B2961" s="72" t="s">
        <v>15696</v>
      </c>
    </row>
    <row r="2962" spans="1:4" ht="22.5">
      <c r="A2962" s="71" t="s">
        <v>15697</v>
      </c>
      <c r="B2962" s="72" t="s">
        <v>15698</v>
      </c>
      <c r="C2962" s="71" t="s">
        <v>23227</v>
      </c>
      <c r="D2962" s="73" t="s">
        <v>15699</v>
      </c>
    </row>
    <row r="2963" spans="1:4">
      <c r="B2963" s="72" t="s">
        <v>15700</v>
      </c>
    </row>
    <row r="2964" spans="1:4">
      <c r="A2964" s="71" t="s">
        <v>15701</v>
      </c>
      <c r="B2964" s="72" t="s">
        <v>15702</v>
      </c>
      <c r="C2964" s="71" t="s">
        <v>24085</v>
      </c>
      <c r="D2964" s="73" t="s">
        <v>15703</v>
      </c>
    </row>
    <row r="2965" spans="1:4">
      <c r="A2965" s="71" t="s">
        <v>15704</v>
      </c>
      <c r="B2965" s="72" t="s">
        <v>15705</v>
      </c>
      <c r="C2965" s="71" t="s">
        <v>24085</v>
      </c>
      <c r="D2965" s="73" t="s">
        <v>21454</v>
      </c>
    </row>
    <row r="2966" spans="1:4" ht="22.5">
      <c r="A2966" s="71" t="s">
        <v>15706</v>
      </c>
      <c r="B2966" s="72" t="s">
        <v>15707</v>
      </c>
      <c r="C2966" s="71" t="s">
        <v>23227</v>
      </c>
      <c r="D2966" s="73" t="s">
        <v>15708</v>
      </c>
    </row>
    <row r="2967" spans="1:4" ht="22.5">
      <c r="A2967" s="71" t="s">
        <v>15709</v>
      </c>
      <c r="B2967" s="72" t="s">
        <v>15710</v>
      </c>
      <c r="C2967" s="71" t="s">
        <v>23227</v>
      </c>
      <c r="D2967" s="73" t="s">
        <v>15711</v>
      </c>
    </row>
    <row r="2968" spans="1:4" ht="22.5">
      <c r="A2968" s="71" t="s">
        <v>15712</v>
      </c>
      <c r="B2968" s="72" t="s">
        <v>15713</v>
      </c>
      <c r="C2968" s="71" t="s">
        <v>23227</v>
      </c>
      <c r="D2968" s="73" t="s">
        <v>20639</v>
      </c>
    </row>
    <row r="2969" spans="1:4" ht="22.5">
      <c r="A2969" s="71" t="s">
        <v>15714</v>
      </c>
      <c r="B2969" s="72" t="s">
        <v>17965</v>
      </c>
      <c r="C2969" s="71" t="s">
        <v>24085</v>
      </c>
      <c r="D2969" s="73" t="s">
        <v>17966</v>
      </c>
    </row>
    <row r="2970" spans="1:4">
      <c r="B2970" s="72" t="s">
        <v>17967</v>
      </c>
    </row>
    <row r="2971" spans="1:4" ht="22.5">
      <c r="A2971" s="71" t="s">
        <v>17968</v>
      </c>
      <c r="B2971" s="72" t="s">
        <v>17969</v>
      </c>
      <c r="C2971" s="71" t="s">
        <v>24085</v>
      </c>
      <c r="D2971" s="73" t="s">
        <v>17970</v>
      </c>
    </row>
    <row r="2972" spans="1:4">
      <c r="B2972" s="72" t="s">
        <v>17971</v>
      </c>
    </row>
    <row r="2974" spans="1:4" ht="18.75">
      <c r="B2974" s="78" t="s">
        <v>23664</v>
      </c>
      <c r="C2974" s="79" t="s">
        <v>23665</v>
      </c>
      <c r="D2974" s="71" t="s">
        <v>22714</v>
      </c>
    </row>
    <row r="2975" spans="1:4">
      <c r="A2975" s="79" t="s">
        <v>23666</v>
      </c>
      <c r="B2975" s="72" t="s">
        <v>22678</v>
      </c>
    </row>
    <row r="2976" spans="1:4">
      <c r="A2976" s="79" t="s">
        <v>23667</v>
      </c>
      <c r="B2976" s="72" t="s">
        <v>22679</v>
      </c>
    </row>
    <row r="2977" spans="1:4">
      <c r="A2977" s="79" t="s">
        <v>24023</v>
      </c>
      <c r="B2977" s="80" t="s">
        <v>23668</v>
      </c>
      <c r="C2977" s="79" t="s">
        <v>23669</v>
      </c>
      <c r="D2977" s="79" t="s">
        <v>23670</v>
      </c>
    </row>
    <row r="2978" spans="1:4">
      <c r="D2978" s="79" t="s">
        <v>23671</v>
      </c>
    </row>
    <row r="2979" spans="1:4" ht="22.5">
      <c r="A2979" s="71" t="s">
        <v>17972</v>
      </c>
      <c r="B2979" s="72" t="s">
        <v>17973</v>
      </c>
      <c r="C2979" s="71" t="s">
        <v>24085</v>
      </c>
      <c r="D2979" s="73" t="s">
        <v>17974</v>
      </c>
    </row>
    <row r="2980" spans="1:4">
      <c r="B2980" s="72" t="s">
        <v>17971</v>
      </c>
    </row>
    <row r="2981" spans="1:4" ht="22.5">
      <c r="A2981" s="71" t="s">
        <v>17975</v>
      </c>
      <c r="B2981" s="72" t="s">
        <v>17976</v>
      </c>
      <c r="C2981" s="71" t="s">
        <v>24085</v>
      </c>
      <c r="D2981" s="73" t="s">
        <v>17977</v>
      </c>
    </row>
    <row r="2982" spans="1:4">
      <c r="B2982" s="72" t="s">
        <v>17978</v>
      </c>
    </row>
    <row r="2983" spans="1:4">
      <c r="A2983" s="71" t="s">
        <v>17979</v>
      </c>
      <c r="B2983" s="72" t="s">
        <v>17980</v>
      </c>
      <c r="C2983" s="71" t="s">
        <v>24085</v>
      </c>
      <c r="D2983" s="73" t="s">
        <v>17981</v>
      </c>
    </row>
    <row r="2984" spans="1:4">
      <c r="A2984" s="71" t="s">
        <v>17982</v>
      </c>
      <c r="B2984" s="72" t="s">
        <v>17983</v>
      </c>
      <c r="C2984" s="71" t="s">
        <v>24085</v>
      </c>
      <c r="D2984" s="73" t="s">
        <v>17984</v>
      </c>
    </row>
    <row r="2985" spans="1:4" ht="22.5">
      <c r="A2985" s="71" t="s">
        <v>17985</v>
      </c>
      <c r="B2985" s="72" t="s">
        <v>17986</v>
      </c>
      <c r="C2985" s="71" t="s">
        <v>23227</v>
      </c>
      <c r="D2985" s="73" t="s">
        <v>17987</v>
      </c>
    </row>
    <row r="2986" spans="1:4">
      <c r="A2986" s="71" t="s">
        <v>17988</v>
      </c>
      <c r="B2986" s="72" t="s">
        <v>17989</v>
      </c>
      <c r="C2986" s="71" t="s">
        <v>24085</v>
      </c>
      <c r="D2986" s="73" t="s">
        <v>20639</v>
      </c>
    </row>
    <row r="2987" spans="1:4">
      <c r="A2987" s="71" t="s">
        <v>17990</v>
      </c>
      <c r="B2987" s="72" t="s">
        <v>17991</v>
      </c>
      <c r="C2987" s="71" t="s">
        <v>24085</v>
      </c>
      <c r="D2987" s="73" t="s">
        <v>21363</v>
      </c>
    </row>
    <row r="2988" spans="1:4">
      <c r="A2988" s="71" t="s">
        <v>17992</v>
      </c>
      <c r="B2988" s="72" t="s">
        <v>17993</v>
      </c>
      <c r="C2988" s="71" t="s">
        <v>23227</v>
      </c>
      <c r="D2988" s="73" t="s">
        <v>17994</v>
      </c>
    </row>
    <row r="2989" spans="1:4">
      <c r="A2989" s="71" t="s">
        <v>17995</v>
      </c>
      <c r="B2989" s="72" t="s">
        <v>17996</v>
      </c>
      <c r="C2989" s="71" t="s">
        <v>24085</v>
      </c>
      <c r="D2989" s="73" t="s">
        <v>17997</v>
      </c>
    </row>
    <row r="2990" spans="1:4">
      <c r="A2990" s="71" t="s">
        <v>17998</v>
      </c>
      <c r="B2990" s="72" t="s">
        <v>17999</v>
      </c>
      <c r="C2990" s="71" t="s">
        <v>24085</v>
      </c>
      <c r="D2990" s="73" t="s">
        <v>18000</v>
      </c>
    </row>
    <row r="2991" spans="1:4">
      <c r="A2991" s="71" t="s">
        <v>18001</v>
      </c>
      <c r="B2991" s="72" t="s">
        <v>18002</v>
      </c>
      <c r="C2991" s="71" t="s">
        <v>24085</v>
      </c>
      <c r="D2991" s="73" t="s">
        <v>23762</v>
      </c>
    </row>
    <row r="2992" spans="1:4">
      <c r="A2992" s="71" t="s">
        <v>18003</v>
      </c>
      <c r="B2992" s="72" t="s">
        <v>18004</v>
      </c>
      <c r="C2992" s="71" t="s">
        <v>23227</v>
      </c>
      <c r="D2992" s="73" t="s">
        <v>18005</v>
      </c>
    </row>
    <row r="2993" spans="1:5">
      <c r="A2993" s="71" t="s">
        <v>18006</v>
      </c>
      <c r="B2993" s="72" t="s">
        <v>18007</v>
      </c>
      <c r="C2993" s="71" t="s">
        <v>24085</v>
      </c>
      <c r="D2993" s="73" t="s">
        <v>17598</v>
      </c>
    </row>
    <row r="2994" spans="1:5">
      <c r="A2994" s="71" t="s">
        <v>18008</v>
      </c>
      <c r="B2994" s="72" t="s">
        <v>18009</v>
      </c>
      <c r="C2994" s="71" t="s">
        <v>24085</v>
      </c>
      <c r="D2994" s="73" t="s">
        <v>18010</v>
      </c>
    </row>
    <row r="2995" spans="1:5">
      <c r="A2995" s="71" t="s">
        <v>18011</v>
      </c>
      <c r="B2995" s="72" t="s">
        <v>18012</v>
      </c>
      <c r="C2995" s="71" t="s">
        <v>24085</v>
      </c>
      <c r="D2995" s="73" t="s">
        <v>18013</v>
      </c>
    </row>
    <row r="2996" spans="1:5">
      <c r="A2996" s="71" t="s">
        <v>18014</v>
      </c>
      <c r="B2996" s="72" t="s">
        <v>18015</v>
      </c>
      <c r="C2996" s="71" t="s">
        <v>24085</v>
      </c>
      <c r="D2996" s="73" t="s">
        <v>18016</v>
      </c>
    </row>
    <row r="2997" spans="1:5">
      <c r="A2997" s="71" t="s">
        <v>18017</v>
      </c>
      <c r="B2997" s="72" t="s">
        <v>18018</v>
      </c>
      <c r="C2997" s="71" t="s">
        <v>22075</v>
      </c>
      <c r="D2997" s="73" t="s">
        <v>21431</v>
      </c>
    </row>
    <row r="2998" spans="1:5">
      <c r="A2998" s="71" t="s">
        <v>18019</v>
      </c>
      <c r="B2998" s="72" t="s">
        <v>18020</v>
      </c>
      <c r="C2998" s="71" t="s">
        <v>20557</v>
      </c>
      <c r="D2998" s="73" t="s">
        <v>16860</v>
      </c>
    </row>
    <row r="2999" spans="1:5">
      <c r="A2999" s="71" t="s">
        <v>18021</v>
      </c>
      <c r="B2999" s="72" t="s">
        <v>18022</v>
      </c>
      <c r="C2999" s="71" t="s">
        <v>20557</v>
      </c>
      <c r="D2999" s="73" t="s">
        <v>18696</v>
      </c>
    </row>
    <row r="3000" spans="1:5">
      <c r="A3000" s="71" t="s">
        <v>18023</v>
      </c>
      <c r="B3000" s="72" t="s">
        <v>18024</v>
      </c>
      <c r="C3000" s="71" t="s">
        <v>22126</v>
      </c>
      <c r="D3000" s="73" t="s">
        <v>18025</v>
      </c>
    </row>
    <row r="3001" spans="1:5">
      <c r="A3001" s="71" t="s">
        <v>18026</v>
      </c>
      <c r="B3001" s="72" t="s">
        <v>18027</v>
      </c>
      <c r="C3001" s="71" t="s">
        <v>22075</v>
      </c>
      <c r="D3001" s="73" t="s">
        <v>23269</v>
      </c>
    </row>
    <row r="3002" spans="1:5">
      <c r="A3002" s="71" t="s">
        <v>18028</v>
      </c>
      <c r="B3002" s="72" t="s">
        <v>18029</v>
      </c>
      <c r="C3002" s="71" t="s">
        <v>24134</v>
      </c>
      <c r="D3002" s="73" t="s">
        <v>18534</v>
      </c>
    </row>
    <row r="3003" spans="1:5" ht="22.5">
      <c r="A3003" s="71" t="s">
        <v>18030</v>
      </c>
      <c r="B3003" s="72" t="s">
        <v>18031</v>
      </c>
      <c r="C3003" s="71" t="s">
        <v>24085</v>
      </c>
      <c r="D3003" s="73">
        <v>6.41</v>
      </c>
      <c r="E3003" s="75">
        <v>39904</v>
      </c>
    </row>
    <row r="3004" spans="1:5" ht="22.5">
      <c r="A3004" s="71" t="s">
        <v>18032</v>
      </c>
      <c r="B3004" s="72" t="s">
        <v>18033</v>
      </c>
      <c r="C3004" s="71" t="s">
        <v>24085</v>
      </c>
      <c r="D3004" s="73" t="s">
        <v>20589</v>
      </c>
    </row>
    <row r="3005" spans="1:5">
      <c r="A3005" s="71" t="s">
        <v>18034</v>
      </c>
      <c r="B3005" s="72" t="s">
        <v>18035</v>
      </c>
      <c r="C3005" s="71" t="s">
        <v>24085</v>
      </c>
      <c r="D3005" s="73" t="s">
        <v>18036</v>
      </c>
    </row>
    <row r="3006" spans="1:5" ht="22.5">
      <c r="A3006" s="71" t="s">
        <v>18037</v>
      </c>
      <c r="B3006" s="72" t="s">
        <v>18038</v>
      </c>
      <c r="C3006" s="71" t="s">
        <v>24085</v>
      </c>
      <c r="D3006" s="71" t="s">
        <v>22172</v>
      </c>
    </row>
    <row r="3007" spans="1:5" ht="22.5">
      <c r="A3007" s="71" t="s">
        <v>18039</v>
      </c>
      <c r="B3007" s="72" t="s">
        <v>18040</v>
      </c>
      <c r="C3007" s="71" t="s">
        <v>24085</v>
      </c>
      <c r="D3007" s="73" t="s">
        <v>16829</v>
      </c>
    </row>
    <row r="3008" spans="1:5" ht="22.5">
      <c r="A3008" s="71" t="s">
        <v>18041</v>
      </c>
      <c r="B3008" s="72" t="s">
        <v>18042</v>
      </c>
      <c r="C3008" s="71" t="s">
        <v>24085</v>
      </c>
      <c r="D3008" s="73" t="s">
        <v>21587</v>
      </c>
    </row>
    <row r="3009" spans="1:4">
      <c r="B3009" s="72" t="s">
        <v>18043</v>
      </c>
    </row>
    <row r="3010" spans="1:4" ht="22.5">
      <c r="A3010" s="71" t="s">
        <v>18044</v>
      </c>
      <c r="B3010" s="72" t="s">
        <v>18045</v>
      </c>
      <c r="C3010" s="71" t="s">
        <v>24085</v>
      </c>
      <c r="D3010" s="73" t="s">
        <v>20560</v>
      </c>
    </row>
    <row r="3011" spans="1:4" ht="22.5">
      <c r="A3011" s="71" t="s">
        <v>18046</v>
      </c>
      <c r="B3011" s="72" t="s">
        <v>18047</v>
      </c>
      <c r="C3011" s="71" t="s">
        <v>24085</v>
      </c>
      <c r="D3011" s="73" t="s">
        <v>20554</v>
      </c>
    </row>
    <row r="3012" spans="1:4" ht="22.5">
      <c r="A3012" s="71" t="s">
        <v>18048</v>
      </c>
      <c r="B3012" s="72" t="s">
        <v>18049</v>
      </c>
      <c r="C3012" s="71" t="s">
        <v>24085</v>
      </c>
      <c r="D3012" s="73" t="s">
        <v>18050</v>
      </c>
    </row>
    <row r="3013" spans="1:4">
      <c r="A3013" s="71" t="s">
        <v>18051</v>
      </c>
      <c r="B3013" s="72" t="s">
        <v>18052</v>
      </c>
      <c r="C3013" s="71" t="s">
        <v>24134</v>
      </c>
      <c r="D3013" s="73" t="s">
        <v>24239</v>
      </c>
    </row>
    <row r="3014" spans="1:4">
      <c r="A3014" s="71" t="s">
        <v>18053</v>
      </c>
      <c r="B3014" s="72" t="s">
        <v>18054</v>
      </c>
      <c r="C3014" s="71" t="s">
        <v>24134</v>
      </c>
      <c r="D3014" s="73" t="s">
        <v>18055</v>
      </c>
    </row>
    <row r="3015" spans="1:4" ht="22.5">
      <c r="A3015" s="71" t="s">
        <v>18056</v>
      </c>
      <c r="B3015" s="72" t="s">
        <v>18057</v>
      </c>
      <c r="C3015" s="71" t="s">
        <v>23323</v>
      </c>
      <c r="D3015" s="73" t="s">
        <v>18058</v>
      </c>
    </row>
    <row r="3016" spans="1:4">
      <c r="B3016" s="72" t="s">
        <v>18059</v>
      </c>
    </row>
    <row r="3017" spans="1:4">
      <c r="A3017" s="71" t="s">
        <v>18060</v>
      </c>
      <c r="B3017" s="72" t="s">
        <v>18061</v>
      </c>
      <c r="C3017" s="71" t="s">
        <v>24085</v>
      </c>
      <c r="D3017" s="73" t="s">
        <v>18062</v>
      </c>
    </row>
    <row r="3018" spans="1:4">
      <c r="A3018" s="71" t="s">
        <v>18063</v>
      </c>
      <c r="B3018" s="72" t="s">
        <v>18064</v>
      </c>
      <c r="C3018" s="71" t="s">
        <v>22126</v>
      </c>
      <c r="D3018" s="76" t="s">
        <v>18065</v>
      </c>
    </row>
    <row r="3019" spans="1:4">
      <c r="A3019" s="71" t="s">
        <v>18066</v>
      </c>
      <c r="B3019" s="72" t="s">
        <v>18067</v>
      </c>
      <c r="C3019" s="71" t="s">
        <v>22126</v>
      </c>
      <c r="D3019" s="76" t="s">
        <v>18068</v>
      </c>
    </row>
    <row r="3020" spans="1:4">
      <c r="A3020" s="71" t="s">
        <v>18069</v>
      </c>
      <c r="B3020" s="72" t="s">
        <v>18070</v>
      </c>
      <c r="C3020" s="71" t="s">
        <v>22126</v>
      </c>
      <c r="D3020" s="76" t="s">
        <v>18071</v>
      </c>
    </row>
    <row r="3021" spans="1:4">
      <c r="A3021" s="71" t="s">
        <v>18072</v>
      </c>
      <c r="B3021" s="72" t="s">
        <v>18073</v>
      </c>
      <c r="C3021" s="71" t="s">
        <v>22126</v>
      </c>
      <c r="D3021" s="76" t="s">
        <v>18074</v>
      </c>
    </row>
    <row r="3022" spans="1:4">
      <c r="A3022" s="71" t="s">
        <v>18075</v>
      </c>
      <c r="B3022" s="72" t="s">
        <v>18076</v>
      </c>
      <c r="C3022" s="71" t="s">
        <v>22126</v>
      </c>
      <c r="D3022" s="73" t="s">
        <v>18077</v>
      </c>
    </row>
    <row r="3023" spans="1:4">
      <c r="A3023" s="71" t="s">
        <v>18078</v>
      </c>
      <c r="B3023" s="72" t="s">
        <v>18079</v>
      </c>
      <c r="C3023" s="71" t="s">
        <v>22126</v>
      </c>
      <c r="D3023" s="76" t="s">
        <v>18080</v>
      </c>
    </row>
    <row r="3024" spans="1:4">
      <c r="A3024" s="71" t="s">
        <v>18081</v>
      </c>
      <c r="B3024" s="72" t="s">
        <v>18082</v>
      </c>
      <c r="C3024" s="71" t="s">
        <v>22126</v>
      </c>
      <c r="D3024" s="76" t="s">
        <v>18071</v>
      </c>
    </row>
    <row r="3025" spans="1:4">
      <c r="A3025" s="71" t="s">
        <v>18083</v>
      </c>
      <c r="B3025" s="72" t="s">
        <v>18084</v>
      </c>
      <c r="C3025" s="71" t="s">
        <v>22126</v>
      </c>
      <c r="D3025" s="76" t="s">
        <v>18085</v>
      </c>
    </row>
    <row r="3026" spans="1:4">
      <c r="A3026" s="71" t="s">
        <v>18086</v>
      </c>
      <c r="B3026" s="72" t="s">
        <v>18087</v>
      </c>
      <c r="C3026" s="71" t="s">
        <v>22126</v>
      </c>
      <c r="D3026" s="76" t="s">
        <v>18088</v>
      </c>
    </row>
    <row r="3027" spans="1:4">
      <c r="A3027" s="71" t="s">
        <v>18089</v>
      </c>
      <c r="B3027" s="72" t="s">
        <v>18090</v>
      </c>
      <c r="C3027" s="71" t="s">
        <v>22126</v>
      </c>
      <c r="D3027" s="76" t="s">
        <v>18091</v>
      </c>
    </row>
    <row r="3028" spans="1:4">
      <c r="A3028" s="71" t="s">
        <v>18092</v>
      </c>
      <c r="B3028" s="72" t="s">
        <v>18093</v>
      </c>
      <c r="C3028" s="71" t="s">
        <v>22126</v>
      </c>
      <c r="D3028" s="73" t="s">
        <v>18094</v>
      </c>
    </row>
    <row r="3029" spans="1:4">
      <c r="A3029" s="71" t="s">
        <v>18095</v>
      </c>
      <c r="B3029" s="72" t="s">
        <v>18096</v>
      </c>
      <c r="C3029" s="71" t="s">
        <v>22126</v>
      </c>
      <c r="D3029" s="76" t="s">
        <v>18097</v>
      </c>
    </row>
    <row r="3030" spans="1:4">
      <c r="A3030" s="71" t="s">
        <v>18098</v>
      </c>
      <c r="B3030" s="72" t="s">
        <v>18099</v>
      </c>
      <c r="C3030" s="71" t="s">
        <v>22126</v>
      </c>
      <c r="D3030" s="76" t="s">
        <v>18100</v>
      </c>
    </row>
    <row r="3031" spans="1:4">
      <c r="A3031" s="71" t="s">
        <v>18101</v>
      </c>
      <c r="B3031" s="72" t="s">
        <v>18102</v>
      </c>
      <c r="C3031" s="71" t="s">
        <v>22126</v>
      </c>
      <c r="D3031" s="76" t="s">
        <v>18103</v>
      </c>
    </row>
    <row r="3032" spans="1:4">
      <c r="A3032" s="71" t="s">
        <v>18104</v>
      </c>
      <c r="B3032" s="72" t="s">
        <v>18105</v>
      </c>
      <c r="C3032" s="71" t="s">
        <v>22126</v>
      </c>
      <c r="D3032" s="76" t="s">
        <v>18106</v>
      </c>
    </row>
    <row r="3033" spans="1:4" ht="22.5">
      <c r="A3033" s="71" t="s">
        <v>18107</v>
      </c>
      <c r="B3033" s="72" t="s">
        <v>18108</v>
      </c>
      <c r="C3033" s="71" t="s">
        <v>22126</v>
      </c>
      <c r="D3033" s="73" t="s">
        <v>18109</v>
      </c>
    </row>
    <row r="3035" spans="1:4" ht="18.75">
      <c r="B3035" s="78" t="s">
        <v>23664</v>
      </c>
      <c r="C3035" s="79" t="s">
        <v>23665</v>
      </c>
      <c r="D3035" s="71" t="s">
        <v>22715</v>
      </c>
    </row>
    <row r="3036" spans="1:4">
      <c r="A3036" s="79" t="s">
        <v>23666</v>
      </c>
      <c r="B3036" s="72" t="s">
        <v>22678</v>
      </c>
    </row>
    <row r="3037" spans="1:4">
      <c r="A3037" s="79" t="s">
        <v>23667</v>
      </c>
      <c r="B3037" s="72" t="s">
        <v>22679</v>
      </c>
    </row>
    <row r="3038" spans="1:4">
      <c r="A3038" s="79" t="s">
        <v>24023</v>
      </c>
      <c r="B3038" s="80" t="s">
        <v>23668</v>
      </c>
      <c r="C3038" s="79" t="s">
        <v>23669</v>
      </c>
      <c r="D3038" s="79" t="s">
        <v>23670</v>
      </c>
    </row>
    <row r="3039" spans="1:4">
      <c r="D3039" s="79" t="s">
        <v>23671</v>
      </c>
    </row>
    <row r="3040" spans="1:4" ht="22.5">
      <c r="A3040" s="71" t="s">
        <v>18110</v>
      </c>
      <c r="B3040" s="72" t="s">
        <v>18111</v>
      </c>
      <c r="C3040" s="71" t="s">
        <v>22126</v>
      </c>
      <c r="D3040" s="73" t="s">
        <v>18112</v>
      </c>
    </row>
    <row r="3041" spans="1:5">
      <c r="A3041" s="71" t="s">
        <v>18113</v>
      </c>
      <c r="B3041" s="72" t="s">
        <v>18114</v>
      </c>
      <c r="C3041" s="71" t="s">
        <v>22126</v>
      </c>
      <c r="D3041" s="73" t="s">
        <v>18115</v>
      </c>
    </row>
    <row r="3042" spans="1:5">
      <c r="A3042" s="71" t="s">
        <v>18116</v>
      </c>
      <c r="B3042" s="72" t="s">
        <v>18117</v>
      </c>
      <c r="C3042" s="71" t="s">
        <v>22126</v>
      </c>
      <c r="D3042" s="73" t="s">
        <v>18118</v>
      </c>
    </row>
    <row r="3043" spans="1:5">
      <c r="A3043" s="71" t="s">
        <v>18119</v>
      </c>
      <c r="B3043" s="72" t="s">
        <v>18120</v>
      </c>
      <c r="C3043" s="71" t="s">
        <v>22126</v>
      </c>
      <c r="D3043" s="76" t="s">
        <v>18121</v>
      </c>
    </row>
    <row r="3044" spans="1:5">
      <c r="A3044" s="71" t="s">
        <v>18122</v>
      </c>
      <c r="B3044" s="72" t="s">
        <v>18123</v>
      </c>
      <c r="C3044" s="71" t="s">
        <v>18124</v>
      </c>
      <c r="D3044" s="73" t="s">
        <v>21816</v>
      </c>
    </row>
    <row r="3045" spans="1:5">
      <c r="A3045" s="71" t="s">
        <v>18125</v>
      </c>
      <c r="B3045" s="72" t="s">
        <v>18126</v>
      </c>
      <c r="C3045" s="71" t="s">
        <v>24134</v>
      </c>
      <c r="D3045" s="73" t="s">
        <v>18127</v>
      </c>
    </row>
    <row r="3046" spans="1:5">
      <c r="A3046" s="71" t="s">
        <v>18128</v>
      </c>
      <c r="B3046" s="72" t="s">
        <v>18129</v>
      </c>
      <c r="C3046" s="71" t="s">
        <v>24134</v>
      </c>
      <c r="D3046" s="71" t="s">
        <v>24111</v>
      </c>
    </row>
    <row r="3047" spans="1:5">
      <c r="A3047" s="71" t="s">
        <v>18130</v>
      </c>
      <c r="B3047" s="72" t="s">
        <v>18131</v>
      </c>
      <c r="C3047" s="71" t="s">
        <v>22126</v>
      </c>
      <c r="D3047" s="73" t="s">
        <v>24184</v>
      </c>
    </row>
    <row r="3048" spans="1:5">
      <c r="A3048" s="71" t="s">
        <v>18132</v>
      </c>
      <c r="B3048" s="72" t="s">
        <v>18133</v>
      </c>
      <c r="C3048" s="71" t="s">
        <v>24134</v>
      </c>
      <c r="D3048" s="73" t="s">
        <v>22239</v>
      </c>
    </row>
    <row r="3049" spans="1:5">
      <c r="A3049" s="71" t="s">
        <v>18134</v>
      </c>
      <c r="B3049" s="72" t="s">
        <v>18135</v>
      </c>
      <c r="C3049" s="71" t="s">
        <v>24134</v>
      </c>
      <c r="D3049" s="73" t="s">
        <v>22217</v>
      </c>
    </row>
    <row r="3050" spans="1:5">
      <c r="A3050" s="71" t="s">
        <v>18136</v>
      </c>
      <c r="B3050" s="72" t="s">
        <v>18137</v>
      </c>
      <c r="C3050" s="71" t="s">
        <v>22126</v>
      </c>
      <c r="D3050" s="73" t="s">
        <v>18138</v>
      </c>
    </row>
    <row r="3051" spans="1:5">
      <c r="A3051" s="71" t="s">
        <v>18139</v>
      </c>
      <c r="B3051" s="72" t="s">
        <v>18140</v>
      </c>
      <c r="C3051" s="71" t="s">
        <v>22126</v>
      </c>
      <c r="D3051" s="73">
        <v>1.39</v>
      </c>
      <c r="E3051" s="75">
        <v>39904</v>
      </c>
    </row>
    <row r="3052" spans="1:5" ht="22.5">
      <c r="A3052" s="71" t="s">
        <v>18142</v>
      </c>
      <c r="B3052" s="72" t="s">
        <v>18143</v>
      </c>
      <c r="C3052" s="71" t="s">
        <v>22126</v>
      </c>
      <c r="D3052" s="71" t="s">
        <v>18356</v>
      </c>
    </row>
    <row r="3053" spans="1:5" ht="22.5">
      <c r="A3053" s="71" t="s">
        <v>18144</v>
      </c>
      <c r="B3053" s="72" t="s">
        <v>18145</v>
      </c>
      <c r="C3053" s="71" t="s">
        <v>22126</v>
      </c>
      <c r="D3053" s="73" t="s">
        <v>18146</v>
      </c>
    </row>
    <row r="3054" spans="1:5" ht="22.5">
      <c r="A3054" s="71" t="s">
        <v>18147</v>
      </c>
      <c r="B3054" s="72" t="s">
        <v>18148</v>
      </c>
      <c r="C3054" s="71" t="s">
        <v>22126</v>
      </c>
      <c r="D3054" s="73" t="s">
        <v>23696</v>
      </c>
    </row>
    <row r="3055" spans="1:5">
      <c r="A3055" s="71" t="s">
        <v>18149</v>
      </c>
      <c r="B3055" s="72" t="s">
        <v>18150</v>
      </c>
      <c r="C3055" s="71" t="s">
        <v>22126</v>
      </c>
      <c r="D3055" s="71" t="s">
        <v>18151</v>
      </c>
    </row>
    <row r="3056" spans="1:5">
      <c r="A3056" s="71" t="s">
        <v>18152</v>
      </c>
      <c r="B3056" s="72" t="s">
        <v>18153</v>
      </c>
      <c r="C3056" s="71" t="s">
        <v>22126</v>
      </c>
      <c r="D3056" s="71" t="s">
        <v>22055</v>
      </c>
    </row>
    <row r="3057" spans="1:5">
      <c r="A3057" s="71" t="s">
        <v>18154</v>
      </c>
      <c r="B3057" s="72" t="s">
        <v>18155</v>
      </c>
      <c r="C3057" s="71" t="s">
        <v>22126</v>
      </c>
      <c r="D3057" s="94" t="s">
        <v>17233</v>
      </c>
      <c r="E3057" s="75">
        <v>39904</v>
      </c>
    </row>
    <row r="3058" spans="1:5">
      <c r="A3058" s="71" t="s">
        <v>18156</v>
      </c>
      <c r="B3058" s="72" t="s">
        <v>18157</v>
      </c>
      <c r="C3058" s="71" t="s">
        <v>22126</v>
      </c>
      <c r="D3058" s="71" t="s">
        <v>23648</v>
      </c>
    </row>
    <row r="3059" spans="1:5">
      <c r="A3059" s="71" t="s">
        <v>18158</v>
      </c>
      <c r="B3059" s="72" t="s">
        <v>18159</v>
      </c>
      <c r="C3059" s="71" t="s">
        <v>22126</v>
      </c>
      <c r="D3059" s="73" t="s">
        <v>16782</v>
      </c>
    </row>
    <row r="3060" spans="1:5">
      <c r="A3060" s="71" t="s">
        <v>18160</v>
      </c>
      <c r="B3060" s="72" t="s">
        <v>18161</v>
      </c>
      <c r="C3060" s="71" t="s">
        <v>22126</v>
      </c>
      <c r="D3060" s="73" t="s">
        <v>18162</v>
      </c>
    </row>
    <row r="3061" spans="1:5">
      <c r="A3061" s="71" t="s">
        <v>18163</v>
      </c>
      <c r="B3061" s="72" t="s">
        <v>18164</v>
      </c>
      <c r="C3061" s="71" t="s">
        <v>22126</v>
      </c>
      <c r="D3061" s="71" t="s">
        <v>18165</v>
      </c>
    </row>
    <row r="3062" spans="1:5">
      <c r="A3062" s="71" t="s">
        <v>18166</v>
      </c>
      <c r="B3062" s="72" t="s">
        <v>18167</v>
      </c>
      <c r="C3062" s="71" t="s">
        <v>22126</v>
      </c>
      <c r="D3062" s="73" t="s">
        <v>18055</v>
      </c>
    </row>
    <row r="3063" spans="1:5">
      <c r="A3063" s="71" t="s">
        <v>18168</v>
      </c>
      <c r="B3063" s="72" t="s">
        <v>18169</v>
      </c>
      <c r="C3063" s="71" t="s">
        <v>22126</v>
      </c>
      <c r="D3063" s="73" t="s">
        <v>23721</v>
      </c>
    </row>
    <row r="3064" spans="1:5" ht="22.5">
      <c r="A3064" s="71" t="s">
        <v>18170</v>
      </c>
      <c r="B3064" s="72" t="s">
        <v>18171</v>
      </c>
      <c r="C3064" s="71" t="s">
        <v>22126</v>
      </c>
      <c r="D3064" s="73" t="s">
        <v>20086</v>
      </c>
    </row>
    <row r="3065" spans="1:5" ht="22.5">
      <c r="A3065" s="71" t="s">
        <v>18172</v>
      </c>
      <c r="B3065" s="72" t="s">
        <v>18173</v>
      </c>
      <c r="C3065" s="71" t="s">
        <v>22126</v>
      </c>
      <c r="D3065" s="73" t="s">
        <v>22168</v>
      </c>
    </row>
    <row r="3066" spans="1:5" ht="22.5">
      <c r="A3066" s="71" t="s">
        <v>18174</v>
      </c>
      <c r="B3066" s="72" t="s">
        <v>18175</v>
      </c>
      <c r="C3066" s="71" t="s">
        <v>22126</v>
      </c>
      <c r="D3066" s="73" t="s">
        <v>21680</v>
      </c>
    </row>
    <row r="3067" spans="1:5" ht="22.5">
      <c r="A3067" s="71" t="s">
        <v>18176</v>
      </c>
      <c r="B3067" s="72" t="s">
        <v>18177</v>
      </c>
      <c r="C3067" s="71" t="s">
        <v>22126</v>
      </c>
      <c r="D3067" s="73" t="s">
        <v>18178</v>
      </c>
    </row>
    <row r="3068" spans="1:5" ht="22.5">
      <c r="A3068" s="71" t="s">
        <v>18179</v>
      </c>
      <c r="B3068" s="72" t="s">
        <v>18180</v>
      </c>
      <c r="C3068" s="71" t="s">
        <v>24085</v>
      </c>
      <c r="D3068" s="73" t="s">
        <v>18181</v>
      </c>
    </row>
    <row r="3069" spans="1:5">
      <c r="A3069" s="71" t="s">
        <v>15980</v>
      </c>
      <c r="B3069" s="72" t="s">
        <v>15981</v>
      </c>
      <c r="C3069" s="71" t="s">
        <v>24085</v>
      </c>
      <c r="D3069" s="73" t="s">
        <v>15982</v>
      </c>
    </row>
    <row r="3070" spans="1:5">
      <c r="A3070" s="71" t="s">
        <v>15983</v>
      </c>
      <c r="B3070" s="72" t="s">
        <v>15984</v>
      </c>
      <c r="C3070" s="71" t="s">
        <v>24134</v>
      </c>
      <c r="D3070" s="73" t="s">
        <v>15985</v>
      </c>
    </row>
    <row r="3071" spans="1:5">
      <c r="A3071" s="71" t="s">
        <v>15986</v>
      </c>
      <c r="B3071" s="72" t="s">
        <v>15987</v>
      </c>
      <c r="C3071" s="71" t="s">
        <v>24085</v>
      </c>
      <c r="D3071" s="73" t="s">
        <v>21313</v>
      </c>
    </row>
    <row r="3072" spans="1:5">
      <c r="A3072" s="71" t="s">
        <v>15988</v>
      </c>
      <c r="B3072" s="72" t="s">
        <v>15989</v>
      </c>
      <c r="C3072" s="71" t="s">
        <v>24085</v>
      </c>
      <c r="D3072" s="73" t="s">
        <v>17595</v>
      </c>
    </row>
    <row r="3073" spans="1:5">
      <c r="A3073" s="71" t="s">
        <v>15990</v>
      </c>
      <c r="B3073" s="72" t="s">
        <v>15991</v>
      </c>
      <c r="C3073" s="71" t="s">
        <v>24085</v>
      </c>
      <c r="D3073" s="71" t="s">
        <v>21889</v>
      </c>
    </row>
    <row r="3074" spans="1:5">
      <c r="A3074" s="71" t="s">
        <v>15992</v>
      </c>
      <c r="B3074" s="72" t="s">
        <v>15993</v>
      </c>
      <c r="C3074" s="71" t="s">
        <v>22126</v>
      </c>
      <c r="D3074" s="73" t="s">
        <v>19362</v>
      </c>
    </row>
    <row r="3075" spans="1:5">
      <c r="A3075" s="71" t="s">
        <v>15994</v>
      </c>
      <c r="B3075" s="72" t="s">
        <v>15995</v>
      </c>
      <c r="C3075" s="71" t="s">
        <v>22126</v>
      </c>
      <c r="D3075" s="73" t="s">
        <v>22970</v>
      </c>
    </row>
    <row r="3076" spans="1:5">
      <c r="A3076" s="71" t="s">
        <v>15996</v>
      </c>
      <c r="B3076" s="72" t="s">
        <v>15997</v>
      </c>
      <c r="C3076" s="71" t="s">
        <v>24085</v>
      </c>
      <c r="D3076" s="73" t="s">
        <v>15998</v>
      </c>
    </row>
    <row r="3077" spans="1:5">
      <c r="A3077" s="71" t="s">
        <v>15999</v>
      </c>
      <c r="B3077" s="72" t="s">
        <v>16000</v>
      </c>
      <c r="C3077" s="71" t="s">
        <v>24085</v>
      </c>
      <c r="D3077" s="73" t="s">
        <v>16001</v>
      </c>
    </row>
    <row r="3078" spans="1:5">
      <c r="A3078" s="71" t="s">
        <v>16002</v>
      </c>
      <c r="B3078" s="72" t="s">
        <v>16003</v>
      </c>
      <c r="C3078" s="71" t="s">
        <v>24085</v>
      </c>
      <c r="D3078" s="73" t="s">
        <v>16004</v>
      </c>
    </row>
    <row r="3079" spans="1:5">
      <c r="A3079" s="71" t="s">
        <v>16005</v>
      </c>
      <c r="B3079" s="72" t="s">
        <v>16006</v>
      </c>
      <c r="C3079" s="71" t="s">
        <v>24085</v>
      </c>
      <c r="D3079" s="73" t="s">
        <v>16007</v>
      </c>
    </row>
    <row r="3080" spans="1:5">
      <c r="A3080" s="71" t="s">
        <v>16008</v>
      </c>
      <c r="B3080" s="72" t="s">
        <v>16009</v>
      </c>
      <c r="C3080" s="71" t="s">
        <v>24085</v>
      </c>
      <c r="D3080" s="73" t="s">
        <v>18467</v>
      </c>
      <c r="E3080" s="75">
        <v>39661</v>
      </c>
    </row>
    <row r="3081" spans="1:5">
      <c r="A3081" s="71" t="s">
        <v>16010</v>
      </c>
      <c r="B3081" s="72" t="s">
        <v>16011</v>
      </c>
      <c r="C3081" s="71" t="s">
        <v>24085</v>
      </c>
      <c r="D3081" s="73" t="s">
        <v>16693</v>
      </c>
    </row>
    <row r="3082" spans="1:5">
      <c r="A3082" s="71" t="s">
        <v>16012</v>
      </c>
      <c r="B3082" s="72" t="s">
        <v>16013</v>
      </c>
      <c r="C3082" s="71" t="s">
        <v>24085</v>
      </c>
      <c r="D3082" s="73" t="s">
        <v>16014</v>
      </c>
    </row>
    <row r="3083" spans="1:5">
      <c r="A3083" s="71" t="s">
        <v>16015</v>
      </c>
      <c r="B3083" s="72" t="s">
        <v>16016</v>
      </c>
      <c r="C3083" s="71" t="s">
        <v>24085</v>
      </c>
      <c r="D3083" s="73" t="s">
        <v>16017</v>
      </c>
    </row>
    <row r="3084" spans="1:5">
      <c r="A3084" s="71" t="s">
        <v>16018</v>
      </c>
      <c r="B3084" s="72" t="s">
        <v>16019</v>
      </c>
      <c r="C3084" s="71" t="s">
        <v>24085</v>
      </c>
      <c r="D3084" s="73" t="s">
        <v>16020</v>
      </c>
    </row>
    <row r="3085" spans="1:5">
      <c r="A3085" s="71" t="s">
        <v>16021</v>
      </c>
      <c r="B3085" s="72" t="s">
        <v>16022</v>
      </c>
      <c r="C3085" s="71" t="s">
        <v>24085</v>
      </c>
      <c r="D3085" s="73" t="s">
        <v>16017</v>
      </c>
    </row>
    <row r="3086" spans="1:5">
      <c r="A3086" s="71" t="s">
        <v>16023</v>
      </c>
      <c r="B3086" s="72" t="s">
        <v>16024</v>
      </c>
      <c r="C3086" s="71" t="s">
        <v>24085</v>
      </c>
      <c r="D3086" s="73" t="s">
        <v>20070</v>
      </c>
    </row>
    <row r="3087" spans="1:5">
      <c r="A3087" s="71" t="s">
        <v>16025</v>
      </c>
      <c r="B3087" s="72" t="s">
        <v>16026</v>
      </c>
      <c r="C3087" s="71" t="s">
        <v>20557</v>
      </c>
      <c r="D3087" s="73" t="s">
        <v>23013</v>
      </c>
    </row>
    <row r="3088" spans="1:5">
      <c r="A3088" s="71" t="s">
        <v>16027</v>
      </c>
      <c r="B3088" s="72" t="s">
        <v>16028</v>
      </c>
      <c r="C3088" s="71" t="s">
        <v>24085</v>
      </c>
      <c r="D3088" s="73" t="s">
        <v>16029</v>
      </c>
    </row>
    <row r="3089" spans="1:4">
      <c r="A3089" s="71" t="s">
        <v>16030</v>
      </c>
      <c r="B3089" s="72" t="s">
        <v>16031</v>
      </c>
      <c r="C3089" s="71" t="s">
        <v>24085</v>
      </c>
      <c r="D3089" s="73" t="s">
        <v>16032</v>
      </c>
    </row>
    <row r="3090" spans="1:4">
      <c r="A3090" s="71" t="s">
        <v>16033</v>
      </c>
      <c r="B3090" s="72" t="s">
        <v>16034</v>
      </c>
      <c r="C3090" s="71" t="s">
        <v>24085</v>
      </c>
      <c r="D3090" s="77" t="s">
        <v>16035</v>
      </c>
    </row>
    <row r="3091" spans="1:4">
      <c r="A3091" s="71" t="s">
        <v>16036</v>
      </c>
      <c r="B3091" s="72" t="s">
        <v>16037</v>
      </c>
      <c r="C3091" s="71" t="s">
        <v>24085</v>
      </c>
      <c r="D3091" s="76" t="s">
        <v>16038</v>
      </c>
    </row>
    <row r="3092" spans="1:4">
      <c r="A3092" s="71" t="s">
        <v>16039</v>
      </c>
      <c r="B3092" s="72" t="s">
        <v>16040</v>
      </c>
      <c r="C3092" s="71" t="s">
        <v>24085</v>
      </c>
      <c r="D3092" s="73" t="s">
        <v>16041</v>
      </c>
    </row>
    <row r="3094" spans="1:4" ht="18.75">
      <c r="B3094" s="78" t="s">
        <v>23664</v>
      </c>
      <c r="C3094" s="79" t="s">
        <v>23665</v>
      </c>
      <c r="D3094" s="71" t="s">
        <v>22716</v>
      </c>
    </row>
    <row r="3095" spans="1:4">
      <c r="A3095" s="79" t="s">
        <v>23666</v>
      </c>
      <c r="B3095" s="72" t="s">
        <v>22678</v>
      </c>
    </row>
    <row r="3096" spans="1:4">
      <c r="A3096" s="79" t="s">
        <v>23667</v>
      </c>
      <c r="B3096" s="72" t="s">
        <v>22679</v>
      </c>
    </row>
    <row r="3097" spans="1:4">
      <c r="A3097" s="79" t="s">
        <v>24023</v>
      </c>
      <c r="B3097" s="80" t="s">
        <v>23668</v>
      </c>
      <c r="C3097" s="79" t="s">
        <v>23669</v>
      </c>
      <c r="D3097" s="79" t="s">
        <v>23670</v>
      </c>
    </row>
    <row r="3098" spans="1:4">
      <c r="D3098" s="79" t="s">
        <v>23671</v>
      </c>
    </row>
    <row r="3099" spans="1:4">
      <c r="A3099" s="71" t="s">
        <v>16042</v>
      </c>
      <c r="B3099" s="72" t="s">
        <v>16043</v>
      </c>
      <c r="C3099" s="71" t="s">
        <v>24085</v>
      </c>
      <c r="D3099" s="73" t="s">
        <v>16044</v>
      </c>
    </row>
    <row r="3100" spans="1:4">
      <c r="A3100" s="71" t="s">
        <v>16045</v>
      </c>
      <c r="B3100" s="72" t="s">
        <v>16046</v>
      </c>
      <c r="C3100" s="71" t="s">
        <v>24085</v>
      </c>
      <c r="D3100" s="73" t="s">
        <v>16047</v>
      </c>
    </row>
    <row r="3101" spans="1:4">
      <c r="A3101" s="71" t="s">
        <v>16048</v>
      </c>
      <c r="B3101" s="72" t="s">
        <v>16049</v>
      </c>
      <c r="C3101" s="71" t="s">
        <v>24085</v>
      </c>
      <c r="D3101" s="73" t="s">
        <v>17153</v>
      </c>
    </row>
    <row r="3102" spans="1:4">
      <c r="A3102" s="71" t="s">
        <v>16050</v>
      </c>
      <c r="B3102" s="72" t="s">
        <v>16051</v>
      </c>
      <c r="C3102" s="71" t="s">
        <v>24085</v>
      </c>
      <c r="D3102" s="73" t="s">
        <v>16052</v>
      </c>
    </row>
    <row r="3103" spans="1:4">
      <c r="A3103" s="71" t="s">
        <v>16053</v>
      </c>
      <c r="B3103" s="72" t="s">
        <v>16054</v>
      </c>
      <c r="C3103" s="71" t="s">
        <v>24085</v>
      </c>
      <c r="D3103" s="73" t="s">
        <v>16055</v>
      </c>
    </row>
    <row r="3104" spans="1:4">
      <c r="A3104" s="71" t="s">
        <v>16056</v>
      </c>
      <c r="B3104" s="72" t="s">
        <v>16057</v>
      </c>
      <c r="C3104" s="71" t="s">
        <v>24085</v>
      </c>
      <c r="D3104" s="73" t="s">
        <v>16058</v>
      </c>
    </row>
    <row r="3105" spans="1:4">
      <c r="A3105" s="71" t="s">
        <v>16059</v>
      </c>
      <c r="B3105" s="72" t="s">
        <v>16060</v>
      </c>
      <c r="C3105" s="71" t="s">
        <v>24085</v>
      </c>
      <c r="D3105" s="73" t="s">
        <v>16061</v>
      </c>
    </row>
    <row r="3106" spans="1:4">
      <c r="A3106" s="71" t="s">
        <v>16062</v>
      </c>
      <c r="B3106" s="72" t="s">
        <v>16063</v>
      </c>
      <c r="C3106" s="71" t="s">
        <v>24085</v>
      </c>
      <c r="D3106" s="76" t="s">
        <v>16064</v>
      </c>
    </row>
    <row r="3107" spans="1:4">
      <c r="A3107" s="71" t="s">
        <v>16065</v>
      </c>
      <c r="B3107" s="72" t="s">
        <v>16066</v>
      </c>
      <c r="C3107" s="71" t="s">
        <v>24085</v>
      </c>
      <c r="D3107" s="76" t="s">
        <v>16067</v>
      </c>
    </row>
    <row r="3108" spans="1:4">
      <c r="A3108" s="71" t="s">
        <v>16068</v>
      </c>
      <c r="B3108" s="72" t="s">
        <v>16069</v>
      </c>
      <c r="C3108" s="71" t="s">
        <v>24085</v>
      </c>
      <c r="D3108" s="76" t="s">
        <v>16070</v>
      </c>
    </row>
    <row r="3109" spans="1:4">
      <c r="A3109" s="71" t="s">
        <v>16071</v>
      </c>
      <c r="B3109" s="72" t="s">
        <v>16072</v>
      </c>
      <c r="C3109" s="71" t="s">
        <v>24085</v>
      </c>
      <c r="D3109" s="73" t="s">
        <v>16029</v>
      </c>
    </row>
    <row r="3110" spans="1:4">
      <c r="A3110" s="71" t="s">
        <v>16073</v>
      </c>
      <c r="B3110" s="72" t="s">
        <v>16074</v>
      </c>
      <c r="C3110" s="71" t="s">
        <v>24085</v>
      </c>
      <c r="D3110" s="73" t="s">
        <v>16075</v>
      </c>
    </row>
    <row r="3111" spans="1:4">
      <c r="A3111" s="71" t="s">
        <v>16076</v>
      </c>
      <c r="B3111" s="72" t="s">
        <v>16077</v>
      </c>
      <c r="C3111" s="71" t="s">
        <v>24085</v>
      </c>
      <c r="D3111" s="76" t="s">
        <v>16078</v>
      </c>
    </row>
    <row r="3112" spans="1:4">
      <c r="A3112" s="71" t="s">
        <v>16079</v>
      </c>
      <c r="B3112" s="72" t="s">
        <v>16080</v>
      </c>
      <c r="C3112" s="71" t="s">
        <v>24085</v>
      </c>
      <c r="D3112" s="76" t="s">
        <v>16081</v>
      </c>
    </row>
    <row r="3113" spans="1:4">
      <c r="A3113" s="71" t="s">
        <v>16082</v>
      </c>
      <c r="B3113" s="72" t="s">
        <v>13939</v>
      </c>
      <c r="C3113" s="71" t="s">
        <v>24085</v>
      </c>
      <c r="D3113" s="73" t="s">
        <v>16041</v>
      </c>
    </row>
    <row r="3114" spans="1:4">
      <c r="A3114" s="71" t="s">
        <v>13940</v>
      </c>
      <c r="B3114" s="72" t="s">
        <v>13941</v>
      </c>
      <c r="C3114" s="71" t="s">
        <v>24085</v>
      </c>
      <c r="D3114" s="73" t="s">
        <v>13942</v>
      </c>
    </row>
    <row r="3115" spans="1:4">
      <c r="A3115" s="71" t="s">
        <v>13943</v>
      </c>
      <c r="B3115" s="72" t="s">
        <v>13944</v>
      </c>
      <c r="C3115" s="71" t="s">
        <v>24085</v>
      </c>
      <c r="D3115" s="73" t="s">
        <v>13945</v>
      </c>
    </row>
    <row r="3116" spans="1:4">
      <c r="A3116" s="71" t="s">
        <v>13946</v>
      </c>
      <c r="B3116" s="72" t="s">
        <v>13947</v>
      </c>
      <c r="C3116" s="71" t="s">
        <v>24085</v>
      </c>
      <c r="D3116" s="73" t="s">
        <v>13948</v>
      </c>
    </row>
    <row r="3117" spans="1:4">
      <c r="A3117" s="71" t="s">
        <v>13949</v>
      </c>
      <c r="B3117" s="72" t="s">
        <v>13950</v>
      </c>
      <c r="C3117" s="71" t="s">
        <v>24085</v>
      </c>
      <c r="D3117" s="73" t="s">
        <v>13951</v>
      </c>
    </row>
    <row r="3118" spans="1:4">
      <c r="A3118" s="71" t="s">
        <v>13952</v>
      </c>
      <c r="B3118" s="72" t="s">
        <v>16105</v>
      </c>
      <c r="C3118" s="71" t="s">
        <v>24085</v>
      </c>
      <c r="D3118" s="73" t="s">
        <v>16106</v>
      </c>
    </row>
    <row r="3119" spans="1:4">
      <c r="A3119" s="71" t="s">
        <v>16107</v>
      </c>
      <c r="B3119" s="72" t="s">
        <v>16108</v>
      </c>
      <c r="C3119" s="71" t="s">
        <v>24085</v>
      </c>
      <c r="D3119" s="73" t="s">
        <v>16109</v>
      </c>
    </row>
    <row r="3120" spans="1:4">
      <c r="A3120" s="71" t="s">
        <v>16110</v>
      </c>
      <c r="B3120" s="72" t="s">
        <v>16111</v>
      </c>
      <c r="C3120" s="71" t="s">
        <v>24085</v>
      </c>
      <c r="D3120" s="73" t="s">
        <v>16112</v>
      </c>
    </row>
    <row r="3121" spans="1:4">
      <c r="A3121" s="71" t="s">
        <v>16113</v>
      </c>
      <c r="B3121" s="72" t="s">
        <v>16114</v>
      </c>
      <c r="C3121" s="71" t="s">
        <v>24085</v>
      </c>
      <c r="D3121" s="76" t="s">
        <v>16115</v>
      </c>
    </row>
    <row r="3122" spans="1:4">
      <c r="A3122" s="71" t="s">
        <v>16116</v>
      </c>
      <c r="B3122" s="72" t="s">
        <v>16117</v>
      </c>
      <c r="C3122" s="71" t="s">
        <v>24085</v>
      </c>
      <c r="D3122" s="76" t="s">
        <v>16118</v>
      </c>
    </row>
    <row r="3123" spans="1:4">
      <c r="A3123" s="71" t="s">
        <v>16119</v>
      </c>
      <c r="B3123" s="72" t="s">
        <v>16120</v>
      </c>
      <c r="C3123" s="71" t="s">
        <v>24085</v>
      </c>
      <c r="D3123" s="76" t="s">
        <v>16121</v>
      </c>
    </row>
    <row r="3124" spans="1:4">
      <c r="A3124" s="71" t="s">
        <v>16122</v>
      </c>
      <c r="B3124" s="72" t="s">
        <v>16123</v>
      </c>
      <c r="C3124" s="71" t="s">
        <v>24085</v>
      </c>
      <c r="D3124" s="73" t="s">
        <v>16124</v>
      </c>
    </row>
    <row r="3125" spans="1:4">
      <c r="A3125" s="71" t="s">
        <v>16125</v>
      </c>
      <c r="B3125" s="72" t="s">
        <v>16126</v>
      </c>
      <c r="C3125" s="71" t="s">
        <v>24085</v>
      </c>
      <c r="D3125" s="73" t="s">
        <v>16127</v>
      </c>
    </row>
    <row r="3126" spans="1:4">
      <c r="A3126" s="71" t="s">
        <v>16128</v>
      </c>
      <c r="B3126" s="72" t="s">
        <v>16129</v>
      </c>
      <c r="C3126" s="71" t="s">
        <v>24085</v>
      </c>
      <c r="D3126" s="76" t="s">
        <v>16130</v>
      </c>
    </row>
    <row r="3127" spans="1:4">
      <c r="A3127" s="71" t="s">
        <v>16131</v>
      </c>
      <c r="B3127" s="72" t="s">
        <v>16132</v>
      </c>
      <c r="C3127" s="71" t="s">
        <v>24085</v>
      </c>
      <c r="D3127" s="76" t="s">
        <v>16133</v>
      </c>
    </row>
    <row r="3128" spans="1:4">
      <c r="A3128" s="71" t="s">
        <v>16134</v>
      </c>
      <c r="B3128" s="72" t="s">
        <v>16135</v>
      </c>
      <c r="C3128" s="71" t="s">
        <v>24085</v>
      </c>
      <c r="D3128" s="73" t="s">
        <v>16136</v>
      </c>
    </row>
    <row r="3129" spans="1:4">
      <c r="A3129" s="71" t="s">
        <v>16137</v>
      </c>
      <c r="B3129" s="72" t="s">
        <v>16138</v>
      </c>
      <c r="C3129" s="71" t="s">
        <v>24085</v>
      </c>
      <c r="D3129" s="73" t="s">
        <v>16139</v>
      </c>
    </row>
    <row r="3130" spans="1:4">
      <c r="A3130" s="71" t="s">
        <v>16140</v>
      </c>
      <c r="B3130" s="72" t="s">
        <v>16141</v>
      </c>
      <c r="C3130" s="71" t="s">
        <v>24085</v>
      </c>
      <c r="D3130" s="73" t="s">
        <v>16142</v>
      </c>
    </row>
    <row r="3131" spans="1:4">
      <c r="A3131" s="71" t="s">
        <v>16143</v>
      </c>
      <c r="B3131" s="72" t="s">
        <v>16144</v>
      </c>
      <c r="C3131" s="71" t="s">
        <v>24085</v>
      </c>
      <c r="D3131" s="73" t="s">
        <v>16145</v>
      </c>
    </row>
    <row r="3132" spans="1:4">
      <c r="A3132" s="71" t="s">
        <v>16146</v>
      </c>
      <c r="B3132" s="72" t="s">
        <v>16147</v>
      </c>
      <c r="C3132" s="71" t="s">
        <v>24085</v>
      </c>
      <c r="D3132" s="73" t="s">
        <v>16148</v>
      </c>
    </row>
    <row r="3133" spans="1:4">
      <c r="A3133" s="71" t="s">
        <v>16149</v>
      </c>
      <c r="B3133" s="72" t="s">
        <v>16150</v>
      </c>
      <c r="C3133" s="71" t="s">
        <v>24085</v>
      </c>
      <c r="D3133" s="73" t="s">
        <v>16151</v>
      </c>
    </row>
    <row r="3134" spans="1:4">
      <c r="A3134" s="71" t="s">
        <v>16152</v>
      </c>
      <c r="B3134" s="72" t="s">
        <v>16153</v>
      </c>
      <c r="C3134" s="71" t="s">
        <v>24085</v>
      </c>
      <c r="D3134" s="73" t="s">
        <v>16154</v>
      </c>
    </row>
    <row r="3135" spans="1:4">
      <c r="A3135" s="71" t="s">
        <v>16155</v>
      </c>
      <c r="B3135" s="72" t="s">
        <v>16156</v>
      </c>
      <c r="C3135" s="71" t="s">
        <v>24085</v>
      </c>
      <c r="D3135" s="77" t="s">
        <v>16157</v>
      </c>
    </row>
    <row r="3136" spans="1:4">
      <c r="A3136" s="71" t="s">
        <v>16158</v>
      </c>
      <c r="B3136" s="72" t="s">
        <v>16159</v>
      </c>
      <c r="C3136" s="71" t="s">
        <v>24085</v>
      </c>
      <c r="D3136" s="76" t="s">
        <v>16160</v>
      </c>
    </row>
    <row r="3137" spans="1:4">
      <c r="A3137" s="71" t="s">
        <v>16161</v>
      </c>
      <c r="B3137" s="72" t="s">
        <v>16162</v>
      </c>
      <c r="C3137" s="71" t="s">
        <v>24085</v>
      </c>
      <c r="D3137" s="76" t="s">
        <v>16163</v>
      </c>
    </row>
    <row r="3138" spans="1:4">
      <c r="A3138" s="71" t="s">
        <v>16164</v>
      </c>
      <c r="B3138" s="72" t="s">
        <v>16165</v>
      </c>
      <c r="C3138" s="71" t="s">
        <v>24085</v>
      </c>
      <c r="D3138" s="76" t="s">
        <v>16166</v>
      </c>
    </row>
    <row r="3139" spans="1:4">
      <c r="A3139" s="71" t="s">
        <v>16167</v>
      </c>
      <c r="B3139" s="72" t="s">
        <v>16168</v>
      </c>
      <c r="C3139" s="71" t="s">
        <v>24085</v>
      </c>
      <c r="D3139" s="73" t="s">
        <v>16169</v>
      </c>
    </row>
    <row r="3140" spans="1:4">
      <c r="A3140" s="71" t="s">
        <v>16170</v>
      </c>
      <c r="B3140" s="72" t="s">
        <v>16171</v>
      </c>
      <c r="C3140" s="71" t="s">
        <v>24085</v>
      </c>
      <c r="D3140" s="73" t="s">
        <v>16172</v>
      </c>
    </row>
    <row r="3141" spans="1:4">
      <c r="A3141" s="71" t="s">
        <v>16173</v>
      </c>
      <c r="B3141" s="72" t="s">
        <v>16174</v>
      </c>
      <c r="C3141" s="71" t="s">
        <v>24085</v>
      </c>
      <c r="D3141" s="73" t="s">
        <v>16175</v>
      </c>
    </row>
    <row r="3142" spans="1:4">
      <c r="A3142" s="71" t="s">
        <v>16176</v>
      </c>
      <c r="B3142" s="72" t="s">
        <v>16177</v>
      </c>
      <c r="C3142" s="71" t="s">
        <v>24085</v>
      </c>
      <c r="D3142" s="73" t="s">
        <v>16178</v>
      </c>
    </row>
    <row r="3143" spans="1:4">
      <c r="A3143" s="71" t="s">
        <v>16179</v>
      </c>
      <c r="B3143" s="72" t="s">
        <v>16180</v>
      </c>
      <c r="C3143" s="71" t="s">
        <v>24085</v>
      </c>
      <c r="D3143" s="73" t="s">
        <v>16181</v>
      </c>
    </row>
    <row r="3144" spans="1:4">
      <c r="A3144" s="71" t="s">
        <v>16182</v>
      </c>
      <c r="B3144" s="72" t="s">
        <v>16183</v>
      </c>
      <c r="C3144" s="71" t="s">
        <v>24085</v>
      </c>
      <c r="D3144" s="73" t="s">
        <v>16184</v>
      </c>
    </row>
    <row r="3145" spans="1:4">
      <c r="A3145" s="71" t="s">
        <v>16185</v>
      </c>
      <c r="B3145" s="72" t="s">
        <v>16186</v>
      </c>
      <c r="C3145" s="71" t="s">
        <v>24085</v>
      </c>
      <c r="D3145" s="73" t="s">
        <v>16187</v>
      </c>
    </row>
    <row r="3146" spans="1:4">
      <c r="A3146" s="71" t="s">
        <v>16188</v>
      </c>
      <c r="B3146" s="72" t="s">
        <v>16189</v>
      </c>
      <c r="C3146" s="71" t="s">
        <v>24085</v>
      </c>
      <c r="D3146" s="73" t="s">
        <v>16190</v>
      </c>
    </row>
    <row r="3147" spans="1:4">
      <c r="A3147" s="71" t="s">
        <v>16191</v>
      </c>
      <c r="B3147" s="72" t="s">
        <v>16192</v>
      </c>
      <c r="C3147" s="71" t="s">
        <v>24085</v>
      </c>
      <c r="D3147" s="76" t="s">
        <v>16193</v>
      </c>
    </row>
    <row r="3148" spans="1:4">
      <c r="A3148" s="71" t="s">
        <v>16194</v>
      </c>
      <c r="B3148" s="72" t="s">
        <v>16195</v>
      </c>
      <c r="C3148" s="71" t="s">
        <v>24085</v>
      </c>
      <c r="D3148" s="76" t="s">
        <v>16196</v>
      </c>
    </row>
    <row r="3149" spans="1:4">
      <c r="A3149" s="71" t="s">
        <v>16197</v>
      </c>
      <c r="B3149" s="72" t="s">
        <v>16198</v>
      </c>
      <c r="C3149" s="71" t="s">
        <v>24085</v>
      </c>
      <c r="D3149" s="76" t="s">
        <v>16199</v>
      </c>
    </row>
    <row r="3150" spans="1:4">
      <c r="A3150" s="71" t="s">
        <v>16200</v>
      </c>
      <c r="B3150" s="72" t="s">
        <v>16201</v>
      </c>
      <c r="C3150" s="71" t="s">
        <v>24085</v>
      </c>
      <c r="D3150" s="77" t="s">
        <v>16202</v>
      </c>
    </row>
    <row r="3151" spans="1:4">
      <c r="A3151" s="71" t="s">
        <v>16203</v>
      </c>
      <c r="B3151" s="72" t="s">
        <v>16204</v>
      </c>
      <c r="C3151" s="71" t="s">
        <v>24085</v>
      </c>
      <c r="D3151" s="76" t="s">
        <v>16205</v>
      </c>
    </row>
    <row r="3153" spans="1:4" ht="18.75">
      <c r="B3153" s="78" t="s">
        <v>23664</v>
      </c>
      <c r="C3153" s="79" t="s">
        <v>23665</v>
      </c>
      <c r="D3153" s="71" t="s">
        <v>22717</v>
      </c>
    </row>
    <row r="3154" spans="1:4">
      <c r="A3154" s="79" t="s">
        <v>23666</v>
      </c>
      <c r="B3154" s="72" t="s">
        <v>22678</v>
      </c>
    </row>
    <row r="3155" spans="1:4">
      <c r="A3155" s="79" t="s">
        <v>23667</v>
      </c>
      <c r="B3155" s="72" t="s">
        <v>22679</v>
      </c>
    </row>
    <row r="3156" spans="1:4">
      <c r="A3156" s="79" t="s">
        <v>24023</v>
      </c>
      <c r="B3156" s="80" t="s">
        <v>23668</v>
      </c>
      <c r="C3156" s="79" t="s">
        <v>23669</v>
      </c>
      <c r="D3156" s="79" t="s">
        <v>23670</v>
      </c>
    </row>
    <row r="3157" spans="1:4">
      <c r="D3157" s="79" t="s">
        <v>23671</v>
      </c>
    </row>
    <row r="3158" spans="1:4">
      <c r="A3158" s="71" t="s">
        <v>16206</v>
      </c>
      <c r="B3158" s="72" t="s">
        <v>16207</v>
      </c>
      <c r="C3158" s="71" t="s">
        <v>24085</v>
      </c>
      <c r="D3158" s="76" t="s">
        <v>16208</v>
      </c>
    </row>
    <row r="3159" spans="1:4">
      <c r="A3159" s="71" t="s">
        <v>16209</v>
      </c>
      <c r="B3159" s="72" t="s">
        <v>16210</v>
      </c>
      <c r="C3159" s="71" t="s">
        <v>24085</v>
      </c>
      <c r="D3159" s="76" t="s">
        <v>16211</v>
      </c>
    </row>
    <row r="3160" spans="1:4">
      <c r="A3160" s="71" t="s">
        <v>16212</v>
      </c>
      <c r="B3160" s="72" t="s">
        <v>16213</v>
      </c>
      <c r="C3160" s="71" t="s">
        <v>24085</v>
      </c>
      <c r="D3160" s="73" t="s">
        <v>16214</v>
      </c>
    </row>
    <row r="3161" spans="1:4">
      <c r="A3161" s="71" t="s">
        <v>16215</v>
      </c>
      <c r="B3161" s="72" t="s">
        <v>16216</v>
      </c>
      <c r="C3161" s="71" t="s">
        <v>24085</v>
      </c>
      <c r="D3161" s="73" t="s">
        <v>16217</v>
      </c>
    </row>
    <row r="3162" spans="1:4">
      <c r="A3162" s="71" t="s">
        <v>16218</v>
      </c>
      <c r="B3162" s="72" t="s">
        <v>16219</v>
      </c>
      <c r="C3162" s="71" t="s">
        <v>24085</v>
      </c>
      <c r="D3162" s="73" t="s">
        <v>16220</v>
      </c>
    </row>
    <row r="3163" spans="1:4">
      <c r="A3163" s="71" t="s">
        <v>16221</v>
      </c>
      <c r="B3163" s="72" t="s">
        <v>16222</v>
      </c>
      <c r="C3163" s="71" t="s">
        <v>24085</v>
      </c>
      <c r="D3163" s="73" t="s">
        <v>16223</v>
      </c>
    </row>
    <row r="3164" spans="1:4">
      <c r="A3164" s="71" t="s">
        <v>16224</v>
      </c>
      <c r="B3164" s="72" t="s">
        <v>16225</v>
      </c>
      <c r="C3164" s="71" t="s">
        <v>24085</v>
      </c>
      <c r="D3164" s="73" t="s">
        <v>16226</v>
      </c>
    </row>
    <row r="3165" spans="1:4">
      <c r="A3165" s="71" t="s">
        <v>16227</v>
      </c>
      <c r="B3165" s="72" t="s">
        <v>16228</v>
      </c>
      <c r="C3165" s="71" t="s">
        <v>24085</v>
      </c>
      <c r="D3165" s="76" t="s">
        <v>16229</v>
      </c>
    </row>
    <row r="3166" spans="1:4">
      <c r="A3166" s="71" t="s">
        <v>16230</v>
      </c>
      <c r="B3166" s="72" t="s">
        <v>16231</v>
      </c>
      <c r="C3166" s="71" t="s">
        <v>24085</v>
      </c>
      <c r="D3166" s="76" t="s">
        <v>16232</v>
      </c>
    </row>
    <row r="3167" spans="1:4">
      <c r="A3167" s="71" t="s">
        <v>16233</v>
      </c>
      <c r="B3167" s="72" t="s">
        <v>16234</v>
      </c>
      <c r="C3167" s="71" t="s">
        <v>24085</v>
      </c>
      <c r="D3167" s="76" t="s">
        <v>16235</v>
      </c>
    </row>
    <row r="3168" spans="1:4">
      <c r="A3168" s="71" t="s">
        <v>16236</v>
      </c>
      <c r="B3168" s="72" t="s">
        <v>16237</v>
      </c>
      <c r="C3168" s="71" t="s">
        <v>24085</v>
      </c>
      <c r="D3168" s="76" t="s">
        <v>16238</v>
      </c>
    </row>
    <row r="3169" spans="1:4">
      <c r="A3169" s="71" t="s">
        <v>16239</v>
      </c>
      <c r="B3169" s="72" t="s">
        <v>16240</v>
      </c>
      <c r="C3169" s="71" t="s">
        <v>24085</v>
      </c>
      <c r="D3169" s="76" t="s">
        <v>16241</v>
      </c>
    </row>
    <row r="3170" spans="1:4">
      <c r="A3170" s="71" t="s">
        <v>16242</v>
      </c>
      <c r="B3170" s="72" t="s">
        <v>16243</v>
      </c>
      <c r="C3170" s="71" t="s">
        <v>24085</v>
      </c>
      <c r="D3170" s="76" t="s">
        <v>16208</v>
      </c>
    </row>
    <row r="3171" spans="1:4">
      <c r="A3171" s="71" t="s">
        <v>16244</v>
      </c>
      <c r="B3171" s="72" t="s">
        <v>16245</v>
      </c>
      <c r="C3171" s="71" t="s">
        <v>24085</v>
      </c>
      <c r="D3171" s="76" t="s">
        <v>16246</v>
      </c>
    </row>
    <row r="3172" spans="1:4">
      <c r="A3172" s="71" t="s">
        <v>16247</v>
      </c>
      <c r="B3172" s="72" t="s">
        <v>16248</v>
      </c>
      <c r="C3172" s="71" t="s">
        <v>24085</v>
      </c>
      <c r="D3172" s="73" t="s">
        <v>16249</v>
      </c>
    </row>
    <row r="3173" spans="1:4">
      <c r="A3173" s="71" t="s">
        <v>16250</v>
      </c>
      <c r="B3173" s="72" t="s">
        <v>16251</v>
      </c>
      <c r="C3173" s="71" t="s">
        <v>24085</v>
      </c>
      <c r="D3173" s="73" t="s">
        <v>16252</v>
      </c>
    </row>
    <row r="3174" spans="1:4">
      <c r="A3174" s="71" t="s">
        <v>16253</v>
      </c>
      <c r="B3174" s="72" t="s">
        <v>16254</v>
      </c>
      <c r="C3174" s="71" t="s">
        <v>24085</v>
      </c>
      <c r="D3174" s="73" t="s">
        <v>16255</v>
      </c>
    </row>
    <row r="3175" spans="1:4">
      <c r="A3175" s="71" t="s">
        <v>16256</v>
      </c>
      <c r="B3175" s="72" t="s">
        <v>16257</v>
      </c>
      <c r="C3175" s="71" t="s">
        <v>24085</v>
      </c>
      <c r="D3175" s="73" t="s">
        <v>16217</v>
      </c>
    </row>
    <row r="3176" spans="1:4">
      <c r="A3176" s="71" t="s">
        <v>16258</v>
      </c>
      <c r="B3176" s="72" t="s">
        <v>16259</v>
      </c>
      <c r="C3176" s="71" t="s">
        <v>24085</v>
      </c>
      <c r="D3176" s="73" t="s">
        <v>16260</v>
      </c>
    </row>
    <row r="3177" spans="1:4">
      <c r="A3177" s="71" t="s">
        <v>16261</v>
      </c>
      <c r="B3177" s="72" t="s">
        <v>16262</v>
      </c>
      <c r="C3177" s="71" t="s">
        <v>24085</v>
      </c>
      <c r="D3177" s="73" t="s">
        <v>16263</v>
      </c>
    </row>
    <row r="3178" spans="1:4">
      <c r="A3178" s="71" t="s">
        <v>16264</v>
      </c>
      <c r="B3178" s="72" t="s">
        <v>16265</v>
      </c>
      <c r="C3178" s="71" t="s">
        <v>24085</v>
      </c>
      <c r="D3178" s="73" t="s">
        <v>16266</v>
      </c>
    </row>
    <row r="3179" spans="1:4">
      <c r="A3179" s="71" t="s">
        <v>16267</v>
      </c>
      <c r="B3179" s="72" t="s">
        <v>16268</v>
      </c>
      <c r="C3179" s="71" t="s">
        <v>24085</v>
      </c>
      <c r="D3179" s="76" t="s">
        <v>16269</v>
      </c>
    </row>
    <row r="3180" spans="1:4">
      <c r="A3180" s="71" t="s">
        <v>16270</v>
      </c>
      <c r="B3180" s="72" t="s">
        <v>16271</v>
      </c>
      <c r="C3180" s="71" t="s">
        <v>24085</v>
      </c>
      <c r="D3180" s="76" t="s">
        <v>16272</v>
      </c>
    </row>
    <row r="3181" spans="1:4">
      <c r="A3181" s="71" t="s">
        <v>16273</v>
      </c>
      <c r="B3181" s="72" t="s">
        <v>16274</v>
      </c>
      <c r="C3181" s="71" t="s">
        <v>24085</v>
      </c>
      <c r="D3181" s="76" t="s">
        <v>16275</v>
      </c>
    </row>
    <row r="3182" spans="1:4">
      <c r="A3182" s="71" t="s">
        <v>16276</v>
      </c>
      <c r="B3182" s="72" t="s">
        <v>16277</v>
      </c>
      <c r="C3182" s="71" t="s">
        <v>24085</v>
      </c>
      <c r="D3182" s="76" t="s">
        <v>16278</v>
      </c>
    </row>
    <row r="3183" spans="1:4">
      <c r="A3183" s="71" t="s">
        <v>16279</v>
      </c>
      <c r="B3183" s="72" t="s">
        <v>16280</v>
      </c>
      <c r="C3183" s="71" t="s">
        <v>24085</v>
      </c>
      <c r="D3183" s="76" t="s">
        <v>16281</v>
      </c>
    </row>
    <row r="3184" spans="1:4">
      <c r="A3184" s="71" t="s">
        <v>16282</v>
      </c>
      <c r="B3184" s="72" t="s">
        <v>16283</v>
      </c>
      <c r="C3184" s="71" t="s">
        <v>24085</v>
      </c>
      <c r="D3184" s="76" t="s">
        <v>16284</v>
      </c>
    </row>
    <row r="3185" spans="1:4">
      <c r="A3185" s="71" t="s">
        <v>16285</v>
      </c>
      <c r="B3185" s="72" t="s">
        <v>16286</v>
      </c>
      <c r="C3185" s="71" t="s">
        <v>24085</v>
      </c>
      <c r="D3185" s="76" t="s">
        <v>16287</v>
      </c>
    </row>
    <row r="3186" spans="1:4">
      <c r="A3186" s="71" t="s">
        <v>16288</v>
      </c>
      <c r="B3186" s="72" t="s">
        <v>16289</v>
      </c>
      <c r="C3186" s="71" t="s">
        <v>24085</v>
      </c>
      <c r="D3186" s="73" t="s">
        <v>16290</v>
      </c>
    </row>
    <row r="3187" spans="1:4">
      <c r="A3187" s="71" t="s">
        <v>16291</v>
      </c>
      <c r="B3187" s="72" t="s">
        <v>16292</v>
      </c>
      <c r="C3187" s="71" t="s">
        <v>24085</v>
      </c>
      <c r="D3187" s="73" t="s">
        <v>16293</v>
      </c>
    </row>
    <row r="3188" spans="1:4">
      <c r="A3188" s="71" t="s">
        <v>16294</v>
      </c>
      <c r="B3188" s="72" t="s">
        <v>16295</v>
      </c>
      <c r="C3188" s="71" t="s">
        <v>24085</v>
      </c>
      <c r="D3188" s="73" t="s">
        <v>16296</v>
      </c>
    </row>
    <row r="3189" spans="1:4">
      <c r="A3189" s="71" t="s">
        <v>16297</v>
      </c>
      <c r="B3189" s="72" t="s">
        <v>16298</v>
      </c>
      <c r="C3189" s="71" t="s">
        <v>24085</v>
      </c>
      <c r="D3189" s="73" t="s">
        <v>16299</v>
      </c>
    </row>
    <row r="3190" spans="1:4">
      <c r="A3190" s="71" t="s">
        <v>16300</v>
      </c>
      <c r="B3190" s="72" t="s">
        <v>16301</v>
      </c>
      <c r="C3190" s="71" t="s">
        <v>24085</v>
      </c>
      <c r="D3190" s="73" t="s">
        <v>16302</v>
      </c>
    </row>
    <row r="3191" spans="1:4">
      <c r="A3191" s="71" t="s">
        <v>16303</v>
      </c>
      <c r="B3191" s="72" t="s">
        <v>16304</v>
      </c>
      <c r="C3191" s="71" t="s">
        <v>24085</v>
      </c>
      <c r="D3191" s="73" t="s">
        <v>16305</v>
      </c>
    </row>
    <row r="3192" spans="1:4">
      <c r="A3192" s="71" t="s">
        <v>16306</v>
      </c>
      <c r="B3192" s="72" t="s">
        <v>16307</v>
      </c>
      <c r="C3192" s="71" t="s">
        <v>24085</v>
      </c>
      <c r="D3192" s="73" t="s">
        <v>16308</v>
      </c>
    </row>
    <row r="3193" spans="1:4">
      <c r="A3193" s="71" t="s">
        <v>16309</v>
      </c>
      <c r="B3193" s="72" t="s">
        <v>16310</v>
      </c>
      <c r="C3193" s="71" t="s">
        <v>24085</v>
      </c>
      <c r="D3193" s="73" t="s">
        <v>16311</v>
      </c>
    </row>
    <row r="3194" spans="1:4">
      <c r="A3194" s="71" t="s">
        <v>16312</v>
      </c>
      <c r="B3194" s="72" t="s">
        <v>16313</v>
      </c>
      <c r="C3194" s="71" t="s">
        <v>24085</v>
      </c>
      <c r="D3194" s="73" t="s">
        <v>16314</v>
      </c>
    </row>
    <row r="3195" spans="1:4">
      <c r="A3195" s="71" t="s">
        <v>16315</v>
      </c>
      <c r="B3195" s="72" t="s">
        <v>16316</v>
      </c>
      <c r="C3195" s="71" t="s">
        <v>24085</v>
      </c>
      <c r="D3195" s="73" t="s">
        <v>16317</v>
      </c>
    </row>
    <row r="3196" spans="1:4">
      <c r="A3196" s="71" t="s">
        <v>16318</v>
      </c>
      <c r="B3196" s="72" t="s">
        <v>16319</v>
      </c>
      <c r="C3196" s="71" t="s">
        <v>24085</v>
      </c>
      <c r="D3196" s="73" t="s">
        <v>16320</v>
      </c>
    </row>
    <row r="3197" spans="1:4">
      <c r="A3197" s="71" t="s">
        <v>16321</v>
      </c>
      <c r="B3197" s="72" t="s">
        <v>16322</v>
      </c>
      <c r="C3197" s="71" t="s">
        <v>24085</v>
      </c>
      <c r="D3197" s="73" t="s">
        <v>16302</v>
      </c>
    </row>
    <row r="3198" spans="1:4">
      <c r="A3198" s="71" t="s">
        <v>16323</v>
      </c>
      <c r="B3198" s="72" t="s">
        <v>16324</v>
      </c>
      <c r="C3198" s="71" t="s">
        <v>24085</v>
      </c>
      <c r="D3198" s="73" t="s">
        <v>16305</v>
      </c>
    </row>
    <row r="3199" spans="1:4">
      <c r="A3199" s="71" t="s">
        <v>16325</v>
      </c>
      <c r="B3199" s="72" t="s">
        <v>16326</v>
      </c>
      <c r="C3199" s="71" t="s">
        <v>24085</v>
      </c>
      <c r="D3199" s="73" t="s">
        <v>16308</v>
      </c>
    </row>
    <row r="3200" spans="1:4">
      <c r="A3200" s="71" t="s">
        <v>16327</v>
      </c>
      <c r="B3200" s="72" t="s">
        <v>16328</v>
      </c>
      <c r="C3200" s="71" t="s">
        <v>24085</v>
      </c>
      <c r="D3200" s="73" t="s">
        <v>16329</v>
      </c>
    </row>
    <row r="3201" spans="1:4">
      <c r="A3201" s="71" t="s">
        <v>16330</v>
      </c>
      <c r="B3201" s="72" t="s">
        <v>16331</v>
      </c>
      <c r="C3201" s="71" t="s">
        <v>24085</v>
      </c>
      <c r="D3201" s="73" t="s">
        <v>16332</v>
      </c>
    </row>
    <row r="3202" spans="1:4">
      <c r="A3202" s="71" t="s">
        <v>16333</v>
      </c>
      <c r="B3202" s="72" t="s">
        <v>16334</v>
      </c>
      <c r="C3202" s="71" t="s">
        <v>24085</v>
      </c>
      <c r="D3202" s="73" t="s">
        <v>21378</v>
      </c>
    </row>
    <row r="3203" spans="1:4">
      <c r="A3203" s="71" t="s">
        <v>16335</v>
      </c>
      <c r="B3203" s="72" t="s">
        <v>16336</v>
      </c>
      <c r="C3203" s="71" t="s">
        <v>24085</v>
      </c>
      <c r="D3203" s="73" t="s">
        <v>21218</v>
      </c>
    </row>
    <row r="3204" spans="1:4">
      <c r="A3204" s="71" t="s">
        <v>16337</v>
      </c>
      <c r="B3204" s="72" t="s">
        <v>16338</v>
      </c>
      <c r="C3204" s="71" t="s">
        <v>24085</v>
      </c>
      <c r="D3204" s="73" t="s">
        <v>21498</v>
      </c>
    </row>
    <row r="3205" spans="1:4">
      <c r="A3205" s="71" t="s">
        <v>16339</v>
      </c>
      <c r="B3205" s="72" t="s">
        <v>16340</v>
      </c>
      <c r="C3205" s="71" t="s">
        <v>24085</v>
      </c>
      <c r="D3205" s="73" t="s">
        <v>16341</v>
      </c>
    </row>
    <row r="3206" spans="1:4">
      <c r="A3206" s="71" t="s">
        <v>16342</v>
      </c>
      <c r="B3206" s="72" t="s">
        <v>16343</v>
      </c>
      <c r="C3206" s="71" t="s">
        <v>24085</v>
      </c>
      <c r="D3206" s="73" t="s">
        <v>16344</v>
      </c>
    </row>
    <row r="3207" spans="1:4">
      <c r="A3207" s="71" t="s">
        <v>16345</v>
      </c>
      <c r="B3207" s="72" t="s">
        <v>16346</v>
      </c>
      <c r="C3207" s="71" t="s">
        <v>24085</v>
      </c>
      <c r="D3207" s="73" t="s">
        <v>22132</v>
      </c>
    </row>
    <row r="3208" spans="1:4">
      <c r="A3208" s="71" t="s">
        <v>16347</v>
      </c>
      <c r="B3208" s="72" t="s">
        <v>16348</v>
      </c>
      <c r="C3208" s="71" t="s">
        <v>24085</v>
      </c>
      <c r="D3208" s="73" t="s">
        <v>16349</v>
      </c>
    </row>
    <row r="3209" spans="1:4">
      <c r="A3209" s="71" t="s">
        <v>16350</v>
      </c>
      <c r="B3209" s="72" t="s">
        <v>16351</v>
      </c>
      <c r="C3209" s="71" t="s">
        <v>24085</v>
      </c>
      <c r="D3209" s="73" t="s">
        <v>16352</v>
      </c>
    </row>
    <row r="3210" spans="1:4">
      <c r="A3210" s="71" t="s">
        <v>16353</v>
      </c>
      <c r="B3210" s="72" t="s">
        <v>16354</v>
      </c>
      <c r="C3210" s="71" t="s">
        <v>24085</v>
      </c>
      <c r="D3210" s="73" t="s">
        <v>18313</v>
      </c>
    </row>
    <row r="3212" spans="1:4" ht="18.75">
      <c r="B3212" s="78" t="s">
        <v>23664</v>
      </c>
      <c r="C3212" s="79" t="s">
        <v>23665</v>
      </c>
      <c r="D3212" s="71" t="s">
        <v>22718</v>
      </c>
    </row>
    <row r="3213" spans="1:4">
      <c r="A3213" s="79" t="s">
        <v>23666</v>
      </c>
      <c r="B3213" s="72" t="s">
        <v>22678</v>
      </c>
    </row>
    <row r="3214" spans="1:4">
      <c r="A3214" s="79" t="s">
        <v>23667</v>
      </c>
      <c r="B3214" s="72" t="s">
        <v>22679</v>
      </c>
    </row>
    <row r="3215" spans="1:4">
      <c r="A3215" s="79" t="s">
        <v>24023</v>
      </c>
      <c r="B3215" s="80" t="s">
        <v>23668</v>
      </c>
      <c r="C3215" s="79" t="s">
        <v>23669</v>
      </c>
      <c r="D3215" s="79" t="s">
        <v>23670</v>
      </c>
    </row>
    <row r="3216" spans="1:4">
      <c r="D3216" s="79" t="s">
        <v>23671</v>
      </c>
    </row>
    <row r="3217" spans="1:4">
      <c r="A3217" s="71" t="s">
        <v>16355</v>
      </c>
      <c r="B3217" s="72" t="s">
        <v>16356</v>
      </c>
      <c r="C3217" s="71" t="s">
        <v>24085</v>
      </c>
      <c r="D3217" s="73" t="s">
        <v>16357</v>
      </c>
    </row>
    <row r="3218" spans="1:4">
      <c r="A3218" s="71" t="s">
        <v>16358</v>
      </c>
      <c r="B3218" s="72" t="s">
        <v>16359</v>
      </c>
      <c r="C3218" s="71" t="s">
        <v>24085</v>
      </c>
      <c r="D3218" s="73" t="s">
        <v>21313</v>
      </c>
    </row>
    <row r="3219" spans="1:4">
      <c r="A3219" s="71" t="s">
        <v>16360</v>
      </c>
      <c r="B3219" s="72" t="s">
        <v>16361</v>
      </c>
      <c r="C3219" s="71" t="s">
        <v>24085</v>
      </c>
      <c r="D3219" s="73" t="s">
        <v>15617</v>
      </c>
    </row>
    <row r="3220" spans="1:4">
      <c r="A3220" s="71" t="s">
        <v>16362</v>
      </c>
      <c r="B3220" s="72" t="s">
        <v>16363</v>
      </c>
      <c r="C3220" s="71" t="s">
        <v>24085</v>
      </c>
      <c r="D3220" s="73" t="s">
        <v>16364</v>
      </c>
    </row>
    <row r="3221" spans="1:4">
      <c r="A3221" s="71" t="s">
        <v>16365</v>
      </c>
      <c r="B3221" s="72" t="s">
        <v>16366</v>
      </c>
      <c r="C3221" s="71" t="s">
        <v>24085</v>
      </c>
      <c r="D3221" s="73" t="s">
        <v>16367</v>
      </c>
    </row>
    <row r="3222" spans="1:4">
      <c r="A3222" s="71" t="s">
        <v>16368</v>
      </c>
      <c r="B3222" s="72" t="s">
        <v>16369</v>
      </c>
      <c r="C3222" s="71" t="s">
        <v>24085</v>
      </c>
      <c r="D3222" s="73" t="s">
        <v>24417</v>
      </c>
    </row>
    <row r="3223" spans="1:4">
      <c r="A3223" s="71" t="s">
        <v>16370</v>
      </c>
      <c r="B3223" s="72" t="s">
        <v>16371</v>
      </c>
      <c r="C3223" s="71" t="s">
        <v>24085</v>
      </c>
      <c r="D3223" s="73" t="s">
        <v>16372</v>
      </c>
    </row>
    <row r="3224" spans="1:4">
      <c r="A3224" s="71" t="s">
        <v>16373</v>
      </c>
      <c r="B3224" s="72" t="s">
        <v>16374</v>
      </c>
      <c r="C3224" s="71" t="s">
        <v>24085</v>
      </c>
      <c r="D3224" s="73" t="s">
        <v>16375</v>
      </c>
    </row>
    <row r="3225" spans="1:4">
      <c r="A3225" s="71" t="s">
        <v>16376</v>
      </c>
      <c r="B3225" s="72" t="s">
        <v>16377</v>
      </c>
      <c r="C3225" s="71" t="s">
        <v>24085</v>
      </c>
      <c r="D3225" s="73" t="s">
        <v>16378</v>
      </c>
    </row>
    <row r="3226" spans="1:4">
      <c r="A3226" s="71" t="s">
        <v>16379</v>
      </c>
      <c r="B3226" s="72" t="s">
        <v>16380</v>
      </c>
      <c r="C3226" s="71" t="s">
        <v>24085</v>
      </c>
      <c r="D3226" s="73" t="s">
        <v>16381</v>
      </c>
    </row>
    <row r="3227" spans="1:4" ht="22.5">
      <c r="A3227" s="71" t="s">
        <v>16382</v>
      </c>
      <c r="B3227" s="72" t="s">
        <v>16383</v>
      </c>
      <c r="C3227" s="71" t="s">
        <v>20557</v>
      </c>
      <c r="D3227" s="73" t="s">
        <v>16384</v>
      </c>
    </row>
    <row r="3228" spans="1:4">
      <c r="B3228" s="72" t="s">
        <v>16385</v>
      </c>
    </row>
    <row r="3229" spans="1:4" ht="22.5">
      <c r="A3229" s="71" t="s">
        <v>16386</v>
      </c>
      <c r="B3229" s="72" t="s">
        <v>16387</v>
      </c>
      <c r="C3229" s="71" t="s">
        <v>24085</v>
      </c>
      <c r="D3229" s="76" t="s">
        <v>16388</v>
      </c>
    </row>
    <row r="3230" spans="1:4" ht="22.5">
      <c r="B3230" s="72" t="s">
        <v>16389</v>
      </c>
    </row>
    <row r="3231" spans="1:4" ht="22.5">
      <c r="A3231" s="71" t="s">
        <v>16390</v>
      </c>
      <c r="B3231" s="72" t="s">
        <v>16387</v>
      </c>
      <c r="C3231" s="71" t="s">
        <v>24085</v>
      </c>
      <c r="D3231" s="76" t="s">
        <v>16391</v>
      </c>
    </row>
    <row r="3232" spans="1:4" ht="22.5">
      <c r="B3232" s="72" t="s">
        <v>16392</v>
      </c>
    </row>
    <row r="3233" spans="1:4" ht="22.5">
      <c r="A3233" s="71" t="s">
        <v>16393</v>
      </c>
      <c r="B3233" s="72" t="s">
        <v>16387</v>
      </c>
      <c r="C3233" s="71" t="s">
        <v>24085</v>
      </c>
      <c r="D3233" s="76" t="s">
        <v>16394</v>
      </c>
    </row>
    <row r="3234" spans="1:4" ht="22.5">
      <c r="B3234" s="72" t="s">
        <v>16395</v>
      </c>
    </row>
    <row r="3235" spans="1:4" ht="22.5">
      <c r="A3235" s="71" t="s">
        <v>16396</v>
      </c>
      <c r="B3235" s="72" t="s">
        <v>16387</v>
      </c>
      <c r="C3235" s="71" t="s">
        <v>24085</v>
      </c>
      <c r="D3235" s="76" t="s">
        <v>16397</v>
      </c>
    </row>
    <row r="3236" spans="1:4">
      <c r="B3236" s="72" t="s">
        <v>16398</v>
      </c>
    </row>
    <row r="3237" spans="1:4" ht="22.5">
      <c r="A3237" s="71" t="s">
        <v>16399</v>
      </c>
      <c r="B3237" s="72" t="s">
        <v>16400</v>
      </c>
      <c r="C3237" s="71" t="s">
        <v>24085</v>
      </c>
      <c r="D3237" s="76" t="s">
        <v>16401</v>
      </c>
    </row>
    <row r="3238" spans="1:4">
      <c r="B3238" s="72" t="s">
        <v>16402</v>
      </c>
    </row>
    <row r="3239" spans="1:4" ht="22.5">
      <c r="A3239" s="71" t="s">
        <v>16403</v>
      </c>
      <c r="B3239" s="72" t="s">
        <v>16404</v>
      </c>
      <c r="C3239" s="71" t="s">
        <v>24085</v>
      </c>
      <c r="D3239" s="76" t="s">
        <v>16405</v>
      </c>
    </row>
    <row r="3240" spans="1:4">
      <c r="B3240" s="72" t="s">
        <v>16406</v>
      </c>
    </row>
    <row r="3241" spans="1:4" ht="22.5">
      <c r="A3241" s="71" t="s">
        <v>16407</v>
      </c>
      <c r="B3241" s="72" t="s">
        <v>16404</v>
      </c>
      <c r="C3241" s="71" t="s">
        <v>24085</v>
      </c>
      <c r="D3241" s="76" t="s">
        <v>16408</v>
      </c>
    </row>
    <row r="3242" spans="1:4">
      <c r="B3242" s="72" t="s">
        <v>16409</v>
      </c>
    </row>
    <row r="3243" spans="1:4" ht="22.5">
      <c r="A3243" s="71" t="s">
        <v>16410</v>
      </c>
      <c r="B3243" s="72" t="s">
        <v>16404</v>
      </c>
      <c r="C3243" s="71" t="s">
        <v>24085</v>
      </c>
      <c r="D3243" s="76" t="s">
        <v>16411</v>
      </c>
    </row>
    <row r="3244" spans="1:4">
      <c r="B3244" s="72" t="s">
        <v>16412</v>
      </c>
    </row>
    <row r="3245" spans="1:4" ht="22.5">
      <c r="A3245" s="71" t="s">
        <v>16413</v>
      </c>
      <c r="B3245" s="72" t="s">
        <v>16404</v>
      </c>
      <c r="C3245" s="71" t="s">
        <v>24085</v>
      </c>
      <c r="D3245" s="76" t="s">
        <v>16414</v>
      </c>
    </row>
    <row r="3246" spans="1:4">
      <c r="B3246" s="72" t="s">
        <v>16415</v>
      </c>
    </row>
    <row r="3247" spans="1:4" ht="22.5">
      <c r="A3247" s="71" t="s">
        <v>16416</v>
      </c>
      <c r="B3247" s="72" t="s">
        <v>16404</v>
      </c>
      <c r="C3247" s="71" t="s">
        <v>24085</v>
      </c>
      <c r="D3247" s="76" t="s">
        <v>16417</v>
      </c>
    </row>
    <row r="3248" spans="1:4">
      <c r="B3248" s="72" t="s">
        <v>16418</v>
      </c>
    </row>
    <row r="3249" spans="1:4" ht="22.5">
      <c r="A3249" s="71" t="s">
        <v>16419</v>
      </c>
      <c r="B3249" s="72" t="s">
        <v>16404</v>
      </c>
      <c r="C3249" s="71" t="s">
        <v>24085</v>
      </c>
      <c r="D3249" s="76" t="s">
        <v>16420</v>
      </c>
    </row>
    <row r="3250" spans="1:4">
      <c r="B3250" s="72" t="s">
        <v>16421</v>
      </c>
    </row>
    <row r="3251" spans="1:4" ht="22.5">
      <c r="A3251" s="71" t="s">
        <v>16422</v>
      </c>
      <c r="B3251" s="72" t="s">
        <v>16404</v>
      </c>
      <c r="C3251" s="71" t="s">
        <v>24085</v>
      </c>
      <c r="D3251" s="76" t="s">
        <v>16423</v>
      </c>
    </row>
    <row r="3252" spans="1:4">
      <c r="B3252" s="72" t="s">
        <v>16424</v>
      </c>
    </row>
    <row r="3253" spans="1:4" ht="22.5">
      <c r="A3253" s="71" t="s">
        <v>16425</v>
      </c>
      <c r="B3253" s="72" t="s">
        <v>16426</v>
      </c>
      <c r="C3253" s="71" t="s">
        <v>24085</v>
      </c>
      <c r="D3253" s="76" t="s">
        <v>16427</v>
      </c>
    </row>
    <row r="3254" spans="1:4">
      <c r="B3254" s="72" t="s">
        <v>16428</v>
      </c>
    </row>
    <row r="3255" spans="1:4" ht="22.5">
      <c r="A3255" s="71" t="s">
        <v>16429</v>
      </c>
      <c r="B3255" s="72" t="s">
        <v>16426</v>
      </c>
      <c r="C3255" s="71" t="s">
        <v>24085</v>
      </c>
      <c r="D3255" s="76" t="s">
        <v>16430</v>
      </c>
    </row>
    <row r="3256" spans="1:4">
      <c r="B3256" s="72" t="s">
        <v>16431</v>
      </c>
    </row>
    <row r="3257" spans="1:4" ht="22.5">
      <c r="A3257" s="71" t="s">
        <v>16432</v>
      </c>
      <c r="B3257" s="72" t="s">
        <v>16426</v>
      </c>
      <c r="C3257" s="71" t="s">
        <v>24085</v>
      </c>
      <c r="D3257" s="76" t="s">
        <v>16433</v>
      </c>
    </row>
    <row r="3258" spans="1:4">
      <c r="B3258" s="72" t="s">
        <v>16434</v>
      </c>
    </row>
    <row r="3259" spans="1:4" ht="22.5">
      <c r="A3259" s="71" t="s">
        <v>16435</v>
      </c>
      <c r="B3259" s="72" t="s">
        <v>16436</v>
      </c>
      <c r="C3259" s="71" t="s">
        <v>24085</v>
      </c>
      <c r="D3259" s="76" t="s">
        <v>16437</v>
      </c>
    </row>
    <row r="3260" spans="1:4">
      <c r="B3260" s="72" t="s">
        <v>16438</v>
      </c>
    </row>
    <row r="3261" spans="1:4">
      <c r="A3261" s="71" t="s">
        <v>16439</v>
      </c>
      <c r="B3261" s="72" t="s">
        <v>16440</v>
      </c>
      <c r="C3261" s="71" t="s">
        <v>24134</v>
      </c>
      <c r="D3261" s="73" t="s">
        <v>21760</v>
      </c>
    </row>
    <row r="3262" spans="1:4" ht="22.5">
      <c r="A3262" s="71" t="s">
        <v>16441</v>
      </c>
      <c r="B3262" s="72" t="s">
        <v>16442</v>
      </c>
      <c r="C3262" s="71" t="s">
        <v>20557</v>
      </c>
      <c r="D3262" s="73" t="s">
        <v>16443</v>
      </c>
    </row>
    <row r="3263" spans="1:4">
      <c r="B3263" s="72" t="s">
        <v>16444</v>
      </c>
    </row>
    <row r="3264" spans="1:4" ht="22.5">
      <c r="A3264" s="71" t="s">
        <v>16445</v>
      </c>
      <c r="B3264" s="72" t="s">
        <v>16446</v>
      </c>
      <c r="C3264" s="71" t="s">
        <v>20557</v>
      </c>
      <c r="D3264" s="73" t="s">
        <v>16447</v>
      </c>
    </row>
    <row r="3265" spans="1:4" ht="22.5">
      <c r="A3265" s="71" t="s">
        <v>16448</v>
      </c>
      <c r="B3265" s="72" t="s">
        <v>16449</v>
      </c>
      <c r="C3265" s="71" t="s">
        <v>20557</v>
      </c>
      <c r="D3265" s="73" t="s">
        <v>16450</v>
      </c>
    </row>
    <row r="3266" spans="1:4" ht="22.5">
      <c r="A3266" s="71" t="s">
        <v>16451</v>
      </c>
      <c r="B3266" s="72" t="s">
        <v>16452</v>
      </c>
      <c r="C3266" s="71" t="s">
        <v>20557</v>
      </c>
      <c r="D3266" s="73" t="s">
        <v>16453</v>
      </c>
    </row>
    <row r="3267" spans="1:4" ht="22.5">
      <c r="A3267" s="71" t="s">
        <v>16454</v>
      </c>
      <c r="B3267" s="72" t="s">
        <v>16455</v>
      </c>
      <c r="C3267" s="71" t="s">
        <v>20557</v>
      </c>
      <c r="D3267" s="73" t="s">
        <v>16456</v>
      </c>
    </row>
    <row r="3268" spans="1:4">
      <c r="A3268" s="71" t="s">
        <v>16457</v>
      </c>
      <c r="B3268" s="72" t="s">
        <v>16458</v>
      </c>
      <c r="C3268" s="71" t="s">
        <v>20557</v>
      </c>
      <c r="D3268" s="73" t="s">
        <v>16459</v>
      </c>
    </row>
    <row r="3269" spans="1:4">
      <c r="A3269" s="71" t="s">
        <v>16460</v>
      </c>
      <c r="B3269" s="72" t="s">
        <v>16461</v>
      </c>
      <c r="C3269" s="71" t="s">
        <v>20557</v>
      </c>
      <c r="D3269" s="73" t="s">
        <v>16462</v>
      </c>
    </row>
    <row r="3270" spans="1:4" ht="22.5">
      <c r="A3270" s="71" t="s">
        <v>16463</v>
      </c>
      <c r="B3270" s="72" t="s">
        <v>16464</v>
      </c>
      <c r="C3270" s="71" t="s">
        <v>20557</v>
      </c>
      <c r="D3270" s="73" t="s">
        <v>16465</v>
      </c>
    </row>
    <row r="3271" spans="1:4" ht="22.5">
      <c r="A3271" s="71" t="s">
        <v>16466</v>
      </c>
      <c r="B3271" s="72" t="s">
        <v>16467</v>
      </c>
      <c r="C3271" s="71" t="s">
        <v>20557</v>
      </c>
      <c r="D3271" s="73" t="s">
        <v>16468</v>
      </c>
    </row>
    <row r="3272" spans="1:4">
      <c r="B3272" s="72" t="s">
        <v>16469</v>
      </c>
    </row>
    <row r="3273" spans="1:4" ht="22.5">
      <c r="A3273" s="71" t="s">
        <v>16470</v>
      </c>
      <c r="B3273" s="72" t="s">
        <v>16471</v>
      </c>
      <c r="C3273" s="71" t="s">
        <v>20557</v>
      </c>
      <c r="D3273" s="73" t="s">
        <v>16472</v>
      </c>
    </row>
    <row r="3274" spans="1:4">
      <c r="B3274" s="72" t="s">
        <v>16469</v>
      </c>
    </row>
    <row r="3275" spans="1:4">
      <c r="A3275" s="71" t="s">
        <v>16473</v>
      </c>
      <c r="B3275" s="72" t="s">
        <v>16474</v>
      </c>
      <c r="C3275" s="71" t="s">
        <v>24085</v>
      </c>
      <c r="D3275" s="76" t="s">
        <v>16475</v>
      </c>
    </row>
    <row r="3276" spans="1:4">
      <c r="A3276" s="71" t="s">
        <v>16476</v>
      </c>
      <c r="B3276" s="72" t="s">
        <v>16477</v>
      </c>
      <c r="C3276" s="71" t="s">
        <v>24085</v>
      </c>
      <c r="D3276" s="76" t="s">
        <v>16478</v>
      </c>
    </row>
    <row r="3277" spans="1:4">
      <c r="A3277" s="71" t="s">
        <v>16479</v>
      </c>
      <c r="B3277" s="72" t="s">
        <v>16480</v>
      </c>
      <c r="C3277" s="71" t="s">
        <v>24085</v>
      </c>
      <c r="D3277" s="76" t="s">
        <v>16481</v>
      </c>
    </row>
    <row r="3278" spans="1:4">
      <c r="A3278" s="71" t="s">
        <v>16482</v>
      </c>
      <c r="B3278" s="72" t="s">
        <v>16483</v>
      </c>
      <c r="C3278" s="71" t="s">
        <v>24085</v>
      </c>
      <c r="D3278" s="77" t="s">
        <v>16484</v>
      </c>
    </row>
    <row r="3279" spans="1:4">
      <c r="A3279" s="71" t="s">
        <v>16485</v>
      </c>
      <c r="B3279" s="72" t="s">
        <v>16486</v>
      </c>
      <c r="C3279" s="71" t="s">
        <v>24085</v>
      </c>
      <c r="D3279" s="77" t="s">
        <v>16487</v>
      </c>
    </row>
    <row r="3281" spans="1:4" ht="18.75">
      <c r="B3281" s="78" t="s">
        <v>23664</v>
      </c>
      <c r="C3281" s="79" t="s">
        <v>23665</v>
      </c>
      <c r="D3281" s="71" t="s">
        <v>22719</v>
      </c>
    </row>
    <row r="3282" spans="1:4">
      <c r="A3282" s="79" t="s">
        <v>23666</v>
      </c>
      <c r="B3282" s="72" t="s">
        <v>22678</v>
      </c>
    </row>
    <row r="3283" spans="1:4">
      <c r="A3283" s="79" t="s">
        <v>23667</v>
      </c>
      <c r="B3283" s="72" t="s">
        <v>22679</v>
      </c>
    </row>
    <row r="3284" spans="1:4">
      <c r="A3284" s="79" t="s">
        <v>24023</v>
      </c>
      <c r="B3284" s="80" t="s">
        <v>23668</v>
      </c>
      <c r="C3284" s="79" t="s">
        <v>23669</v>
      </c>
      <c r="D3284" s="79" t="s">
        <v>23670</v>
      </c>
    </row>
    <row r="3285" spans="1:4">
      <c r="D3285" s="79" t="s">
        <v>23671</v>
      </c>
    </row>
    <row r="3286" spans="1:4">
      <c r="A3286" s="71" t="s">
        <v>16488</v>
      </c>
      <c r="B3286" s="72" t="s">
        <v>16489</v>
      </c>
      <c r="C3286" s="71" t="s">
        <v>24085</v>
      </c>
      <c r="D3286" s="76" t="s">
        <v>16490</v>
      </c>
    </row>
    <row r="3287" spans="1:4">
      <c r="A3287" s="71" t="s">
        <v>16491</v>
      </c>
      <c r="B3287" s="72" t="s">
        <v>16492</v>
      </c>
      <c r="C3287" s="71" t="s">
        <v>24085</v>
      </c>
      <c r="D3287" s="73" t="s">
        <v>16493</v>
      </c>
    </row>
    <row r="3288" spans="1:4">
      <c r="A3288" s="71" t="s">
        <v>16494</v>
      </c>
      <c r="B3288" s="72" t="s">
        <v>16495</v>
      </c>
      <c r="C3288" s="71" t="s">
        <v>24085</v>
      </c>
      <c r="D3288" s="73" t="s">
        <v>16496</v>
      </c>
    </row>
    <row r="3289" spans="1:4">
      <c r="A3289" s="71" t="s">
        <v>16497</v>
      </c>
      <c r="B3289" s="72" t="s">
        <v>16498</v>
      </c>
      <c r="C3289" s="71" t="s">
        <v>24085</v>
      </c>
      <c r="D3289" s="76" t="s">
        <v>16499</v>
      </c>
    </row>
    <row r="3290" spans="1:4">
      <c r="A3290" s="71" t="s">
        <v>16500</v>
      </c>
      <c r="B3290" s="72" t="s">
        <v>16501</v>
      </c>
      <c r="C3290" s="71" t="s">
        <v>24085</v>
      </c>
      <c r="D3290" s="76" t="s">
        <v>16502</v>
      </c>
    </row>
    <row r="3291" spans="1:4">
      <c r="A3291" s="71" t="s">
        <v>16503</v>
      </c>
      <c r="B3291" s="72" t="s">
        <v>16504</v>
      </c>
      <c r="C3291" s="71" t="s">
        <v>16505</v>
      </c>
      <c r="D3291" s="73" t="s">
        <v>16506</v>
      </c>
    </row>
    <row r="3292" spans="1:4">
      <c r="A3292" s="71" t="s">
        <v>16507</v>
      </c>
      <c r="B3292" s="72" t="s">
        <v>16504</v>
      </c>
      <c r="C3292" s="71" t="s">
        <v>24138</v>
      </c>
      <c r="D3292" s="73" t="s">
        <v>19160</v>
      </c>
    </row>
    <row r="3293" spans="1:4">
      <c r="A3293" s="71" t="s">
        <v>16508</v>
      </c>
      <c r="B3293" s="72" t="s">
        <v>16509</v>
      </c>
      <c r="C3293" s="71" t="s">
        <v>16505</v>
      </c>
      <c r="D3293" s="73" t="s">
        <v>16510</v>
      </c>
    </row>
    <row r="3294" spans="1:4">
      <c r="A3294" s="71" t="s">
        <v>16511</v>
      </c>
      <c r="B3294" s="72" t="s">
        <v>16512</v>
      </c>
      <c r="C3294" s="71" t="s">
        <v>16505</v>
      </c>
      <c r="D3294" s="73" t="s">
        <v>16513</v>
      </c>
    </row>
    <row r="3295" spans="1:4">
      <c r="A3295" s="71" t="s">
        <v>16514</v>
      </c>
      <c r="B3295" s="72" t="s">
        <v>16515</v>
      </c>
      <c r="C3295" s="71" t="s">
        <v>22075</v>
      </c>
      <c r="D3295" s="71" t="s">
        <v>22063</v>
      </c>
    </row>
    <row r="3296" spans="1:4">
      <c r="A3296" s="71" t="s">
        <v>16516</v>
      </c>
      <c r="B3296" s="72" t="s">
        <v>16517</v>
      </c>
      <c r="C3296" s="71" t="s">
        <v>24085</v>
      </c>
      <c r="D3296" s="71" t="s">
        <v>22796</v>
      </c>
    </row>
    <row r="3297" spans="1:4">
      <c r="A3297" s="71" t="s">
        <v>16518</v>
      </c>
      <c r="B3297" s="72" t="s">
        <v>16519</v>
      </c>
      <c r="C3297" s="71" t="s">
        <v>24085</v>
      </c>
      <c r="D3297" s="71" t="s">
        <v>20143</v>
      </c>
    </row>
    <row r="3298" spans="1:4">
      <c r="A3298" s="71" t="s">
        <v>16520</v>
      </c>
      <c r="B3298" s="72" t="s">
        <v>16521</v>
      </c>
      <c r="C3298" s="71" t="s">
        <v>24085</v>
      </c>
      <c r="D3298" s="73" t="s">
        <v>18141</v>
      </c>
    </row>
    <row r="3299" spans="1:4">
      <c r="A3299" s="71" t="s">
        <v>16522</v>
      </c>
      <c r="B3299" s="72" t="s">
        <v>16523</v>
      </c>
      <c r="C3299" s="71" t="s">
        <v>24085</v>
      </c>
      <c r="D3299" s="73" t="s">
        <v>16524</v>
      </c>
    </row>
    <row r="3300" spans="1:4">
      <c r="A3300" s="71" t="s">
        <v>16525</v>
      </c>
      <c r="B3300" s="72" t="s">
        <v>16526</v>
      </c>
      <c r="C3300" s="71" t="s">
        <v>24085</v>
      </c>
      <c r="D3300" s="73" t="s">
        <v>16527</v>
      </c>
    </row>
    <row r="3301" spans="1:4">
      <c r="A3301" s="71" t="s">
        <v>16528</v>
      </c>
      <c r="B3301" s="72" t="s">
        <v>16529</v>
      </c>
      <c r="C3301" s="71" t="s">
        <v>24085</v>
      </c>
      <c r="D3301" s="73" t="s">
        <v>16530</v>
      </c>
    </row>
    <row r="3302" spans="1:4">
      <c r="A3302" s="71" t="s">
        <v>16531</v>
      </c>
      <c r="B3302" s="72" t="s">
        <v>16532</v>
      </c>
      <c r="C3302" s="71" t="s">
        <v>24085</v>
      </c>
      <c r="D3302" s="73" t="s">
        <v>16533</v>
      </c>
    </row>
    <row r="3303" spans="1:4">
      <c r="A3303" s="71" t="s">
        <v>16534</v>
      </c>
      <c r="B3303" s="72" t="s">
        <v>16535</v>
      </c>
      <c r="C3303" s="71" t="s">
        <v>24085</v>
      </c>
      <c r="D3303" s="73" t="s">
        <v>16536</v>
      </c>
    </row>
    <row r="3304" spans="1:4">
      <c r="A3304" s="71" t="s">
        <v>16537</v>
      </c>
      <c r="B3304" s="72" t="s">
        <v>16538</v>
      </c>
      <c r="C3304" s="71" t="s">
        <v>24085</v>
      </c>
      <c r="D3304" s="73" t="s">
        <v>16539</v>
      </c>
    </row>
    <row r="3305" spans="1:4">
      <c r="A3305" s="71" t="s">
        <v>16540</v>
      </c>
      <c r="B3305" s="72" t="s">
        <v>16541</v>
      </c>
      <c r="C3305" s="71" t="s">
        <v>24085</v>
      </c>
      <c r="D3305" s="73" t="s">
        <v>16846</v>
      </c>
    </row>
    <row r="3306" spans="1:4">
      <c r="A3306" s="71" t="s">
        <v>16542</v>
      </c>
      <c r="B3306" s="72" t="s">
        <v>16543</v>
      </c>
      <c r="C3306" s="71" t="s">
        <v>24085</v>
      </c>
      <c r="D3306" s="73" t="s">
        <v>16544</v>
      </c>
    </row>
    <row r="3307" spans="1:4">
      <c r="A3307" s="71" t="s">
        <v>16545</v>
      </c>
      <c r="B3307" s="72" t="s">
        <v>16546</v>
      </c>
      <c r="C3307" s="71" t="s">
        <v>24085</v>
      </c>
      <c r="D3307" s="73" t="s">
        <v>20166</v>
      </c>
    </row>
    <row r="3308" spans="1:4">
      <c r="A3308" s="71" t="s">
        <v>16547</v>
      </c>
      <c r="B3308" s="72" t="s">
        <v>16548</v>
      </c>
      <c r="C3308" s="71" t="s">
        <v>24085</v>
      </c>
      <c r="D3308" s="73" t="s">
        <v>16549</v>
      </c>
    </row>
    <row r="3309" spans="1:4">
      <c r="A3309" s="71" t="s">
        <v>16550</v>
      </c>
      <c r="B3309" s="72" t="s">
        <v>16551</v>
      </c>
      <c r="C3309" s="71" t="s">
        <v>24085</v>
      </c>
      <c r="D3309" s="73" t="s">
        <v>23285</v>
      </c>
    </row>
    <row r="3310" spans="1:4">
      <c r="A3310" s="71" t="s">
        <v>16552</v>
      </c>
      <c r="B3310" s="72" t="s">
        <v>16553</v>
      </c>
      <c r="C3310" s="71" t="s">
        <v>24085</v>
      </c>
      <c r="D3310" s="73" t="s">
        <v>23285</v>
      </c>
    </row>
    <row r="3311" spans="1:4">
      <c r="A3311" s="71" t="s">
        <v>16554</v>
      </c>
      <c r="B3311" s="72" t="s">
        <v>16555</v>
      </c>
      <c r="C3311" s="71" t="s">
        <v>24085</v>
      </c>
      <c r="D3311" s="73" t="s">
        <v>19757</v>
      </c>
    </row>
    <row r="3312" spans="1:4">
      <c r="A3312" s="71" t="s">
        <v>16556</v>
      </c>
      <c r="B3312" s="72" t="s">
        <v>16557</v>
      </c>
      <c r="C3312" s="71" t="s">
        <v>24085</v>
      </c>
      <c r="D3312" s="73" t="s">
        <v>22239</v>
      </c>
    </row>
    <row r="3313" spans="1:4">
      <c r="A3313" s="71" t="s">
        <v>16558</v>
      </c>
      <c r="B3313" s="72" t="s">
        <v>16559</v>
      </c>
      <c r="C3313" s="71" t="s">
        <v>24085</v>
      </c>
      <c r="D3313" s="73" t="s">
        <v>16384</v>
      </c>
    </row>
    <row r="3314" spans="1:4">
      <c r="A3314" s="71" t="s">
        <v>16560</v>
      </c>
      <c r="B3314" s="72" t="s">
        <v>16561</v>
      </c>
      <c r="C3314" s="71" t="s">
        <v>24085</v>
      </c>
      <c r="D3314" s="73" t="s">
        <v>18977</v>
      </c>
    </row>
    <row r="3315" spans="1:4">
      <c r="A3315" s="71" t="s">
        <v>16562</v>
      </c>
      <c r="B3315" s="72" t="s">
        <v>16563</v>
      </c>
      <c r="C3315" s="71" t="s">
        <v>24085</v>
      </c>
      <c r="D3315" s="73" t="s">
        <v>19147</v>
      </c>
    </row>
    <row r="3316" spans="1:4">
      <c r="A3316" s="71" t="s">
        <v>16564</v>
      </c>
      <c r="B3316" s="72" t="s">
        <v>16565</v>
      </c>
      <c r="C3316" s="71" t="s">
        <v>24085</v>
      </c>
      <c r="D3316" s="73" t="s">
        <v>23404</v>
      </c>
    </row>
    <row r="3317" spans="1:4">
      <c r="A3317" s="71" t="s">
        <v>16566</v>
      </c>
      <c r="B3317" s="72" t="s">
        <v>16567</v>
      </c>
      <c r="C3317" s="71" t="s">
        <v>24085</v>
      </c>
      <c r="D3317" s="73" t="s">
        <v>16568</v>
      </c>
    </row>
    <row r="3318" spans="1:4">
      <c r="A3318" s="71" t="s">
        <v>16569</v>
      </c>
      <c r="B3318" s="72" t="s">
        <v>16570</v>
      </c>
      <c r="C3318" s="71" t="s">
        <v>24085</v>
      </c>
      <c r="D3318" s="73" t="s">
        <v>18000</v>
      </c>
    </row>
    <row r="3319" spans="1:4">
      <c r="A3319" s="71" t="s">
        <v>16571</v>
      </c>
      <c r="B3319" s="72" t="s">
        <v>16572</v>
      </c>
      <c r="C3319" s="71" t="s">
        <v>21974</v>
      </c>
      <c r="D3319" s="73" t="s">
        <v>14367</v>
      </c>
    </row>
    <row r="3320" spans="1:4">
      <c r="A3320" s="71" t="s">
        <v>14368</v>
      </c>
      <c r="B3320" s="72" t="s">
        <v>14369</v>
      </c>
      <c r="C3320" s="71" t="s">
        <v>24085</v>
      </c>
      <c r="D3320" s="73" t="s">
        <v>14367</v>
      </c>
    </row>
    <row r="3321" spans="1:4">
      <c r="A3321" s="71" t="s">
        <v>14370</v>
      </c>
      <c r="B3321" s="72" t="s">
        <v>14371</v>
      </c>
      <c r="C3321" s="71" t="s">
        <v>24085</v>
      </c>
      <c r="D3321" s="73" t="s">
        <v>14372</v>
      </c>
    </row>
    <row r="3322" spans="1:4">
      <c r="A3322" s="71" t="s">
        <v>14373</v>
      </c>
      <c r="B3322" s="72" t="s">
        <v>14374</v>
      </c>
      <c r="C3322" s="71" t="s">
        <v>24085</v>
      </c>
      <c r="D3322" s="73" t="s">
        <v>14375</v>
      </c>
    </row>
    <row r="3323" spans="1:4">
      <c r="A3323" s="71" t="s">
        <v>14376</v>
      </c>
      <c r="B3323" s="72" t="s">
        <v>14377</v>
      </c>
      <c r="C3323" s="71" t="s">
        <v>24085</v>
      </c>
      <c r="D3323" s="73" t="s">
        <v>14378</v>
      </c>
    </row>
    <row r="3324" spans="1:4">
      <c r="A3324" s="71" t="s">
        <v>14379</v>
      </c>
      <c r="B3324" s="72" t="s">
        <v>14380</v>
      </c>
      <c r="C3324" s="71" t="s">
        <v>21974</v>
      </c>
      <c r="D3324" s="73" t="s">
        <v>14381</v>
      </c>
    </row>
    <row r="3325" spans="1:4" ht="22.5">
      <c r="A3325" s="71" t="s">
        <v>14382</v>
      </c>
      <c r="B3325" s="72" t="s">
        <v>14383</v>
      </c>
      <c r="C3325" s="71" t="s">
        <v>21974</v>
      </c>
      <c r="D3325" s="73" t="s">
        <v>14384</v>
      </c>
    </row>
    <row r="3326" spans="1:4" ht="22.5">
      <c r="A3326" s="71" t="s">
        <v>14385</v>
      </c>
      <c r="B3326" s="72" t="s">
        <v>14383</v>
      </c>
      <c r="C3326" s="71" t="s">
        <v>24085</v>
      </c>
      <c r="D3326" s="73" t="s">
        <v>14386</v>
      </c>
    </row>
    <row r="3327" spans="1:4">
      <c r="A3327" s="71" t="s">
        <v>14387</v>
      </c>
      <c r="B3327" s="72" t="s">
        <v>14388</v>
      </c>
      <c r="C3327" s="71" t="s">
        <v>24085</v>
      </c>
      <c r="D3327" s="73" t="s">
        <v>14389</v>
      </c>
    </row>
    <row r="3328" spans="1:4">
      <c r="A3328" s="71" t="s">
        <v>14390</v>
      </c>
      <c r="B3328" s="72" t="s">
        <v>14391</v>
      </c>
      <c r="C3328" s="71" t="s">
        <v>24085</v>
      </c>
      <c r="D3328" s="73" t="s">
        <v>14392</v>
      </c>
    </row>
    <row r="3329" spans="1:4">
      <c r="A3329" s="71" t="s">
        <v>14393</v>
      </c>
      <c r="B3329" s="72" t="s">
        <v>14394</v>
      </c>
      <c r="C3329" s="71" t="s">
        <v>24085</v>
      </c>
      <c r="D3329" s="73" t="s">
        <v>14395</v>
      </c>
    </row>
    <row r="3330" spans="1:4">
      <c r="A3330" s="71" t="s">
        <v>14396</v>
      </c>
      <c r="B3330" s="72" t="s">
        <v>14397</v>
      </c>
      <c r="C3330" s="71" t="s">
        <v>21974</v>
      </c>
      <c r="D3330" s="73" t="s">
        <v>14398</v>
      </c>
    </row>
    <row r="3331" spans="1:4">
      <c r="A3331" s="71" t="s">
        <v>14399</v>
      </c>
      <c r="B3331" s="72" t="s">
        <v>14400</v>
      </c>
      <c r="C3331" s="71" t="s">
        <v>24085</v>
      </c>
      <c r="D3331" s="73" t="s">
        <v>14401</v>
      </c>
    </row>
    <row r="3332" spans="1:4" ht="22.5">
      <c r="A3332" s="71" t="s">
        <v>14402</v>
      </c>
      <c r="B3332" s="72" t="s">
        <v>14403</v>
      </c>
      <c r="C3332" s="71" t="s">
        <v>24085</v>
      </c>
      <c r="D3332" s="73" t="s">
        <v>23013</v>
      </c>
    </row>
    <row r="3333" spans="1:4">
      <c r="B3333" s="72" t="s">
        <v>14404</v>
      </c>
    </row>
    <row r="3334" spans="1:4">
      <c r="A3334" s="71" t="s">
        <v>14405</v>
      </c>
      <c r="B3334" s="72" t="s">
        <v>14406</v>
      </c>
      <c r="C3334" s="71" t="s">
        <v>24085</v>
      </c>
      <c r="D3334" s="73" t="s">
        <v>24184</v>
      </c>
    </row>
    <row r="3335" spans="1:4">
      <c r="A3335" s="71" t="s">
        <v>14407</v>
      </c>
      <c r="B3335" s="72" t="s">
        <v>14408</v>
      </c>
      <c r="C3335" s="71" t="s">
        <v>24085</v>
      </c>
      <c r="D3335" s="73" t="s">
        <v>23826</v>
      </c>
    </row>
    <row r="3336" spans="1:4">
      <c r="A3336" s="71" t="s">
        <v>14409</v>
      </c>
      <c r="B3336" s="72" t="s">
        <v>14410</v>
      </c>
      <c r="C3336" s="71" t="s">
        <v>24085</v>
      </c>
      <c r="D3336" s="73" t="s">
        <v>14411</v>
      </c>
    </row>
    <row r="3337" spans="1:4">
      <c r="A3337" s="71" t="s">
        <v>14412</v>
      </c>
      <c r="B3337" s="72" t="s">
        <v>14413</v>
      </c>
      <c r="C3337" s="71" t="s">
        <v>24134</v>
      </c>
      <c r="D3337" s="73" t="s">
        <v>14414</v>
      </c>
    </row>
    <row r="3338" spans="1:4">
      <c r="A3338" s="71" t="s">
        <v>14415</v>
      </c>
      <c r="B3338" s="72" t="s">
        <v>14416</v>
      </c>
      <c r="C3338" s="71" t="s">
        <v>24138</v>
      </c>
      <c r="D3338" s="73" t="s">
        <v>21086</v>
      </c>
    </row>
    <row r="3339" spans="1:4" ht="22.5">
      <c r="A3339" s="71" t="s">
        <v>14417</v>
      </c>
      <c r="B3339" s="72" t="s">
        <v>14418</v>
      </c>
      <c r="C3339" s="71" t="s">
        <v>20557</v>
      </c>
      <c r="D3339" s="73" t="s">
        <v>21103</v>
      </c>
    </row>
    <row r="3341" spans="1:4" ht="18.75">
      <c r="B3341" s="78" t="s">
        <v>23664</v>
      </c>
      <c r="C3341" s="79" t="s">
        <v>23665</v>
      </c>
      <c r="D3341" s="71" t="s">
        <v>22720</v>
      </c>
    </row>
    <row r="3342" spans="1:4">
      <c r="A3342" s="79" t="s">
        <v>23666</v>
      </c>
      <c r="B3342" s="72" t="s">
        <v>22678</v>
      </c>
    </row>
    <row r="3343" spans="1:4">
      <c r="A3343" s="79" t="s">
        <v>23667</v>
      </c>
      <c r="B3343" s="72" t="s">
        <v>22679</v>
      </c>
    </row>
    <row r="3344" spans="1:4">
      <c r="A3344" s="79" t="s">
        <v>24023</v>
      </c>
      <c r="B3344" s="80" t="s">
        <v>23668</v>
      </c>
      <c r="C3344" s="79" t="s">
        <v>23669</v>
      </c>
      <c r="D3344" s="79" t="s">
        <v>23670</v>
      </c>
    </row>
    <row r="3345" spans="1:4">
      <c r="D3345" s="79" t="s">
        <v>23671</v>
      </c>
    </row>
    <row r="3346" spans="1:4" ht="22.5">
      <c r="B3346" s="72" t="s">
        <v>14418</v>
      </c>
    </row>
    <row r="3347" spans="1:4">
      <c r="B3347" s="72" t="s">
        <v>14419</v>
      </c>
    </row>
    <row r="3348" spans="1:4" ht="22.5">
      <c r="A3348" s="71" t="s">
        <v>14420</v>
      </c>
      <c r="B3348" s="72" t="s">
        <v>14421</v>
      </c>
      <c r="C3348" s="71" t="s">
        <v>20557</v>
      </c>
      <c r="D3348" s="73" t="s">
        <v>19836</v>
      </c>
    </row>
    <row r="3349" spans="1:4" ht="22.5">
      <c r="A3349" s="71" t="s">
        <v>14422</v>
      </c>
      <c r="B3349" s="72" t="s">
        <v>14423</v>
      </c>
      <c r="C3349" s="71" t="s">
        <v>20557</v>
      </c>
      <c r="D3349" s="73" t="s">
        <v>14424</v>
      </c>
    </row>
    <row r="3350" spans="1:4">
      <c r="B3350" s="72" t="s">
        <v>14419</v>
      </c>
    </row>
    <row r="3351" spans="1:4" ht="22.5">
      <c r="A3351" s="71" t="s">
        <v>14425</v>
      </c>
      <c r="B3351" s="72" t="s">
        <v>14426</v>
      </c>
      <c r="C3351" s="71" t="s">
        <v>20557</v>
      </c>
      <c r="D3351" s="73" t="s">
        <v>17997</v>
      </c>
    </row>
    <row r="3352" spans="1:4" ht="22.5">
      <c r="A3352" s="71" t="s">
        <v>14427</v>
      </c>
      <c r="B3352" s="72" t="s">
        <v>14428</v>
      </c>
      <c r="C3352" s="71" t="s">
        <v>20557</v>
      </c>
      <c r="D3352" s="73" t="s">
        <v>14429</v>
      </c>
    </row>
    <row r="3353" spans="1:4" ht="22.5">
      <c r="A3353" s="71" t="s">
        <v>14430</v>
      </c>
      <c r="B3353" s="72" t="s">
        <v>14431</v>
      </c>
      <c r="C3353" s="71" t="s">
        <v>20557</v>
      </c>
      <c r="D3353" s="73" t="s">
        <v>14432</v>
      </c>
    </row>
    <row r="3354" spans="1:4" ht="22.5">
      <c r="A3354" s="71" t="s">
        <v>14433</v>
      </c>
      <c r="B3354" s="72" t="s">
        <v>14434</v>
      </c>
      <c r="C3354" s="71" t="s">
        <v>20557</v>
      </c>
      <c r="D3354" s="73" t="s">
        <v>14435</v>
      </c>
    </row>
    <row r="3355" spans="1:4">
      <c r="A3355" s="71" t="s">
        <v>14436</v>
      </c>
      <c r="B3355" s="72" t="s">
        <v>14437</v>
      </c>
      <c r="C3355" s="71" t="s">
        <v>24085</v>
      </c>
      <c r="D3355" s="76" t="s">
        <v>14438</v>
      </c>
    </row>
    <row r="3356" spans="1:4">
      <c r="A3356" s="71" t="s">
        <v>14439</v>
      </c>
      <c r="B3356" s="72" t="s">
        <v>14440</v>
      </c>
      <c r="C3356" s="71" t="s">
        <v>22075</v>
      </c>
      <c r="D3356" s="73" t="s">
        <v>23395</v>
      </c>
    </row>
    <row r="3357" spans="1:4">
      <c r="A3357" s="71" t="s">
        <v>14441</v>
      </c>
      <c r="B3357" s="72" t="s">
        <v>14442</v>
      </c>
      <c r="C3357" s="71" t="s">
        <v>24134</v>
      </c>
      <c r="D3357" s="71" t="s">
        <v>23290</v>
      </c>
    </row>
    <row r="3358" spans="1:4">
      <c r="A3358" s="71" t="s">
        <v>14443</v>
      </c>
      <c r="B3358" s="72" t="s">
        <v>14444</v>
      </c>
      <c r="C3358" s="71" t="s">
        <v>24085</v>
      </c>
      <c r="D3358" s="73" t="s">
        <v>14445</v>
      </c>
    </row>
    <row r="3359" spans="1:4">
      <c r="A3359" s="71" t="s">
        <v>14446</v>
      </c>
      <c r="B3359" s="72" t="s">
        <v>14447</v>
      </c>
      <c r="C3359" s="71" t="s">
        <v>24085</v>
      </c>
      <c r="D3359" s="73" t="s">
        <v>14448</v>
      </c>
    </row>
    <row r="3360" spans="1:4">
      <c r="A3360" s="71" t="s">
        <v>14449</v>
      </c>
      <c r="B3360" s="72" t="s">
        <v>14450</v>
      </c>
      <c r="C3360" s="71" t="s">
        <v>24085</v>
      </c>
      <c r="D3360" s="73" t="s">
        <v>23277</v>
      </c>
    </row>
    <row r="3361" spans="1:4">
      <c r="A3361" s="71" t="s">
        <v>14451</v>
      </c>
      <c r="B3361" s="72" t="s">
        <v>14452</v>
      </c>
      <c r="C3361" s="71" t="s">
        <v>24134</v>
      </c>
      <c r="D3361" s="73" t="s">
        <v>14453</v>
      </c>
    </row>
    <row r="3362" spans="1:4">
      <c r="A3362" s="71" t="s">
        <v>14454</v>
      </c>
      <c r="B3362" s="72" t="s">
        <v>14455</v>
      </c>
      <c r="C3362" s="71" t="s">
        <v>21057</v>
      </c>
      <c r="D3362" s="73" t="s">
        <v>14456</v>
      </c>
    </row>
    <row r="3363" spans="1:4">
      <c r="A3363" s="71" t="s">
        <v>14457</v>
      </c>
      <c r="B3363" s="72" t="s">
        <v>14458</v>
      </c>
      <c r="C3363" s="71" t="s">
        <v>21057</v>
      </c>
      <c r="D3363" s="73" t="s">
        <v>14459</v>
      </c>
    </row>
    <row r="3364" spans="1:4">
      <c r="A3364" s="71" t="s">
        <v>14460</v>
      </c>
      <c r="B3364" s="72" t="s">
        <v>14461</v>
      </c>
      <c r="C3364" s="71" t="s">
        <v>24085</v>
      </c>
      <c r="D3364" s="76" t="s">
        <v>14462</v>
      </c>
    </row>
    <row r="3365" spans="1:4" ht="22.5">
      <c r="A3365" s="71" t="s">
        <v>14463</v>
      </c>
      <c r="B3365" s="72" t="s">
        <v>14464</v>
      </c>
      <c r="C3365" s="71" t="s">
        <v>24085</v>
      </c>
      <c r="D3365" s="76" t="s">
        <v>14465</v>
      </c>
    </row>
    <row r="3366" spans="1:4">
      <c r="B3366" s="72" t="s">
        <v>14466</v>
      </c>
    </row>
    <row r="3367" spans="1:4" ht="22.5">
      <c r="A3367" s="71" t="s">
        <v>14467</v>
      </c>
      <c r="B3367" s="72" t="s">
        <v>14468</v>
      </c>
      <c r="C3367" s="71" t="s">
        <v>24085</v>
      </c>
      <c r="D3367" s="76" t="s">
        <v>14469</v>
      </c>
    </row>
    <row r="3368" spans="1:4">
      <c r="B3368" s="72" t="s">
        <v>14470</v>
      </c>
    </row>
    <row r="3369" spans="1:4">
      <c r="A3369" s="71" t="s">
        <v>14471</v>
      </c>
      <c r="B3369" s="72" t="s">
        <v>14472</v>
      </c>
      <c r="C3369" s="71" t="s">
        <v>22075</v>
      </c>
      <c r="D3369" s="73" t="s">
        <v>14473</v>
      </c>
    </row>
    <row r="3370" spans="1:4">
      <c r="A3370" s="71" t="s">
        <v>14474</v>
      </c>
      <c r="B3370" s="72" t="s">
        <v>14475</v>
      </c>
      <c r="C3370" s="71" t="s">
        <v>20557</v>
      </c>
      <c r="D3370" s="73" t="s">
        <v>22999</v>
      </c>
    </row>
    <row r="3371" spans="1:4">
      <c r="A3371" s="71" t="s">
        <v>14476</v>
      </c>
      <c r="B3371" s="72" t="s">
        <v>14477</v>
      </c>
      <c r="C3371" s="71" t="s">
        <v>20557</v>
      </c>
      <c r="D3371" s="73" t="s">
        <v>14478</v>
      </c>
    </row>
    <row r="3372" spans="1:4">
      <c r="A3372" s="71" t="s">
        <v>14479</v>
      </c>
      <c r="B3372" s="72" t="s">
        <v>14480</v>
      </c>
      <c r="C3372" s="71" t="s">
        <v>22126</v>
      </c>
      <c r="D3372" s="73" t="s">
        <v>14481</v>
      </c>
    </row>
    <row r="3373" spans="1:4">
      <c r="A3373" s="71" t="s">
        <v>14482</v>
      </c>
      <c r="B3373" s="72" t="s">
        <v>14483</v>
      </c>
      <c r="C3373" s="71" t="s">
        <v>22126</v>
      </c>
      <c r="D3373" s="73" t="s">
        <v>14484</v>
      </c>
    </row>
    <row r="3374" spans="1:4">
      <c r="A3374" s="71" t="s">
        <v>14485</v>
      </c>
      <c r="B3374" s="72" t="s">
        <v>14486</v>
      </c>
      <c r="C3374" s="71" t="s">
        <v>20557</v>
      </c>
      <c r="D3374" s="73" t="s">
        <v>22673</v>
      </c>
    </row>
    <row r="3375" spans="1:4">
      <c r="A3375" s="71" t="s">
        <v>14487</v>
      </c>
      <c r="B3375" s="72" t="s">
        <v>14488</v>
      </c>
      <c r="C3375" s="71" t="s">
        <v>20557</v>
      </c>
      <c r="D3375" s="73" t="s">
        <v>18619</v>
      </c>
    </row>
    <row r="3376" spans="1:4">
      <c r="A3376" s="71" t="s">
        <v>14489</v>
      </c>
      <c r="B3376" s="72" t="s">
        <v>14490</v>
      </c>
      <c r="C3376" s="71" t="s">
        <v>20557</v>
      </c>
      <c r="D3376" s="73" t="s">
        <v>23706</v>
      </c>
    </row>
    <row r="3377" spans="1:4">
      <c r="A3377" s="71" t="s">
        <v>14491</v>
      </c>
      <c r="B3377" s="72" t="s">
        <v>14492</v>
      </c>
      <c r="C3377" s="71" t="s">
        <v>20557</v>
      </c>
      <c r="D3377" s="73" t="s">
        <v>14493</v>
      </c>
    </row>
    <row r="3378" spans="1:4">
      <c r="A3378" s="71" t="s">
        <v>14494</v>
      </c>
      <c r="B3378" s="72" t="s">
        <v>14495</v>
      </c>
      <c r="C3378" s="71" t="s">
        <v>20557</v>
      </c>
      <c r="D3378" s="73" t="s">
        <v>14496</v>
      </c>
    </row>
    <row r="3379" spans="1:4">
      <c r="A3379" s="71" t="s">
        <v>14497</v>
      </c>
      <c r="B3379" s="72" t="s">
        <v>14498</v>
      </c>
      <c r="C3379" s="71" t="s">
        <v>20557</v>
      </c>
      <c r="D3379" s="73" t="s">
        <v>19848</v>
      </c>
    </row>
    <row r="3380" spans="1:4">
      <c r="A3380" s="71" t="s">
        <v>14499</v>
      </c>
      <c r="B3380" s="72" t="s">
        <v>14500</v>
      </c>
      <c r="C3380" s="71" t="s">
        <v>24134</v>
      </c>
      <c r="D3380" s="73" t="s">
        <v>22159</v>
      </c>
    </row>
    <row r="3381" spans="1:4">
      <c r="A3381" s="71" t="s">
        <v>14501</v>
      </c>
      <c r="B3381" s="72" t="s">
        <v>14502</v>
      </c>
      <c r="C3381" s="71" t="s">
        <v>24134</v>
      </c>
      <c r="D3381" s="73" t="s">
        <v>14503</v>
      </c>
    </row>
    <row r="3382" spans="1:4">
      <c r="A3382" s="71" t="s">
        <v>14504</v>
      </c>
      <c r="B3382" s="72" t="s">
        <v>14505</v>
      </c>
      <c r="C3382" s="71" t="s">
        <v>24085</v>
      </c>
      <c r="D3382" s="73" t="s">
        <v>14506</v>
      </c>
    </row>
    <row r="3383" spans="1:4" ht="22.5">
      <c r="A3383" s="71" t="s">
        <v>14507</v>
      </c>
      <c r="B3383" s="72" t="s">
        <v>14508</v>
      </c>
      <c r="C3383" s="71" t="s">
        <v>24085</v>
      </c>
      <c r="D3383" s="73" t="s">
        <v>21360</v>
      </c>
    </row>
    <row r="3384" spans="1:4">
      <c r="A3384" s="71" t="s">
        <v>14509</v>
      </c>
      <c r="B3384" s="72" t="s">
        <v>14510</v>
      </c>
      <c r="C3384" s="71" t="s">
        <v>24085</v>
      </c>
      <c r="D3384" s="73" t="s">
        <v>14511</v>
      </c>
    </row>
    <row r="3385" spans="1:4">
      <c r="A3385" s="71" t="s">
        <v>14512</v>
      </c>
      <c r="B3385" s="72" t="s">
        <v>14513</v>
      </c>
      <c r="C3385" s="71" t="s">
        <v>24085</v>
      </c>
      <c r="D3385" s="73" t="s">
        <v>21313</v>
      </c>
    </row>
    <row r="3386" spans="1:4">
      <c r="A3386" s="71" t="s">
        <v>14514</v>
      </c>
      <c r="B3386" s="72" t="s">
        <v>14515</v>
      </c>
      <c r="C3386" s="71" t="s">
        <v>24085</v>
      </c>
      <c r="D3386" s="73" t="s">
        <v>22862</v>
      </c>
    </row>
    <row r="3387" spans="1:4">
      <c r="A3387" s="71" t="s">
        <v>14516</v>
      </c>
      <c r="B3387" s="72" t="s">
        <v>14517</v>
      </c>
      <c r="C3387" s="71" t="s">
        <v>24085</v>
      </c>
      <c r="D3387" s="73" t="s">
        <v>14518</v>
      </c>
    </row>
    <row r="3388" spans="1:4">
      <c r="A3388" s="71" t="s">
        <v>14519</v>
      </c>
      <c r="B3388" s="72" t="s">
        <v>14520</v>
      </c>
      <c r="C3388" s="71" t="s">
        <v>24085</v>
      </c>
      <c r="D3388" s="73" t="s">
        <v>21324</v>
      </c>
    </row>
    <row r="3389" spans="1:4">
      <c r="A3389" s="71" t="s">
        <v>14521</v>
      </c>
      <c r="B3389" s="72" t="s">
        <v>14522</v>
      </c>
      <c r="C3389" s="71" t="s">
        <v>24085</v>
      </c>
      <c r="D3389" s="73" t="s">
        <v>16693</v>
      </c>
    </row>
    <row r="3390" spans="1:4">
      <c r="A3390" s="71" t="s">
        <v>14523</v>
      </c>
      <c r="B3390" s="72" t="s">
        <v>14524</v>
      </c>
      <c r="C3390" s="71" t="s">
        <v>24085</v>
      </c>
      <c r="D3390" s="73" t="s">
        <v>21357</v>
      </c>
    </row>
    <row r="3391" spans="1:4">
      <c r="A3391" s="71" t="s">
        <v>14525</v>
      </c>
      <c r="B3391" s="72" t="s">
        <v>14526</v>
      </c>
      <c r="C3391" s="71" t="s">
        <v>24085</v>
      </c>
      <c r="D3391" s="73" t="s">
        <v>14527</v>
      </c>
    </row>
    <row r="3392" spans="1:4">
      <c r="A3392" s="71" t="s">
        <v>14528</v>
      </c>
      <c r="B3392" s="72" t="s">
        <v>14529</v>
      </c>
      <c r="C3392" s="71" t="s">
        <v>24085</v>
      </c>
      <c r="D3392" s="73" t="s">
        <v>14530</v>
      </c>
    </row>
    <row r="3393" spans="1:5">
      <c r="A3393" s="71" t="s">
        <v>14531</v>
      </c>
      <c r="B3393" s="72" t="s">
        <v>14532</v>
      </c>
      <c r="C3393" s="71" t="s">
        <v>24134</v>
      </c>
      <c r="D3393" s="71" t="s">
        <v>23691</v>
      </c>
    </row>
    <row r="3394" spans="1:5">
      <c r="A3394" s="71" t="s">
        <v>14533</v>
      </c>
      <c r="B3394" s="72" t="s">
        <v>14534</v>
      </c>
      <c r="C3394" s="71" t="s">
        <v>14535</v>
      </c>
      <c r="D3394" s="73" t="s">
        <v>14536</v>
      </c>
    </row>
    <row r="3395" spans="1:5">
      <c r="A3395" s="71" t="s">
        <v>14537</v>
      </c>
      <c r="B3395" s="72" t="s">
        <v>14538</v>
      </c>
      <c r="C3395" s="71" t="s">
        <v>24134</v>
      </c>
      <c r="D3395" s="71" t="s">
        <v>14539</v>
      </c>
    </row>
    <row r="3396" spans="1:5">
      <c r="A3396" s="71" t="s">
        <v>14540</v>
      </c>
      <c r="B3396" s="72" t="s">
        <v>14541</v>
      </c>
      <c r="C3396" s="71" t="s">
        <v>20557</v>
      </c>
      <c r="D3396" s="73" t="s">
        <v>14542</v>
      </c>
    </row>
    <row r="3397" spans="1:5">
      <c r="A3397" s="71" t="s">
        <v>14543</v>
      </c>
      <c r="B3397" s="72" t="s">
        <v>14544</v>
      </c>
      <c r="C3397" s="71" t="s">
        <v>20557</v>
      </c>
      <c r="D3397" s="73" t="s">
        <v>14545</v>
      </c>
    </row>
    <row r="3398" spans="1:5">
      <c r="A3398" s="71" t="s">
        <v>14546</v>
      </c>
      <c r="B3398" s="72" t="s">
        <v>14547</v>
      </c>
      <c r="C3398" s="71" t="s">
        <v>20557</v>
      </c>
      <c r="D3398" s="73">
        <v>149.88</v>
      </c>
      <c r="E3398" s="75">
        <v>39661</v>
      </c>
    </row>
    <row r="3399" spans="1:5">
      <c r="A3399" s="71" t="s">
        <v>14548</v>
      </c>
      <c r="B3399" s="72" t="s">
        <v>14549</v>
      </c>
      <c r="C3399" s="71" t="s">
        <v>20557</v>
      </c>
      <c r="D3399" s="73" t="s">
        <v>14550</v>
      </c>
    </row>
    <row r="3400" spans="1:5">
      <c r="A3400" s="71" t="s">
        <v>14551</v>
      </c>
      <c r="B3400" s="72" t="s">
        <v>14552</v>
      </c>
      <c r="C3400" s="71" t="s">
        <v>20557</v>
      </c>
      <c r="D3400" s="73" t="s">
        <v>14553</v>
      </c>
    </row>
    <row r="3402" spans="1:5" ht="18.75">
      <c r="B3402" s="78" t="s">
        <v>23664</v>
      </c>
      <c r="C3402" s="79" t="s">
        <v>23665</v>
      </c>
      <c r="D3402" s="71" t="s">
        <v>22721</v>
      </c>
    </row>
    <row r="3403" spans="1:5">
      <c r="A3403" s="79" t="s">
        <v>23666</v>
      </c>
      <c r="B3403" s="72" t="s">
        <v>22678</v>
      </c>
    </row>
    <row r="3404" spans="1:5">
      <c r="A3404" s="79" t="s">
        <v>23667</v>
      </c>
      <c r="B3404" s="72" t="s">
        <v>22679</v>
      </c>
    </row>
    <row r="3405" spans="1:5">
      <c r="A3405" s="79" t="s">
        <v>24023</v>
      </c>
      <c r="B3405" s="80" t="s">
        <v>23668</v>
      </c>
      <c r="C3405" s="79" t="s">
        <v>23669</v>
      </c>
      <c r="D3405" s="79" t="s">
        <v>23670</v>
      </c>
    </row>
    <row r="3406" spans="1:5">
      <c r="D3406" s="79" t="s">
        <v>23671</v>
      </c>
    </row>
    <row r="3407" spans="1:5">
      <c r="A3407" s="71" t="s">
        <v>14554</v>
      </c>
      <c r="B3407" s="72" t="s">
        <v>14555</v>
      </c>
      <c r="C3407" s="71" t="s">
        <v>20557</v>
      </c>
      <c r="D3407" s="73" t="s">
        <v>14556</v>
      </c>
    </row>
    <row r="3408" spans="1:5">
      <c r="A3408" s="71" t="s">
        <v>14557</v>
      </c>
      <c r="B3408" s="72" t="s">
        <v>14558</v>
      </c>
      <c r="C3408" s="71" t="s">
        <v>24134</v>
      </c>
      <c r="D3408" s="73" t="s">
        <v>22769</v>
      </c>
    </row>
    <row r="3409" spans="1:4">
      <c r="A3409" s="71" t="s">
        <v>14559</v>
      </c>
      <c r="B3409" s="72" t="s">
        <v>14560</v>
      </c>
      <c r="C3409" s="71" t="s">
        <v>24134</v>
      </c>
      <c r="D3409" s="73" t="s">
        <v>24302</v>
      </c>
    </row>
    <row r="3410" spans="1:4" ht="22.5">
      <c r="A3410" s="71" t="s">
        <v>14561</v>
      </c>
      <c r="B3410" s="72" t="s">
        <v>14562</v>
      </c>
      <c r="C3410" s="71" t="s">
        <v>24085</v>
      </c>
      <c r="D3410" s="73" t="s">
        <v>18866</v>
      </c>
    </row>
    <row r="3411" spans="1:4">
      <c r="B3411" s="72" t="s">
        <v>14563</v>
      </c>
    </row>
    <row r="3412" spans="1:4" ht="22.5">
      <c r="A3412" s="71" t="s">
        <v>14564</v>
      </c>
      <c r="B3412" s="72" t="s">
        <v>14565</v>
      </c>
      <c r="C3412" s="71" t="s">
        <v>24085</v>
      </c>
      <c r="D3412" s="73" t="s">
        <v>14566</v>
      </c>
    </row>
    <row r="3413" spans="1:4">
      <c r="B3413" s="72" t="s">
        <v>14567</v>
      </c>
    </row>
    <row r="3414" spans="1:4" ht="22.5">
      <c r="A3414" s="71" t="s">
        <v>14568</v>
      </c>
      <c r="B3414" s="72" t="s">
        <v>14569</v>
      </c>
      <c r="C3414" s="71" t="s">
        <v>24085</v>
      </c>
      <c r="D3414" s="73" t="s">
        <v>14570</v>
      </c>
    </row>
    <row r="3415" spans="1:4">
      <c r="B3415" s="72" t="s">
        <v>14571</v>
      </c>
    </row>
    <row r="3416" spans="1:4">
      <c r="A3416" s="71" t="s">
        <v>14572</v>
      </c>
      <c r="B3416" s="72" t="s">
        <v>14573</v>
      </c>
      <c r="C3416" s="71" t="s">
        <v>24085</v>
      </c>
      <c r="D3416" s="73" t="s">
        <v>14574</v>
      </c>
    </row>
    <row r="3417" spans="1:4">
      <c r="A3417" s="71" t="s">
        <v>14575</v>
      </c>
      <c r="B3417" s="72" t="s">
        <v>14576</v>
      </c>
      <c r="C3417" s="71" t="s">
        <v>24085</v>
      </c>
      <c r="D3417" s="73" t="s">
        <v>24382</v>
      </c>
    </row>
    <row r="3418" spans="1:4">
      <c r="A3418" s="71" t="s">
        <v>14577</v>
      </c>
      <c r="B3418" s="72" t="s">
        <v>14578</v>
      </c>
      <c r="C3418" s="71" t="s">
        <v>24085</v>
      </c>
      <c r="D3418" s="73" t="s">
        <v>14579</v>
      </c>
    </row>
    <row r="3419" spans="1:4">
      <c r="A3419" s="71" t="s">
        <v>14580</v>
      </c>
      <c r="B3419" s="72" t="s">
        <v>14581</v>
      </c>
      <c r="C3419" s="71" t="s">
        <v>24085</v>
      </c>
      <c r="D3419" s="73" t="s">
        <v>14582</v>
      </c>
    </row>
    <row r="3420" spans="1:4">
      <c r="A3420" s="71" t="s">
        <v>14583</v>
      </c>
      <c r="B3420" s="72" t="s">
        <v>14584</v>
      </c>
      <c r="C3420" s="71" t="s">
        <v>24085</v>
      </c>
      <c r="D3420" s="73" t="s">
        <v>14585</v>
      </c>
    </row>
    <row r="3421" spans="1:4">
      <c r="A3421" s="71" t="s">
        <v>14586</v>
      </c>
      <c r="B3421" s="72" t="s">
        <v>14587</v>
      </c>
      <c r="C3421" s="71" t="s">
        <v>24085</v>
      </c>
      <c r="D3421" s="73" t="s">
        <v>14588</v>
      </c>
    </row>
    <row r="3422" spans="1:4">
      <c r="A3422" s="71" t="s">
        <v>14589</v>
      </c>
      <c r="B3422" s="72" t="s">
        <v>14590</v>
      </c>
      <c r="C3422" s="71" t="s">
        <v>24085</v>
      </c>
      <c r="D3422" s="73" t="s">
        <v>14591</v>
      </c>
    </row>
    <row r="3423" spans="1:4">
      <c r="A3423" s="71" t="s">
        <v>14592</v>
      </c>
      <c r="B3423" s="72" t="s">
        <v>14593</v>
      </c>
      <c r="C3423" s="71" t="s">
        <v>24085</v>
      </c>
      <c r="D3423" s="73" t="s">
        <v>14594</v>
      </c>
    </row>
    <row r="3424" spans="1:4">
      <c r="A3424" s="71" t="s">
        <v>14595</v>
      </c>
      <c r="B3424" s="72" t="s">
        <v>14596</v>
      </c>
      <c r="C3424" s="71" t="s">
        <v>24085</v>
      </c>
      <c r="D3424" s="73" t="s">
        <v>14597</v>
      </c>
    </row>
    <row r="3425" spans="1:4">
      <c r="A3425" s="71" t="s">
        <v>14598</v>
      </c>
      <c r="B3425" s="72" t="s">
        <v>14599</v>
      </c>
      <c r="C3425" s="71" t="s">
        <v>24085</v>
      </c>
      <c r="D3425" s="73" t="s">
        <v>14600</v>
      </c>
    </row>
    <row r="3426" spans="1:4">
      <c r="A3426" s="71" t="s">
        <v>14601</v>
      </c>
      <c r="B3426" s="72" t="s">
        <v>14602</v>
      </c>
      <c r="C3426" s="71" t="s">
        <v>24085</v>
      </c>
      <c r="D3426" s="73" t="s">
        <v>14603</v>
      </c>
    </row>
    <row r="3427" spans="1:4">
      <c r="A3427" s="71" t="s">
        <v>14604</v>
      </c>
      <c r="B3427" s="72" t="s">
        <v>14605</v>
      </c>
      <c r="C3427" s="71" t="s">
        <v>24085</v>
      </c>
      <c r="D3427" s="73" t="s">
        <v>17126</v>
      </c>
    </row>
    <row r="3428" spans="1:4">
      <c r="A3428" s="71" t="s">
        <v>14606</v>
      </c>
      <c r="B3428" s="72" t="s">
        <v>14607</v>
      </c>
      <c r="C3428" s="71" t="s">
        <v>24085</v>
      </c>
      <c r="D3428" s="73" t="s">
        <v>14608</v>
      </c>
    </row>
    <row r="3429" spans="1:4">
      <c r="A3429" s="71" t="s">
        <v>14609</v>
      </c>
      <c r="B3429" s="72" t="s">
        <v>14610</v>
      </c>
      <c r="C3429" s="71" t="s">
        <v>24085</v>
      </c>
      <c r="D3429" s="73" t="s">
        <v>21898</v>
      </c>
    </row>
    <row r="3430" spans="1:4" ht="22.5">
      <c r="A3430" s="71" t="s">
        <v>14611</v>
      </c>
      <c r="B3430" s="72" t="s">
        <v>14612</v>
      </c>
      <c r="C3430" s="71" t="s">
        <v>24085</v>
      </c>
      <c r="D3430" s="76" t="s">
        <v>14613</v>
      </c>
    </row>
    <row r="3431" spans="1:4">
      <c r="B3431" s="72" t="s">
        <v>14614</v>
      </c>
    </row>
    <row r="3432" spans="1:4" ht="22.5">
      <c r="A3432" s="71" t="s">
        <v>14615</v>
      </c>
      <c r="B3432" s="72" t="s">
        <v>14616</v>
      </c>
      <c r="C3432" s="71" t="s">
        <v>24085</v>
      </c>
      <c r="D3432" s="77" t="s">
        <v>14617</v>
      </c>
    </row>
    <row r="3433" spans="1:4">
      <c r="B3433" s="72" t="s">
        <v>14618</v>
      </c>
    </row>
    <row r="3434" spans="1:4" ht="22.5">
      <c r="A3434" s="71" t="s">
        <v>14619</v>
      </c>
      <c r="B3434" s="72" t="s">
        <v>14620</v>
      </c>
      <c r="C3434" s="71" t="s">
        <v>22075</v>
      </c>
      <c r="D3434" s="73" t="s">
        <v>16808</v>
      </c>
    </row>
    <row r="3435" spans="1:4">
      <c r="B3435" s="72" t="s">
        <v>14621</v>
      </c>
    </row>
    <row r="3436" spans="1:4" ht="22.5">
      <c r="A3436" s="71" t="s">
        <v>14622</v>
      </c>
      <c r="B3436" s="72" t="s">
        <v>14623</v>
      </c>
      <c r="C3436" s="71" t="s">
        <v>22075</v>
      </c>
      <c r="D3436" s="73" t="s">
        <v>14624</v>
      </c>
    </row>
    <row r="3437" spans="1:4">
      <c r="A3437" s="71" t="s">
        <v>14625</v>
      </c>
      <c r="B3437" s="72" t="s">
        <v>14626</v>
      </c>
      <c r="C3437" s="71" t="s">
        <v>22075</v>
      </c>
      <c r="D3437" s="73" t="s">
        <v>14627</v>
      </c>
    </row>
    <row r="3438" spans="1:4">
      <c r="A3438" s="71" t="s">
        <v>14628</v>
      </c>
      <c r="B3438" s="72" t="s">
        <v>14629</v>
      </c>
      <c r="C3438" s="71" t="s">
        <v>22075</v>
      </c>
      <c r="D3438" s="73" t="s">
        <v>14630</v>
      </c>
    </row>
    <row r="3439" spans="1:4">
      <c r="A3439" s="71" t="s">
        <v>14631</v>
      </c>
      <c r="B3439" s="72" t="s">
        <v>14632</v>
      </c>
      <c r="C3439" s="71" t="s">
        <v>22075</v>
      </c>
      <c r="D3439" s="73" t="s">
        <v>14633</v>
      </c>
    </row>
    <row r="3440" spans="1:4">
      <c r="B3440" s="72" t="s">
        <v>14634</v>
      </c>
    </row>
    <row r="3441" spans="1:4">
      <c r="A3441" s="71" t="s">
        <v>14635</v>
      </c>
      <c r="B3441" s="72" t="s">
        <v>14636</v>
      </c>
      <c r="C3441" s="71" t="s">
        <v>22186</v>
      </c>
      <c r="D3441" s="77" t="s">
        <v>14637</v>
      </c>
    </row>
    <row r="3442" spans="1:4">
      <c r="A3442" s="71" t="s">
        <v>14638</v>
      </c>
      <c r="B3442" s="72" t="s">
        <v>14639</v>
      </c>
      <c r="C3442" s="71" t="s">
        <v>22186</v>
      </c>
      <c r="D3442" s="76" t="s">
        <v>14640</v>
      </c>
    </row>
    <row r="3443" spans="1:4" ht="22.5">
      <c r="A3443" s="71" t="s">
        <v>14641</v>
      </c>
      <c r="B3443" s="72" t="s">
        <v>14642</v>
      </c>
      <c r="C3443" s="71" t="s">
        <v>24085</v>
      </c>
      <c r="D3443" s="76" t="s">
        <v>14643</v>
      </c>
    </row>
    <row r="3444" spans="1:4" ht="22.5">
      <c r="A3444" s="71" t="s">
        <v>14644</v>
      </c>
      <c r="B3444" s="72" t="s">
        <v>14645</v>
      </c>
      <c r="C3444" s="71" t="s">
        <v>24085</v>
      </c>
      <c r="D3444" s="76" t="s">
        <v>14646</v>
      </c>
    </row>
    <row r="3445" spans="1:4" ht="22.5">
      <c r="A3445" s="71" t="s">
        <v>14647</v>
      </c>
      <c r="B3445" s="72" t="s">
        <v>14648</v>
      </c>
      <c r="C3445" s="71" t="s">
        <v>24085</v>
      </c>
      <c r="D3445" s="76" t="s">
        <v>14649</v>
      </c>
    </row>
    <row r="3446" spans="1:4">
      <c r="A3446" s="71" t="s">
        <v>14650</v>
      </c>
      <c r="B3446" s="72" t="s">
        <v>14651</v>
      </c>
      <c r="C3446" s="71" t="s">
        <v>24085</v>
      </c>
      <c r="D3446" s="76" t="s">
        <v>14652</v>
      </c>
    </row>
    <row r="3447" spans="1:4">
      <c r="A3447" s="71" t="s">
        <v>14653</v>
      </c>
      <c r="B3447" s="72" t="s">
        <v>14654</v>
      </c>
      <c r="C3447" s="71" t="s">
        <v>24085</v>
      </c>
      <c r="D3447" s="76" t="s">
        <v>14655</v>
      </c>
    </row>
    <row r="3448" spans="1:4">
      <c r="A3448" s="71" t="s">
        <v>14656</v>
      </c>
      <c r="B3448" s="72" t="s">
        <v>14657</v>
      </c>
      <c r="C3448" s="71" t="s">
        <v>22075</v>
      </c>
      <c r="D3448" s="73" t="s">
        <v>14658</v>
      </c>
    </row>
    <row r="3449" spans="1:4">
      <c r="A3449" s="71" t="s">
        <v>14659</v>
      </c>
      <c r="B3449" s="72" t="s">
        <v>14660</v>
      </c>
      <c r="C3449" s="71" t="s">
        <v>24085</v>
      </c>
      <c r="D3449" s="76" t="s">
        <v>14661</v>
      </c>
    </row>
    <row r="3450" spans="1:4">
      <c r="A3450" s="71" t="s">
        <v>14662</v>
      </c>
      <c r="B3450" s="72" t="s">
        <v>14663</v>
      </c>
      <c r="C3450" s="71" t="s">
        <v>24085</v>
      </c>
      <c r="D3450" s="77" t="s">
        <v>14664</v>
      </c>
    </row>
    <row r="3451" spans="1:4">
      <c r="A3451" s="71" t="s">
        <v>14665</v>
      </c>
      <c r="B3451" s="72" t="s">
        <v>14666</v>
      </c>
      <c r="C3451" s="71" t="s">
        <v>24085</v>
      </c>
      <c r="D3451" s="73" t="s">
        <v>22941</v>
      </c>
    </row>
    <row r="3452" spans="1:4">
      <c r="A3452" s="71" t="s">
        <v>14667</v>
      </c>
      <c r="B3452" s="72" t="s">
        <v>14668</v>
      </c>
      <c r="C3452" s="71" t="s">
        <v>24085</v>
      </c>
      <c r="D3452" s="76" t="s">
        <v>14669</v>
      </c>
    </row>
    <row r="3453" spans="1:4" ht="22.5">
      <c r="A3453" s="71" t="s">
        <v>14670</v>
      </c>
      <c r="B3453" s="72" t="s">
        <v>14671</v>
      </c>
      <c r="C3453" s="71" t="s">
        <v>24085</v>
      </c>
      <c r="D3453" s="76" t="s">
        <v>14672</v>
      </c>
    </row>
    <row r="3454" spans="1:4" ht="22.5">
      <c r="A3454" s="71" t="s">
        <v>14673</v>
      </c>
      <c r="B3454" s="72" t="s">
        <v>14674</v>
      </c>
      <c r="C3454" s="71" t="s">
        <v>22075</v>
      </c>
      <c r="D3454" s="71" t="s">
        <v>18555</v>
      </c>
    </row>
    <row r="3455" spans="1:4">
      <c r="A3455" s="71" t="s">
        <v>14675</v>
      </c>
      <c r="B3455" s="72" t="s">
        <v>14676</v>
      </c>
      <c r="C3455" s="71" t="s">
        <v>22075</v>
      </c>
      <c r="D3455" s="73" t="s">
        <v>18534</v>
      </c>
    </row>
    <row r="3456" spans="1:4">
      <c r="A3456" s="71" t="s">
        <v>14677</v>
      </c>
      <c r="B3456" s="72" t="s">
        <v>14678</v>
      </c>
      <c r="C3456" s="71" t="s">
        <v>22075</v>
      </c>
      <c r="D3456" s="73" t="s">
        <v>14679</v>
      </c>
    </row>
    <row r="3457" spans="1:4">
      <c r="A3457" s="71" t="s">
        <v>14680</v>
      </c>
      <c r="B3457" s="72" t="s">
        <v>16876</v>
      </c>
      <c r="C3457" s="71" t="s">
        <v>22075</v>
      </c>
      <c r="D3457" s="73" t="s">
        <v>14679</v>
      </c>
    </row>
    <row r="3458" spans="1:4" ht="22.5">
      <c r="A3458" s="71" t="s">
        <v>16877</v>
      </c>
      <c r="B3458" s="72" t="s">
        <v>16878</v>
      </c>
      <c r="C3458" s="71" t="s">
        <v>22075</v>
      </c>
      <c r="D3458" s="73" t="s">
        <v>16879</v>
      </c>
    </row>
    <row r="3459" spans="1:4">
      <c r="B3459" s="72" t="s">
        <v>16880</v>
      </c>
    </row>
    <row r="3460" spans="1:4">
      <c r="A3460" s="71" t="s">
        <v>16881</v>
      </c>
      <c r="B3460" s="72" t="s">
        <v>16882</v>
      </c>
      <c r="C3460" s="71" t="s">
        <v>22075</v>
      </c>
      <c r="D3460" s="73" t="s">
        <v>16883</v>
      </c>
    </row>
    <row r="3461" spans="1:4">
      <c r="B3461" s="72" t="s">
        <v>17095</v>
      </c>
    </row>
    <row r="3462" spans="1:4">
      <c r="A3462" s="71" t="s">
        <v>16884</v>
      </c>
      <c r="B3462" s="72" t="s">
        <v>16885</v>
      </c>
      <c r="C3462" s="71" t="s">
        <v>22075</v>
      </c>
      <c r="D3462" s="73" t="s">
        <v>16886</v>
      </c>
    </row>
    <row r="3463" spans="1:4">
      <c r="B3463" s="72" t="s">
        <v>17095</v>
      </c>
    </row>
    <row r="3464" spans="1:4" ht="22.5">
      <c r="A3464" s="71" t="s">
        <v>16887</v>
      </c>
      <c r="B3464" s="72" t="s">
        <v>16888</v>
      </c>
      <c r="C3464" s="71" t="s">
        <v>24085</v>
      </c>
      <c r="D3464" s="76" t="s">
        <v>16889</v>
      </c>
    </row>
    <row r="3466" spans="1:4" ht="18.75">
      <c r="B3466" s="78" t="s">
        <v>23664</v>
      </c>
      <c r="C3466" s="79" t="s">
        <v>23665</v>
      </c>
      <c r="D3466" s="71" t="s">
        <v>22722</v>
      </c>
    </row>
    <row r="3467" spans="1:4">
      <c r="A3467" s="79" t="s">
        <v>23666</v>
      </c>
      <c r="B3467" s="72" t="s">
        <v>22678</v>
      </c>
    </row>
    <row r="3468" spans="1:4">
      <c r="A3468" s="79" t="s">
        <v>23667</v>
      </c>
      <c r="B3468" s="72" t="s">
        <v>22679</v>
      </c>
    </row>
    <row r="3469" spans="1:4">
      <c r="A3469" s="79" t="s">
        <v>24023</v>
      </c>
      <c r="B3469" s="80" t="s">
        <v>23668</v>
      </c>
      <c r="C3469" s="79" t="s">
        <v>23669</v>
      </c>
      <c r="D3469" s="79" t="s">
        <v>23670</v>
      </c>
    </row>
    <row r="3470" spans="1:4">
      <c r="D3470" s="79" t="s">
        <v>23671</v>
      </c>
    </row>
    <row r="3471" spans="1:4" ht="22.5">
      <c r="A3471" s="71" t="s">
        <v>16890</v>
      </c>
      <c r="B3471" s="72" t="s">
        <v>16891</v>
      </c>
      <c r="C3471" s="71" t="s">
        <v>24085</v>
      </c>
      <c r="D3471" s="77" t="s">
        <v>16892</v>
      </c>
    </row>
    <row r="3472" spans="1:4">
      <c r="B3472" s="72" t="s">
        <v>16893</v>
      </c>
    </row>
    <row r="3473" spans="1:4" ht="22.5">
      <c r="A3473" s="71" t="s">
        <v>16894</v>
      </c>
      <c r="B3473" s="72" t="s">
        <v>16895</v>
      </c>
      <c r="C3473" s="71" t="s">
        <v>24085</v>
      </c>
      <c r="D3473" s="76" t="s">
        <v>16896</v>
      </c>
    </row>
    <row r="3474" spans="1:4">
      <c r="B3474" s="72" t="s">
        <v>16897</v>
      </c>
    </row>
    <row r="3475" spans="1:4" ht="22.5">
      <c r="A3475" s="71" t="s">
        <v>16898</v>
      </c>
      <c r="B3475" s="72" t="s">
        <v>16899</v>
      </c>
      <c r="C3475" s="71" t="s">
        <v>24085</v>
      </c>
      <c r="D3475" s="76" t="s">
        <v>16900</v>
      </c>
    </row>
    <row r="3476" spans="1:4">
      <c r="B3476" s="72" t="s">
        <v>16901</v>
      </c>
    </row>
    <row r="3477" spans="1:4">
      <c r="A3477" s="71" t="s">
        <v>16902</v>
      </c>
      <c r="B3477" s="72" t="s">
        <v>16903</v>
      </c>
      <c r="C3477" s="71" t="s">
        <v>24085</v>
      </c>
      <c r="D3477" s="76" t="s">
        <v>16904</v>
      </c>
    </row>
    <row r="3478" spans="1:4" ht="22.5">
      <c r="A3478" s="71" t="s">
        <v>16905</v>
      </c>
      <c r="B3478" s="72" t="s">
        <v>16906</v>
      </c>
      <c r="C3478" s="71" t="s">
        <v>24085</v>
      </c>
      <c r="D3478" s="77" t="s">
        <v>16907</v>
      </c>
    </row>
    <row r="3479" spans="1:4">
      <c r="B3479" s="72" t="s">
        <v>16908</v>
      </c>
    </row>
    <row r="3480" spans="1:4" ht="22.5">
      <c r="A3480" s="71" t="s">
        <v>16909</v>
      </c>
      <c r="B3480" s="72" t="s">
        <v>16910</v>
      </c>
      <c r="C3480" s="71" t="s">
        <v>24085</v>
      </c>
      <c r="D3480" s="76" t="s">
        <v>16911</v>
      </c>
    </row>
    <row r="3481" spans="1:4">
      <c r="B3481" s="72" t="s">
        <v>16912</v>
      </c>
    </row>
    <row r="3482" spans="1:4" ht="22.5">
      <c r="A3482" s="71" t="s">
        <v>16913</v>
      </c>
      <c r="B3482" s="72" t="s">
        <v>16914</v>
      </c>
      <c r="C3482" s="71" t="s">
        <v>24085</v>
      </c>
      <c r="D3482" s="77" t="s">
        <v>16915</v>
      </c>
    </row>
    <row r="3483" spans="1:4">
      <c r="B3483" s="72" t="s">
        <v>16916</v>
      </c>
    </row>
    <row r="3484" spans="1:4" ht="22.5">
      <c r="A3484" s="71" t="s">
        <v>16917</v>
      </c>
      <c r="B3484" s="72" t="s">
        <v>16918</v>
      </c>
      <c r="C3484" s="71" t="s">
        <v>24085</v>
      </c>
      <c r="D3484" s="76" t="s">
        <v>16919</v>
      </c>
    </row>
    <row r="3485" spans="1:4" ht="22.5">
      <c r="A3485" s="71" t="s">
        <v>16920</v>
      </c>
      <c r="B3485" s="72" t="s">
        <v>16921</v>
      </c>
      <c r="C3485" s="71" t="s">
        <v>24085</v>
      </c>
      <c r="D3485" s="76" t="s">
        <v>16922</v>
      </c>
    </row>
    <row r="3486" spans="1:4">
      <c r="A3486" s="71" t="s">
        <v>16923</v>
      </c>
      <c r="B3486" s="72" t="s">
        <v>16924</v>
      </c>
      <c r="C3486" s="71" t="s">
        <v>22075</v>
      </c>
      <c r="D3486" s="73" t="s">
        <v>16925</v>
      </c>
    </row>
    <row r="3487" spans="1:4">
      <c r="A3487" s="71" t="s">
        <v>16926</v>
      </c>
      <c r="B3487" s="72" t="s">
        <v>16927</v>
      </c>
      <c r="C3487" s="71" t="s">
        <v>22075</v>
      </c>
      <c r="D3487" s="73" t="s">
        <v>16928</v>
      </c>
    </row>
    <row r="3488" spans="1:4" ht="22.5">
      <c r="A3488" s="71" t="s">
        <v>16929</v>
      </c>
      <c r="B3488" s="72" t="s">
        <v>16930</v>
      </c>
      <c r="C3488" s="71" t="s">
        <v>22075</v>
      </c>
      <c r="D3488" s="73" t="s">
        <v>18342</v>
      </c>
    </row>
    <row r="3489" spans="1:4" ht="22.5">
      <c r="A3489" s="71" t="s">
        <v>16931</v>
      </c>
      <c r="B3489" s="72" t="s">
        <v>16932</v>
      </c>
      <c r="C3489" s="71" t="s">
        <v>24085</v>
      </c>
      <c r="D3489" s="77" t="s">
        <v>16933</v>
      </c>
    </row>
    <row r="3490" spans="1:4">
      <c r="B3490" s="72" t="s">
        <v>16934</v>
      </c>
    </row>
    <row r="3491" spans="1:4" ht="22.5">
      <c r="A3491" s="71" t="s">
        <v>16935</v>
      </c>
      <c r="B3491" s="72" t="s">
        <v>16936</v>
      </c>
      <c r="C3491" s="71" t="s">
        <v>24085</v>
      </c>
      <c r="D3491" s="76" t="s">
        <v>16937</v>
      </c>
    </row>
    <row r="3492" spans="1:4">
      <c r="B3492" s="72" t="s">
        <v>16934</v>
      </c>
    </row>
    <row r="3493" spans="1:4" ht="22.5">
      <c r="A3493" s="71" t="s">
        <v>16938</v>
      </c>
      <c r="B3493" s="72" t="s">
        <v>16939</v>
      </c>
      <c r="C3493" s="71" t="s">
        <v>24085</v>
      </c>
      <c r="D3493" s="76" t="s">
        <v>16940</v>
      </c>
    </row>
    <row r="3494" spans="1:4">
      <c r="B3494" s="72" t="s">
        <v>16934</v>
      </c>
    </row>
    <row r="3495" spans="1:4">
      <c r="A3495" s="71" t="s">
        <v>16941</v>
      </c>
      <c r="B3495" s="72" t="s">
        <v>16942</v>
      </c>
      <c r="C3495" s="71" t="s">
        <v>24085</v>
      </c>
      <c r="D3495" s="73" t="s">
        <v>16712</v>
      </c>
    </row>
    <row r="3496" spans="1:4">
      <c r="A3496" s="71" t="s">
        <v>16943</v>
      </c>
      <c r="B3496" s="72" t="s">
        <v>16944</v>
      </c>
      <c r="C3496" s="71" t="s">
        <v>24085</v>
      </c>
      <c r="D3496" s="73" t="s">
        <v>16945</v>
      </c>
    </row>
    <row r="3497" spans="1:4">
      <c r="A3497" s="71" t="s">
        <v>16946</v>
      </c>
      <c r="B3497" s="72" t="s">
        <v>16947</v>
      </c>
      <c r="C3497" s="71" t="s">
        <v>24085</v>
      </c>
      <c r="D3497" s="73" t="s">
        <v>16948</v>
      </c>
    </row>
    <row r="3498" spans="1:4">
      <c r="A3498" s="71" t="s">
        <v>16949</v>
      </c>
      <c r="B3498" s="72" t="s">
        <v>16950</v>
      </c>
      <c r="C3498" s="71" t="s">
        <v>24085</v>
      </c>
      <c r="D3498" s="73" t="s">
        <v>16951</v>
      </c>
    </row>
    <row r="3499" spans="1:4">
      <c r="A3499" s="71" t="s">
        <v>16952</v>
      </c>
      <c r="B3499" s="72" t="s">
        <v>16953</v>
      </c>
      <c r="C3499" s="71" t="s">
        <v>24085</v>
      </c>
      <c r="D3499" s="73" t="s">
        <v>16954</v>
      </c>
    </row>
    <row r="3500" spans="1:4">
      <c r="A3500" s="71" t="s">
        <v>16955</v>
      </c>
      <c r="B3500" s="72" t="s">
        <v>16956</v>
      </c>
      <c r="C3500" s="71" t="s">
        <v>24085</v>
      </c>
      <c r="D3500" s="73" t="s">
        <v>16957</v>
      </c>
    </row>
    <row r="3501" spans="1:4">
      <c r="A3501" s="71" t="s">
        <v>16958</v>
      </c>
      <c r="B3501" s="72" t="s">
        <v>16959</v>
      </c>
      <c r="C3501" s="71" t="s">
        <v>24085</v>
      </c>
      <c r="D3501" s="73" t="s">
        <v>16960</v>
      </c>
    </row>
    <row r="3502" spans="1:4">
      <c r="A3502" s="71" t="s">
        <v>16961</v>
      </c>
      <c r="B3502" s="72" t="s">
        <v>16962</v>
      </c>
      <c r="C3502" s="71" t="s">
        <v>24085</v>
      </c>
      <c r="D3502" s="73" t="s">
        <v>23771</v>
      </c>
    </row>
    <row r="3503" spans="1:4">
      <c r="A3503" s="71" t="s">
        <v>16963</v>
      </c>
      <c r="B3503" s="72" t="s">
        <v>16964</v>
      </c>
      <c r="C3503" s="71" t="s">
        <v>24085</v>
      </c>
      <c r="D3503" s="73" t="s">
        <v>16965</v>
      </c>
    </row>
    <row r="3504" spans="1:4">
      <c r="A3504" s="71" t="s">
        <v>16966</v>
      </c>
      <c r="B3504" s="72" t="s">
        <v>16967</v>
      </c>
      <c r="C3504" s="71" t="s">
        <v>24085</v>
      </c>
      <c r="D3504" s="76" t="s">
        <v>16968</v>
      </c>
    </row>
    <row r="3505" spans="1:4">
      <c r="A3505" s="71" t="s">
        <v>16969</v>
      </c>
      <c r="B3505" s="72" t="s">
        <v>16970</v>
      </c>
      <c r="C3505" s="71" t="s">
        <v>24085</v>
      </c>
      <c r="D3505" s="76" t="s">
        <v>16971</v>
      </c>
    </row>
    <row r="3506" spans="1:4">
      <c r="A3506" s="71" t="s">
        <v>16972</v>
      </c>
      <c r="B3506" s="72" t="s">
        <v>16973</v>
      </c>
      <c r="C3506" s="71" t="s">
        <v>24085</v>
      </c>
      <c r="D3506" s="76" t="s">
        <v>16974</v>
      </c>
    </row>
    <row r="3507" spans="1:4">
      <c r="A3507" s="71" t="s">
        <v>16975</v>
      </c>
      <c r="B3507" s="72" t="s">
        <v>16973</v>
      </c>
      <c r="C3507" s="71" t="s">
        <v>24085</v>
      </c>
      <c r="D3507" s="76" t="s">
        <v>16976</v>
      </c>
    </row>
    <row r="3508" spans="1:4">
      <c r="A3508" s="71" t="s">
        <v>16977</v>
      </c>
      <c r="B3508" s="72" t="s">
        <v>16978</v>
      </c>
      <c r="C3508" s="71" t="s">
        <v>24085</v>
      </c>
      <c r="D3508" s="76" t="s">
        <v>16979</v>
      </c>
    </row>
    <row r="3509" spans="1:4">
      <c r="A3509" s="71" t="s">
        <v>16980</v>
      </c>
      <c r="B3509" s="72" t="s">
        <v>16981</v>
      </c>
      <c r="C3509" s="71" t="s">
        <v>24085</v>
      </c>
      <c r="D3509" s="76" t="s">
        <v>16982</v>
      </c>
    </row>
    <row r="3510" spans="1:4">
      <c r="A3510" s="71" t="s">
        <v>16983</v>
      </c>
      <c r="B3510" s="72" t="s">
        <v>16984</v>
      </c>
      <c r="C3510" s="71" t="s">
        <v>24085</v>
      </c>
      <c r="D3510" s="76" t="s">
        <v>16985</v>
      </c>
    </row>
    <row r="3511" spans="1:4">
      <c r="A3511" s="71" t="s">
        <v>16986</v>
      </c>
      <c r="B3511" s="72" t="s">
        <v>16987</v>
      </c>
      <c r="C3511" s="71" t="s">
        <v>24085</v>
      </c>
      <c r="D3511" s="76" t="s">
        <v>16988</v>
      </c>
    </row>
    <row r="3512" spans="1:4" ht="22.5">
      <c r="A3512" s="71" t="s">
        <v>16989</v>
      </c>
      <c r="B3512" s="72" t="s">
        <v>16990</v>
      </c>
      <c r="C3512" s="71" t="s">
        <v>23227</v>
      </c>
      <c r="D3512" s="71" t="s">
        <v>16991</v>
      </c>
    </row>
    <row r="3513" spans="1:4">
      <c r="B3513" s="72" t="s">
        <v>16992</v>
      </c>
    </row>
    <row r="3514" spans="1:4" ht="22.5">
      <c r="A3514" s="71" t="s">
        <v>16993</v>
      </c>
      <c r="B3514" s="72" t="s">
        <v>16994</v>
      </c>
      <c r="C3514" s="71" t="s">
        <v>24085</v>
      </c>
      <c r="D3514" s="73" t="s">
        <v>23072</v>
      </c>
    </row>
    <row r="3515" spans="1:4" ht="22.5">
      <c r="A3515" s="71" t="s">
        <v>16995</v>
      </c>
      <c r="B3515" s="72" t="s">
        <v>16996</v>
      </c>
      <c r="C3515" s="71" t="s">
        <v>23227</v>
      </c>
      <c r="D3515" s="73" t="s">
        <v>22127</v>
      </c>
    </row>
    <row r="3516" spans="1:4">
      <c r="B3516" s="72" t="s">
        <v>16992</v>
      </c>
    </row>
    <row r="3517" spans="1:4" ht="22.5">
      <c r="A3517" s="71" t="s">
        <v>16997</v>
      </c>
      <c r="B3517" s="72" t="s">
        <v>16998</v>
      </c>
      <c r="C3517" s="71" t="s">
        <v>24085</v>
      </c>
      <c r="D3517" s="73" t="s">
        <v>23072</v>
      </c>
    </row>
    <row r="3518" spans="1:4" ht="22.5">
      <c r="A3518" s="71" t="s">
        <v>16999</v>
      </c>
      <c r="B3518" s="72" t="s">
        <v>17000</v>
      </c>
      <c r="C3518" s="71" t="s">
        <v>23227</v>
      </c>
      <c r="D3518" s="73" t="s">
        <v>16017</v>
      </c>
    </row>
    <row r="3519" spans="1:4">
      <c r="B3519" s="72" t="s">
        <v>16992</v>
      </c>
    </row>
    <row r="3520" spans="1:4">
      <c r="A3520" s="71" t="s">
        <v>17001</v>
      </c>
      <c r="B3520" s="72" t="s">
        <v>17002</v>
      </c>
      <c r="C3520" s="71" t="s">
        <v>24085</v>
      </c>
      <c r="D3520" s="73" t="s">
        <v>21115</v>
      </c>
    </row>
    <row r="3521" spans="1:4">
      <c r="A3521" s="71" t="s">
        <v>17003</v>
      </c>
      <c r="B3521" s="72" t="s">
        <v>17004</v>
      </c>
      <c r="C3521" s="71" t="s">
        <v>24138</v>
      </c>
      <c r="D3521" s="73" t="s">
        <v>17005</v>
      </c>
    </row>
    <row r="3522" spans="1:4">
      <c r="A3522" s="71" t="s">
        <v>17006</v>
      </c>
      <c r="B3522" s="72" t="s">
        <v>17007</v>
      </c>
      <c r="C3522" s="71" t="s">
        <v>24138</v>
      </c>
      <c r="D3522" s="73" t="s">
        <v>17008</v>
      </c>
    </row>
    <row r="3523" spans="1:4">
      <c r="A3523" s="71" t="s">
        <v>17009</v>
      </c>
      <c r="B3523" s="72" t="s">
        <v>17010</v>
      </c>
      <c r="C3523" s="71" t="s">
        <v>24134</v>
      </c>
      <c r="D3523" s="73" t="s">
        <v>21886</v>
      </c>
    </row>
    <row r="3524" spans="1:4" ht="22.5">
      <c r="A3524" s="71" t="s">
        <v>17011</v>
      </c>
      <c r="B3524" s="72" t="s">
        <v>17012</v>
      </c>
      <c r="C3524" s="71" t="s">
        <v>24085</v>
      </c>
      <c r="D3524" s="76" t="s">
        <v>17013</v>
      </c>
    </row>
    <row r="3525" spans="1:4">
      <c r="B3525" s="72" t="s">
        <v>17014</v>
      </c>
    </row>
    <row r="3526" spans="1:4" ht="22.5">
      <c r="A3526" s="71" t="s">
        <v>17015</v>
      </c>
      <c r="B3526" s="72" t="s">
        <v>17016</v>
      </c>
      <c r="C3526" s="71" t="s">
        <v>24085</v>
      </c>
      <c r="D3526" s="77" t="s">
        <v>17017</v>
      </c>
    </row>
    <row r="3527" spans="1:4">
      <c r="B3527" s="72" t="s">
        <v>17014</v>
      </c>
    </row>
    <row r="3528" spans="1:4">
      <c r="A3528" s="71" t="s">
        <v>17018</v>
      </c>
      <c r="B3528" s="72" t="s">
        <v>17019</v>
      </c>
      <c r="C3528" s="71" t="s">
        <v>24085</v>
      </c>
      <c r="D3528" s="76" t="s">
        <v>17020</v>
      </c>
    </row>
    <row r="3529" spans="1:4">
      <c r="A3529" s="71" t="s">
        <v>17021</v>
      </c>
      <c r="B3529" s="72" t="s">
        <v>17022</v>
      </c>
      <c r="C3529" s="71" t="s">
        <v>24085</v>
      </c>
      <c r="D3529" s="76" t="s">
        <v>17023</v>
      </c>
    </row>
    <row r="3530" spans="1:4" ht="22.5">
      <c r="A3530" s="71" t="s">
        <v>17024</v>
      </c>
      <c r="B3530" s="72" t="s">
        <v>17025</v>
      </c>
      <c r="C3530" s="71" t="s">
        <v>24085</v>
      </c>
      <c r="D3530" s="76" t="s">
        <v>17026</v>
      </c>
    </row>
    <row r="3531" spans="1:4" ht="22.5">
      <c r="A3531" s="71"/>
      <c r="B3531" s="72" t="s">
        <v>17027</v>
      </c>
      <c r="C3531" s="71"/>
      <c r="D3531" s="76"/>
    </row>
    <row r="3533" spans="1:4" ht="18.75">
      <c r="B3533" s="78" t="s">
        <v>23664</v>
      </c>
      <c r="C3533" s="79" t="s">
        <v>23665</v>
      </c>
      <c r="D3533" s="71" t="s">
        <v>22723</v>
      </c>
    </row>
    <row r="3534" spans="1:4">
      <c r="A3534" s="79" t="s">
        <v>23666</v>
      </c>
      <c r="B3534" s="72" t="s">
        <v>22678</v>
      </c>
    </row>
    <row r="3535" spans="1:4">
      <c r="A3535" s="79" t="s">
        <v>23667</v>
      </c>
      <c r="B3535" s="72" t="s">
        <v>22679</v>
      </c>
    </row>
    <row r="3536" spans="1:4">
      <c r="A3536" s="79" t="s">
        <v>24023</v>
      </c>
      <c r="B3536" s="80" t="s">
        <v>23668</v>
      </c>
      <c r="C3536" s="79" t="s">
        <v>23669</v>
      </c>
      <c r="D3536" s="79" t="s">
        <v>23670</v>
      </c>
    </row>
    <row r="3537" spans="1:4">
      <c r="D3537" s="79" t="s">
        <v>23671</v>
      </c>
    </row>
    <row r="3538" spans="1:4">
      <c r="A3538" s="71" t="s">
        <v>17028</v>
      </c>
      <c r="B3538" s="72" t="s">
        <v>17029</v>
      </c>
      <c r="C3538" s="71" t="s">
        <v>24138</v>
      </c>
      <c r="D3538" s="73" t="s">
        <v>17030</v>
      </c>
    </row>
    <row r="3539" spans="1:4">
      <c r="A3539" s="71" t="s">
        <v>17031</v>
      </c>
      <c r="B3539" s="72" t="s">
        <v>17032</v>
      </c>
      <c r="C3539" s="71" t="s">
        <v>24085</v>
      </c>
      <c r="D3539" s="76" t="s">
        <v>17033</v>
      </c>
    </row>
    <row r="3540" spans="1:4">
      <c r="A3540" s="71" t="s">
        <v>17034</v>
      </c>
      <c r="B3540" s="72" t="s">
        <v>17035</v>
      </c>
      <c r="C3540" s="71" t="s">
        <v>24085</v>
      </c>
      <c r="D3540" s="76" t="s">
        <v>17036</v>
      </c>
    </row>
    <row r="3541" spans="1:4">
      <c r="A3541" s="71" t="s">
        <v>17037</v>
      </c>
      <c r="B3541" s="72" t="s">
        <v>17038</v>
      </c>
      <c r="C3541" s="71" t="s">
        <v>24085</v>
      </c>
      <c r="D3541" s="76" t="s">
        <v>17039</v>
      </c>
    </row>
    <row r="3542" spans="1:4">
      <c r="A3542" s="71" t="s">
        <v>17040</v>
      </c>
      <c r="B3542" s="72" t="s">
        <v>17041</v>
      </c>
      <c r="C3542" s="71" t="s">
        <v>24085</v>
      </c>
      <c r="D3542" s="73" t="s">
        <v>17042</v>
      </c>
    </row>
    <row r="3543" spans="1:4">
      <c r="A3543" s="71" t="s">
        <v>17043</v>
      </c>
      <c r="B3543" s="72" t="s">
        <v>17044</v>
      </c>
      <c r="C3543" s="71" t="s">
        <v>24085</v>
      </c>
      <c r="D3543" s="73" t="s">
        <v>17045</v>
      </c>
    </row>
    <row r="3544" spans="1:4">
      <c r="A3544" s="71" t="s">
        <v>17046</v>
      </c>
      <c r="B3544" s="72" t="s">
        <v>17047</v>
      </c>
      <c r="C3544" s="71" t="s">
        <v>24085</v>
      </c>
      <c r="D3544" s="73" t="s">
        <v>17048</v>
      </c>
    </row>
    <row r="3545" spans="1:4">
      <c r="A3545" s="71" t="s">
        <v>17049</v>
      </c>
      <c r="B3545" s="72" t="s">
        <v>17050</v>
      </c>
      <c r="C3545" s="71" t="s">
        <v>24085</v>
      </c>
      <c r="D3545" s="73" t="s">
        <v>17051</v>
      </c>
    </row>
    <row r="3546" spans="1:4">
      <c r="A3546" s="71" t="s">
        <v>17052</v>
      </c>
      <c r="B3546" s="72" t="s">
        <v>17053</v>
      </c>
      <c r="C3546" s="71" t="s">
        <v>24085</v>
      </c>
      <c r="D3546" s="73" t="s">
        <v>17054</v>
      </c>
    </row>
    <row r="3547" spans="1:4">
      <c r="A3547" s="71" t="s">
        <v>17055</v>
      </c>
      <c r="B3547" s="72" t="s">
        <v>17056</v>
      </c>
      <c r="C3547" s="71" t="s">
        <v>24085</v>
      </c>
      <c r="D3547" s="73" t="s">
        <v>17057</v>
      </c>
    </row>
    <row r="3548" spans="1:4">
      <c r="A3548" s="71" t="s">
        <v>17058</v>
      </c>
      <c r="B3548" s="72" t="s">
        <v>17059</v>
      </c>
      <c r="C3548" s="71" t="s">
        <v>24085</v>
      </c>
      <c r="D3548" s="73" t="s">
        <v>17060</v>
      </c>
    </row>
    <row r="3549" spans="1:4">
      <c r="A3549" s="71" t="s">
        <v>17061</v>
      </c>
      <c r="B3549" s="72" t="s">
        <v>17062</v>
      </c>
      <c r="C3549" s="71" t="s">
        <v>24134</v>
      </c>
      <c r="D3549" s="71" t="s">
        <v>17063</v>
      </c>
    </row>
    <row r="3550" spans="1:4" ht="22.5">
      <c r="A3550" s="71" t="s">
        <v>17064</v>
      </c>
      <c r="B3550" s="72" t="s">
        <v>17065</v>
      </c>
      <c r="C3550" s="71" t="s">
        <v>24085</v>
      </c>
      <c r="D3550" s="73" t="s">
        <v>17066</v>
      </c>
    </row>
    <row r="3551" spans="1:4" ht="22.5">
      <c r="A3551" s="71" t="s">
        <v>17067</v>
      </c>
      <c r="B3551" s="72" t="s">
        <v>17068</v>
      </c>
      <c r="C3551" s="71" t="s">
        <v>24085</v>
      </c>
      <c r="D3551" s="73" t="s">
        <v>17069</v>
      </c>
    </row>
    <row r="3552" spans="1:4" ht="22.5">
      <c r="A3552" s="71" t="s">
        <v>17070</v>
      </c>
      <c r="B3552" s="72" t="s">
        <v>17071</v>
      </c>
      <c r="C3552" s="71" t="s">
        <v>24085</v>
      </c>
      <c r="D3552" s="73" t="s">
        <v>17072</v>
      </c>
    </row>
    <row r="3553" spans="1:5">
      <c r="A3553" s="71" t="s">
        <v>17073</v>
      </c>
      <c r="B3553" s="72" t="s">
        <v>24082</v>
      </c>
      <c r="C3553" s="71" t="s">
        <v>22075</v>
      </c>
      <c r="D3553" s="73" t="s">
        <v>23395</v>
      </c>
    </row>
    <row r="3554" spans="1:5">
      <c r="A3554" s="71" t="s">
        <v>17074</v>
      </c>
      <c r="B3554" s="72" t="s">
        <v>17075</v>
      </c>
      <c r="C3554" s="71" t="s">
        <v>24134</v>
      </c>
      <c r="D3554" s="73" t="s">
        <v>17076</v>
      </c>
    </row>
    <row r="3555" spans="1:5" ht="22.5">
      <c r="A3555" s="71" t="s">
        <v>17077</v>
      </c>
      <c r="B3555" s="72" t="s">
        <v>17078</v>
      </c>
      <c r="C3555" s="71" t="s">
        <v>24134</v>
      </c>
      <c r="D3555" s="73">
        <v>18.78</v>
      </c>
      <c r="E3555" s="75">
        <v>39753</v>
      </c>
    </row>
    <row r="3556" spans="1:5">
      <c r="B3556" s="72" t="s">
        <v>17079</v>
      </c>
    </row>
    <row r="3557" spans="1:5" ht="22.5">
      <c r="A3557" s="71" t="s">
        <v>17080</v>
      </c>
      <c r="B3557" s="72" t="s">
        <v>17081</v>
      </c>
      <c r="C3557" s="71" t="s">
        <v>24134</v>
      </c>
      <c r="D3557" s="73">
        <v>9.84</v>
      </c>
      <c r="E3557" s="75">
        <v>39753</v>
      </c>
    </row>
    <row r="3558" spans="1:5" ht="22.5">
      <c r="A3558" s="71" t="s">
        <v>17082</v>
      </c>
      <c r="B3558" s="72" t="s">
        <v>17083</v>
      </c>
      <c r="C3558" s="71" t="s">
        <v>24138</v>
      </c>
      <c r="D3558" s="73" t="s">
        <v>17084</v>
      </c>
    </row>
    <row r="3559" spans="1:5">
      <c r="A3559" s="71" t="s">
        <v>17085</v>
      </c>
      <c r="B3559" s="72" t="s">
        <v>17086</v>
      </c>
      <c r="C3559" s="71" t="s">
        <v>24134</v>
      </c>
      <c r="D3559" s="73">
        <v>5.81</v>
      </c>
      <c r="E3559" s="75">
        <v>39753</v>
      </c>
    </row>
    <row r="3560" spans="1:5" ht="22.5">
      <c r="A3560" s="71" t="s">
        <v>17087</v>
      </c>
      <c r="B3560" s="72" t="s">
        <v>17088</v>
      </c>
      <c r="C3560" s="71" t="s">
        <v>24138</v>
      </c>
      <c r="D3560" s="73" t="s">
        <v>24287</v>
      </c>
    </row>
    <row r="3561" spans="1:5">
      <c r="A3561" s="71" t="s">
        <v>17089</v>
      </c>
      <c r="B3561" s="72" t="s">
        <v>14899</v>
      </c>
      <c r="C3561" s="71" t="s">
        <v>24138</v>
      </c>
      <c r="D3561" s="73" t="s">
        <v>14900</v>
      </c>
    </row>
    <row r="3562" spans="1:5">
      <c r="A3562" s="71" t="s">
        <v>14901</v>
      </c>
      <c r="B3562" s="72" t="s">
        <v>14902</v>
      </c>
      <c r="C3562" s="71" t="s">
        <v>24138</v>
      </c>
      <c r="D3562" s="73" t="s">
        <v>14903</v>
      </c>
    </row>
    <row r="3563" spans="1:5">
      <c r="A3563" s="71" t="s">
        <v>14904</v>
      </c>
      <c r="B3563" s="72" t="s">
        <v>14905</v>
      </c>
      <c r="C3563" s="71" t="s">
        <v>24134</v>
      </c>
      <c r="D3563" s="73" t="s">
        <v>14906</v>
      </c>
    </row>
    <row r="3564" spans="1:5">
      <c r="A3564" s="71" t="s">
        <v>14907</v>
      </c>
      <c r="B3564" s="72" t="s">
        <v>14908</v>
      </c>
      <c r="C3564" s="71" t="s">
        <v>24138</v>
      </c>
      <c r="D3564" s="73" t="s">
        <v>16381</v>
      </c>
    </row>
    <row r="3565" spans="1:5" ht="22.5">
      <c r="A3565" s="71" t="s">
        <v>14909</v>
      </c>
      <c r="B3565" s="72" t="s">
        <v>14910</v>
      </c>
      <c r="C3565" s="71" t="s">
        <v>24085</v>
      </c>
      <c r="D3565" s="73" t="s">
        <v>14911</v>
      </c>
    </row>
    <row r="3566" spans="1:5">
      <c r="A3566" s="71" t="s">
        <v>14912</v>
      </c>
      <c r="B3566" s="72" t="s">
        <v>14913</v>
      </c>
      <c r="C3566" s="71" t="s">
        <v>24085</v>
      </c>
      <c r="D3566" s="73" t="s">
        <v>14914</v>
      </c>
    </row>
    <row r="3567" spans="1:5" ht="22.5">
      <c r="A3567" s="71" t="s">
        <v>14915</v>
      </c>
      <c r="B3567" s="72" t="s">
        <v>14916</v>
      </c>
      <c r="C3567" s="71" t="s">
        <v>24085</v>
      </c>
      <c r="D3567" s="73" t="s">
        <v>14917</v>
      </c>
    </row>
    <row r="3568" spans="1:5">
      <c r="B3568" s="72" t="s">
        <v>14918</v>
      </c>
    </row>
    <row r="3569" spans="1:5">
      <c r="A3569" s="71" t="s">
        <v>14919</v>
      </c>
      <c r="B3569" s="72" t="s">
        <v>14920</v>
      </c>
      <c r="C3569" s="71" t="s">
        <v>24085</v>
      </c>
      <c r="D3569" s="73">
        <v>4.9400000000000004</v>
      </c>
      <c r="E3569" s="75">
        <v>39753</v>
      </c>
    </row>
    <row r="3570" spans="1:5">
      <c r="A3570" s="71" t="s">
        <v>14921</v>
      </c>
      <c r="B3570" s="72" t="s">
        <v>14922</v>
      </c>
      <c r="C3570" s="71" t="s">
        <v>24085</v>
      </c>
      <c r="D3570" s="73" t="s">
        <v>14923</v>
      </c>
    </row>
    <row r="3571" spans="1:5" ht="22.5">
      <c r="A3571" s="71" t="s">
        <v>14924</v>
      </c>
      <c r="B3571" s="72" t="s">
        <v>14925</v>
      </c>
      <c r="C3571" s="71" t="s">
        <v>24085</v>
      </c>
      <c r="D3571" s="73" t="s">
        <v>24187</v>
      </c>
    </row>
    <row r="3572" spans="1:5">
      <c r="A3572" s="82" t="s">
        <v>14926</v>
      </c>
      <c r="B3572" s="72" t="s">
        <v>14927</v>
      </c>
      <c r="C3572" s="71" t="s">
        <v>24085</v>
      </c>
      <c r="D3572" s="73">
        <v>3.76</v>
      </c>
      <c r="E3572" s="75">
        <v>39753</v>
      </c>
    </row>
    <row r="3573" spans="1:5">
      <c r="A3573" s="71" t="s">
        <v>14928</v>
      </c>
      <c r="B3573" s="72" t="s">
        <v>14929</v>
      </c>
      <c r="C3573" s="71" t="s">
        <v>24085</v>
      </c>
      <c r="D3573" s="73" t="s">
        <v>20548</v>
      </c>
    </row>
    <row r="3574" spans="1:5">
      <c r="A3574" s="71" t="s">
        <v>14930</v>
      </c>
      <c r="B3574" s="72" t="s">
        <v>14931</v>
      </c>
      <c r="C3574" s="71" t="s">
        <v>24085</v>
      </c>
      <c r="D3574" s="73" t="s">
        <v>19152</v>
      </c>
    </row>
    <row r="3575" spans="1:5">
      <c r="A3575" s="71" t="s">
        <v>14932</v>
      </c>
      <c r="B3575" s="72" t="s">
        <v>14933</v>
      </c>
      <c r="C3575" s="71" t="s">
        <v>24085</v>
      </c>
      <c r="D3575" s="73" t="s">
        <v>19414</v>
      </c>
    </row>
    <row r="3576" spans="1:5">
      <c r="A3576" s="71" t="s">
        <v>14934</v>
      </c>
      <c r="B3576" s="72" t="s">
        <v>14935</v>
      </c>
      <c r="C3576" s="71" t="s">
        <v>24085</v>
      </c>
      <c r="D3576" s="73" t="s">
        <v>14936</v>
      </c>
    </row>
    <row r="3577" spans="1:5">
      <c r="A3577" s="71" t="s">
        <v>14937</v>
      </c>
      <c r="B3577" s="72" t="s">
        <v>14938</v>
      </c>
      <c r="C3577" s="71" t="s">
        <v>24085</v>
      </c>
      <c r="D3577" s="73" t="s">
        <v>14939</v>
      </c>
    </row>
    <row r="3578" spans="1:5">
      <c r="A3578" s="71" t="s">
        <v>14940</v>
      </c>
      <c r="B3578" s="72" t="s">
        <v>14941</v>
      </c>
      <c r="C3578" s="71" t="s">
        <v>24085</v>
      </c>
      <c r="D3578" s="73" t="s">
        <v>14942</v>
      </c>
    </row>
    <row r="3579" spans="1:5">
      <c r="A3579" s="71" t="s">
        <v>14943</v>
      </c>
      <c r="B3579" s="72" t="s">
        <v>14944</v>
      </c>
      <c r="C3579" s="71" t="s">
        <v>24085</v>
      </c>
      <c r="D3579" s="73" t="s">
        <v>14945</v>
      </c>
    </row>
    <row r="3580" spans="1:5">
      <c r="A3580" s="71" t="s">
        <v>14946</v>
      </c>
      <c r="B3580" s="72" t="s">
        <v>14947</v>
      </c>
      <c r="C3580" s="71" t="s">
        <v>24085</v>
      </c>
      <c r="D3580" s="73" t="s">
        <v>14948</v>
      </c>
    </row>
    <row r="3581" spans="1:5">
      <c r="A3581" s="71" t="s">
        <v>14949</v>
      </c>
      <c r="B3581" s="72" t="s">
        <v>14950</v>
      </c>
      <c r="C3581" s="71" t="s">
        <v>24085</v>
      </c>
      <c r="D3581" s="73" t="s">
        <v>14951</v>
      </c>
    </row>
    <row r="3582" spans="1:5">
      <c r="A3582" s="71" t="s">
        <v>14952</v>
      </c>
      <c r="B3582" s="72" t="s">
        <v>14953</v>
      </c>
      <c r="C3582" s="71" t="s">
        <v>24085</v>
      </c>
      <c r="D3582" s="73" t="s">
        <v>14954</v>
      </c>
    </row>
    <row r="3583" spans="1:5">
      <c r="A3583" s="71" t="s">
        <v>14955</v>
      </c>
      <c r="B3583" s="72" t="s">
        <v>14956</v>
      </c>
      <c r="C3583" s="71" t="s">
        <v>24085</v>
      </c>
      <c r="D3583" s="73" t="s">
        <v>24170</v>
      </c>
    </row>
    <row r="3584" spans="1:5">
      <c r="A3584" s="71" t="s">
        <v>14957</v>
      </c>
      <c r="B3584" s="72" t="s">
        <v>14958</v>
      </c>
      <c r="C3584" s="71" t="s">
        <v>24085</v>
      </c>
      <c r="D3584" s="73" t="s">
        <v>24331</v>
      </c>
    </row>
    <row r="3585" spans="1:5">
      <c r="A3585" s="71" t="s">
        <v>14959</v>
      </c>
      <c r="B3585" s="72" t="s">
        <v>14960</v>
      </c>
      <c r="C3585" s="71" t="s">
        <v>20557</v>
      </c>
      <c r="D3585" s="73" t="s">
        <v>20748</v>
      </c>
    </row>
    <row r="3586" spans="1:5">
      <c r="A3586" s="71" t="s">
        <v>14961</v>
      </c>
      <c r="B3586" s="72" t="s">
        <v>14962</v>
      </c>
      <c r="C3586" s="71" t="s">
        <v>20557</v>
      </c>
      <c r="D3586" s="73" t="s">
        <v>24148</v>
      </c>
    </row>
    <row r="3587" spans="1:5">
      <c r="A3587" s="71" t="s">
        <v>14963</v>
      </c>
      <c r="B3587" s="72" t="s">
        <v>14964</v>
      </c>
      <c r="C3587" s="71" t="s">
        <v>20557</v>
      </c>
      <c r="D3587" s="73" t="s">
        <v>16696</v>
      </c>
    </row>
    <row r="3588" spans="1:5">
      <c r="A3588" s="71" t="s">
        <v>14965</v>
      </c>
      <c r="B3588" s="72" t="s">
        <v>14966</v>
      </c>
      <c r="C3588" s="71" t="s">
        <v>20557</v>
      </c>
      <c r="D3588" s="73" t="s">
        <v>14967</v>
      </c>
    </row>
    <row r="3589" spans="1:5">
      <c r="A3589" s="71" t="s">
        <v>14968</v>
      </c>
      <c r="B3589" s="72" t="s">
        <v>14969</v>
      </c>
      <c r="C3589" s="71" t="s">
        <v>20557</v>
      </c>
      <c r="D3589" s="73">
        <v>212.54</v>
      </c>
      <c r="E3589" s="75">
        <v>39753</v>
      </c>
    </row>
    <row r="3590" spans="1:5">
      <c r="A3590" s="71" t="s">
        <v>14970</v>
      </c>
      <c r="B3590" s="72" t="s">
        <v>14971</v>
      </c>
      <c r="C3590" s="71" t="s">
        <v>20557</v>
      </c>
      <c r="D3590" s="73" t="s">
        <v>14972</v>
      </c>
    </row>
    <row r="3592" spans="1:5" ht="18.75">
      <c r="B3592" s="78" t="s">
        <v>23664</v>
      </c>
      <c r="C3592" s="79" t="s">
        <v>23665</v>
      </c>
      <c r="D3592" s="71" t="s">
        <v>22724</v>
      </c>
    </row>
    <row r="3593" spans="1:5">
      <c r="A3593" s="79" t="s">
        <v>23666</v>
      </c>
      <c r="B3593" s="72" t="s">
        <v>22678</v>
      </c>
    </row>
    <row r="3594" spans="1:5">
      <c r="A3594" s="79" t="s">
        <v>23667</v>
      </c>
      <c r="B3594" s="72" t="s">
        <v>22679</v>
      </c>
    </row>
    <row r="3595" spans="1:5">
      <c r="A3595" s="79" t="s">
        <v>24023</v>
      </c>
      <c r="B3595" s="80" t="s">
        <v>23668</v>
      </c>
      <c r="C3595" s="79" t="s">
        <v>23669</v>
      </c>
      <c r="D3595" s="79" t="s">
        <v>23670</v>
      </c>
    </row>
    <row r="3596" spans="1:5">
      <c r="D3596" s="79" t="s">
        <v>23671</v>
      </c>
    </row>
    <row r="3597" spans="1:5">
      <c r="A3597" s="71" t="s">
        <v>14973</v>
      </c>
      <c r="B3597" s="72" t="s">
        <v>14974</v>
      </c>
      <c r="C3597" s="71" t="s">
        <v>20557</v>
      </c>
      <c r="D3597" s="73" t="s">
        <v>14975</v>
      </c>
    </row>
    <row r="3598" spans="1:5">
      <c r="A3598" s="71" t="s">
        <v>14976</v>
      </c>
      <c r="B3598" s="72" t="s">
        <v>14977</v>
      </c>
      <c r="C3598" s="71" t="s">
        <v>20557</v>
      </c>
      <c r="D3598" s="73" t="s">
        <v>14978</v>
      </c>
    </row>
    <row r="3599" spans="1:5">
      <c r="A3599" s="71" t="s">
        <v>14979</v>
      </c>
      <c r="B3599" s="72" t="s">
        <v>12877</v>
      </c>
      <c r="C3599" s="71" t="s">
        <v>20557</v>
      </c>
      <c r="D3599" s="73">
        <v>219.16</v>
      </c>
      <c r="E3599" s="75">
        <v>39904</v>
      </c>
    </row>
    <row r="3600" spans="1:5">
      <c r="A3600" s="71" t="s">
        <v>12878</v>
      </c>
      <c r="B3600" s="72" t="s">
        <v>14989</v>
      </c>
      <c r="C3600" s="71" t="s">
        <v>20557</v>
      </c>
      <c r="D3600" s="73" t="s">
        <v>14990</v>
      </c>
    </row>
    <row r="3601" spans="1:4">
      <c r="A3601" s="71" t="s">
        <v>14991</v>
      </c>
      <c r="B3601" s="72" t="s">
        <v>14992</v>
      </c>
      <c r="C3601" s="71" t="s">
        <v>20557</v>
      </c>
      <c r="D3601" s="73" t="s">
        <v>14993</v>
      </c>
    </row>
    <row r="3602" spans="1:4" ht="22.5">
      <c r="A3602" s="71" t="s">
        <v>14994</v>
      </c>
      <c r="B3602" s="72" t="s">
        <v>14995</v>
      </c>
      <c r="C3602" s="71" t="s">
        <v>20557</v>
      </c>
      <c r="D3602" s="73" t="s">
        <v>14996</v>
      </c>
    </row>
    <row r="3603" spans="1:4">
      <c r="B3603" s="72" t="s">
        <v>14997</v>
      </c>
    </row>
    <row r="3604" spans="1:4" ht="22.5">
      <c r="A3604" s="71" t="s">
        <v>14998</v>
      </c>
      <c r="B3604" s="72" t="s">
        <v>14999</v>
      </c>
      <c r="C3604" s="71" t="s">
        <v>20557</v>
      </c>
      <c r="D3604" s="73" t="s">
        <v>15000</v>
      </c>
    </row>
    <row r="3605" spans="1:4">
      <c r="A3605" s="71" t="s">
        <v>15001</v>
      </c>
      <c r="B3605" s="72" t="s">
        <v>15002</v>
      </c>
      <c r="C3605" s="71" t="s">
        <v>24085</v>
      </c>
      <c r="D3605" s="73" t="s">
        <v>15003</v>
      </c>
    </row>
    <row r="3606" spans="1:4" ht="22.5">
      <c r="A3606" s="71" t="s">
        <v>15004</v>
      </c>
      <c r="B3606" s="72" t="s">
        <v>15005</v>
      </c>
      <c r="C3606" s="71" t="s">
        <v>20557</v>
      </c>
      <c r="D3606" s="73" t="s">
        <v>15006</v>
      </c>
    </row>
    <row r="3607" spans="1:4" ht="22.5">
      <c r="A3607" s="71" t="s">
        <v>15007</v>
      </c>
      <c r="B3607" s="72" t="s">
        <v>15005</v>
      </c>
      <c r="C3607" s="71" t="s">
        <v>24085</v>
      </c>
      <c r="D3607" s="73" t="s">
        <v>15006</v>
      </c>
    </row>
    <row r="3608" spans="1:4" ht="22.5">
      <c r="A3608" s="71" t="s">
        <v>15008</v>
      </c>
      <c r="B3608" s="72" t="s">
        <v>15009</v>
      </c>
      <c r="C3608" s="71" t="s">
        <v>24085</v>
      </c>
      <c r="D3608" s="73" t="s">
        <v>15010</v>
      </c>
    </row>
    <row r="3609" spans="1:4">
      <c r="B3609" s="72" t="s">
        <v>15011</v>
      </c>
    </row>
    <row r="3610" spans="1:4" ht="22.5">
      <c r="A3610" s="71" t="s">
        <v>15012</v>
      </c>
      <c r="B3610" s="72" t="s">
        <v>15013</v>
      </c>
      <c r="C3610" s="71" t="s">
        <v>24085</v>
      </c>
      <c r="D3610" s="73" t="s">
        <v>15014</v>
      </c>
    </row>
    <row r="3611" spans="1:4">
      <c r="B3611" s="72" t="s">
        <v>15011</v>
      </c>
    </row>
    <row r="3612" spans="1:4" ht="22.5">
      <c r="A3612" s="71" t="s">
        <v>15015</v>
      </c>
      <c r="B3612" s="72" t="s">
        <v>15013</v>
      </c>
      <c r="C3612" s="71" t="s">
        <v>24085</v>
      </c>
      <c r="D3612" s="73" t="s">
        <v>15016</v>
      </c>
    </row>
    <row r="3613" spans="1:4">
      <c r="B3613" s="72" t="s">
        <v>15017</v>
      </c>
    </row>
    <row r="3614" spans="1:4">
      <c r="A3614" s="71" t="s">
        <v>15018</v>
      </c>
      <c r="B3614" s="72" t="s">
        <v>15019</v>
      </c>
      <c r="C3614" s="71" t="s">
        <v>20557</v>
      </c>
      <c r="D3614" s="73" t="s">
        <v>15020</v>
      </c>
    </row>
    <row r="3615" spans="1:4">
      <c r="A3615" s="71" t="s">
        <v>15021</v>
      </c>
      <c r="B3615" s="72" t="s">
        <v>15022</v>
      </c>
      <c r="C3615" s="71" t="s">
        <v>20557</v>
      </c>
      <c r="D3615" s="73" t="s">
        <v>15023</v>
      </c>
    </row>
    <row r="3616" spans="1:4">
      <c r="A3616" s="71" t="s">
        <v>15024</v>
      </c>
      <c r="B3616" s="72" t="s">
        <v>15025</v>
      </c>
      <c r="C3616" s="71" t="s">
        <v>20557</v>
      </c>
      <c r="D3616" s="73" t="s">
        <v>15026</v>
      </c>
    </row>
    <row r="3617" spans="1:4">
      <c r="A3617" s="71" t="s">
        <v>15027</v>
      </c>
      <c r="B3617" s="72" t="s">
        <v>15028</v>
      </c>
      <c r="C3617" s="71" t="s">
        <v>24085</v>
      </c>
      <c r="D3617" s="73" t="s">
        <v>15029</v>
      </c>
    </row>
    <row r="3618" spans="1:4">
      <c r="A3618" s="71" t="s">
        <v>15030</v>
      </c>
      <c r="B3618" s="72" t="s">
        <v>15031</v>
      </c>
      <c r="C3618" s="71" t="s">
        <v>24085</v>
      </c>
      <c r="D3618" s="73" t="s">
        <v>15032</v>
      </c>
    </row>
    <row r="3619" spans="1:4">
      <c r="A3619" s="71" t="s">
        <v>15033</v>
      </c>
      <c r="B3619" s="72" t="s">
        <v>15034</v>
      </c>
      <c r="C3619" s="71" t="s">
        <v>24085</v>
      </c>
      <c r="D3619" s="73" t="s">
        <v>15035</v>
      </c>
    </row>
    <row r="3620" spans="1:4">
      <c r="A3620" s="71" t="s">
        <v>15036</v>
      </c>
      <c r="B3620" s="72" t="s">
        <v>15037</v>
      </c>
      <c r="C3620" s="71" t="s">
        <v>20557</v>
      </c>
      <c r="D3620" s="73" t="s">
        <v>15038</v>
      </c>
    </row>
    <row r="3621" spans="1:4">
      <c r="A3621" s="71" t="s">
        <v>15039</v>
      </c>
      <c r="B3621" s="72" t="s">
        <v>15040</v>
      </c>
      <c r="C3621" s="71" t="s">
        <v>20557</v>
      </c>
      <c r="D3621" s="73" t="s">
        <v>15041</v>
      </c>
    </row>
    <row r="3622" spans="1:4">
      <c r="A3622" s="71" t="s">
        <v>15042</v>
      </c>
      <c r="B3622" s="72" t="s">
        <v>15043</v>
      </c>
      <c r="C3622" s="71" t="s">
        <v>20557</v>
      </c>
      <c r="D3622" s="73" t="s">
        <v>15044</v>
      </c>
    </row>
    <row r="3623" spans="1:4" ht="22.5">
      <c r="A3623" s="71" t="s">
        <v>15045</v>
      </c>
      <c r="B3623" s="72" t="s">
        <v>15046</v>
      </c>
      <c r="C3623" s="71" t="s">
        <v>20557</v>
      </c>
      <c r="D3623" s="73" t="s">
        <v>15047</v>
      </c>
    </row>
    <row r="3624" spans="1:4">
      <c r="A3624" s="71" t="s">
        <v>15048</v>
      </c>
      <c r="B3624" s="72" t="s">
        <v>15049</v>
      </c>
      <c r="C3624" s="71" t="s">
        <v>20557</v>
      </c>
      <c r="D3624" s="73" t="s">
        <v>15050</v>
      </c>
    </row>
    <row r="3625" spans="1:4">
      <c r="A3625" s="71" t="s">
        <v>15051</v>
      </c>
      <c r="B3625" s="72" t="s">
        <v>15052</v>
      </c>
      <c r="C3625" s="71" t="s">
        <v>20557</v>
      </c>
      <c r="D3625" s="73" t="s">
        <v>15053</v>
      </c>
    </row>
    <row r="3626" spans="1:4">
      <c r="A3626" s="71" t="s">
        <v>15054</v>
      </c>
      <c r="B3626" s="72" t="s">
        <v>15055</v>
      </c>
      <c r="C3626" s="71" t="s">
        <v>20557</v>
      </c>
      <c r="D3626" s="73" t="s">
        <v>15056</v>
      </c>
    </row>
    <row r="3627" spans="1:4" ht="22.5">
      <c r="A3627" s="71" t="s">
        <v>15057</v>
      </c>
      <c r="B3627" s="72" t="s">
        <v>15058</v>
      </c>
      <c r="C3627" s="71" t="s">
        <v>20557</v>
      </c>
      <c r="D3627" s="73" t="s">
        <v>15059</v>
      </c>
    </row>
    <row r="3628" spans="1:4">
      <c r="A3628" s="71" t="s">
        <v>15060</v>
      </c>
      <c r="B3628" s="72" t="s">
        <v>15061</v>
      </c>
      <c r="C3628" s="71" t="s">
        <v>20557</v>
      </c>
      <c r="D3628" s="73" t="s">
        <v>15062</v>
      </c>
    </row>
    <row r="3629" spans="1:4">
      <c r="A3629" s="71" t="s">
        <v>15063</v>
      </c>
      <c r="B3629" s="72" t="s">
        <v>15064</v>
      </c>
      <c r="C3629" s="71" t="s">
        <v>20557</v>
      </c>
      <c r="D3629" s="73" t="s">
        <v>15065</v>
      </c>
    </row>
    <row r="3630" spans="1:4">
      <c r="A3630" s="71" t="s">
        <v>15066</v>
      </c>
      <c r="B3630" s="72" t="s">
        <v>15067</v>
      </c>
      <c r="C3630" s="71" t="s">
        <v>20557</v>
      </c>
      <c r="D3630" s="73" t="s">
        <v>15068</v>
      </c>
    </row>
    <row r="3631" spans="1:4" ht="22.5">
      <c r="A3631" s="71" t="s">
        <v>15069</v>
      </c>
      <c r="B3631" s="72" t="s">
        <v>15070</v>
      </c>
      <c r="C3631" s="71" t="s">
        <v>20557</v>
      </c>
      <c r="D3631" s="73" t="s">
        <v>15041</v>
      </c>
    </row>
    <row r="3632" spans="1:4">
      <c r="A3632" s="71" t="s">
        <v>15071</v>
      </c>
      <c r="B3632" s="72" t="s">
        <v>15072</v>
      </c>
      <c r="C3632" s="71" t="s">
        <v>24085</v>
      </c>
      <c r="D3632" s="73" t="s">
        <v>15073</v>
      </c>
    </row>
    <row r="3633" spans="1:4">
      <c r="A3633" s="71" t="s">
        <v>15074</v>
      </c>
      <c r="B3633" s="72" t="s">
        <v>15075</v>
      </c>
      <c r="C3633" s="71" t="s">
        <v>20557</v>
      </c>
      <c r="D3633" s="73" t="s">
        <v>15076</v>
      </c>
    </row>
    <row r="3634" spans="1:4">
      <c r="A3634" s="71" t="s">
        <v>15077</v>
      </c>
      <c r="B3634" s="72" t="s">
        <v>15078</v>
      </c>
      <c r="C3634" s="71" t="s">
        <v>20557</v>
      </c>
      <c r="D3634" s="73" t="s">
        <v>15079</v>
      </c>
    </row>
    <row r="3635" spans="1:4">
      <c r="A3635" s="71" t="s">
        <v>15080</v>
      </c>
      <c r="B3635" s="72" t="s">
        <v>15081</v>
      </c>
      <c r="C3635" s="71" t="s">
        <v>22075</v>
      </c>
      <c r="D3635" s="73" t="s">
        <v>15082</v>
      </c>
    </row>
    <row r="3636" spans="1:4" ht="22.5">
      <c r="A3636" s="71" t="s">
        <v>15083</v>
      </c>
      <c r="B3636" s="72" t="s">
        <v>15084</v>
      </c>
      <c r="C3636" s="71" t="s">
        <v>24085</v>
      </c>
      <c r="D3636" s="76" t="s">
        <v>15085</v>
      </c>
    </row>
    <row r="3637" spans="1:4">
      <c r="A3637" s="71" t="s">
        <v>15086</v>
      </c>
      <c r="B3637" s="72" t="s">
        <v>15087</v>
      </c>
      <c r="C3637" s="71" t="s">
        <v>24085</v>
      </c>
      <c r="D3637" s="71" t="s">
        <v>15088</v>
      </c>
    </row>
    <row r="3638" spans="1:4">
      <c r="A3638" s="71" t="s">
        <v>15089</v>
      </c>
      <c r="B3638" s="72" t="s">
        <v>15090</v>
      </c>
      <c r="C3638" s="71" t="s">
        <v>24085</v>
      </c>
      <c r="D3638" s="73" t="s">
        <v>14496</v>
      </c>
    </row>
    <row r="3639" spans="1:4">
      <c r="A3639" s="71" t="s">
        <v>15091</v>
      </c>
      <c r="B3639" s="72" t="s">
        <v>15092</v>
      </c>
      <c r="C3639" s="71" t="s">
        <v>24085</v>
      </c>
      <c r="D3639" s="73" t="s">
        <v>20078</v>
      </c>
    </row>
    <row r="3640" spans="1:4">
      <c r="A3640" s="71" t="s">
        <v>15093</v>
      </c>
      <c r="B3640" s="72" t="s">
        <v>15094</v>
      </c>
      <c r="C3640" s="71" t="s">
        <v>24085</v>
      </c>
      <c r="D3640" s="73" t="s">
        <v>21251</v>
      </c>
    </row>
    <row r="3641" spans="1:4">
      <c r="A3641" s="71" t="s">
        <v>15095</v>
      </c>
      <c r="B3641" s="72" t="s">
        <v>15096</v>
      </c>
      <c r="C3641" s="71" t="s">
        <v>24085</v>
      </c>
      <c r="D3641" s="73" t="s">
        <v>21495</v>
      </c>
    </row>
    <row r="3642" spans="1:4">
      <c r="A3642" s="71" t="s">
        <v>15097</v>
      </c>
      <c r="B3642" s="72" t="s">
        <v>15098</v>
      </c>
      <c r="C3642" s="71" t="s">
        <v>24085</v>
      </c>
      <c r="D3642" s="73" t="s">
        <v>15099</v>
      </c>
    </row>
    <row r="3643" spans="1:4">
      <c r="A3643" s="71" t="s">
        <v>15100</v>
      </c>
      <c r="B3643" s="72" t="s">
        <v>15101</v>
      </c>
      <c r="C3643" s="71" t="s">
        <v>24085</v>
      </c>
      <c r="D3643" s="73" t="s">
        <v>22611</v>
      </c>
    </row>
    <row r="3644" spans="1:4">
      <c r="A3644" s="71" t="s">
        <v>15102</v>
      </c>
      <c r="B3644" s="72" t="s">
        <v>15103</v>
      </c>
      <c r="C3644" s="71" t="s">
        <v>24085</v>
      </c>
      <c r="D3644" s="73" t="s">
        <v>15104</v>
      </c>
    </row>
    <row r="3645" spans="1:4">
      <c r="A3645" s="71" t="s">
        <v>15105</v>
      </c>
      <c r="B3645" s="72" t="s">
        <v>15106</v>
      </c>
      <c r="C3645" s="71" t="s">
        <v>24085</v>
      </c>
      <c r="D3645" s="73" t="s">
        <v>15107</v>
      </c>
    </row>
    <row r="3646" spans="1:4">
      <c r="A3646" s="71" t="s">
        <v>15108</v>
      </c>
      <c r="B3646" s="72" t="s">
        <v>15109</v>
      </c>
      <c r="C3646" s="71" t="s">
        <v>24085</v>
      </c>
      <c r="D3646" s="73" t="s">
        <v>15110</v>
      </c>
    </row>
    <row r="3647" spans="1:4">
      <c r="A3647" s="71" t="s">
        <v>15111</v>
      </c>
      <c r="B3647" s="72" t="s">
        <v>15112</v>
      </c>
      <c r="C3647" s="71" t="s">
        <v>24085</v>
      </c>
      <c r="D3647" s="73" t="s">
        <v>15113</v>
      </c>
    </row>
    <row r="3648" spans="1:4">
      <c r="A3648" s="71" t="s">
        <v>15114</v>
      </c>
      <c r="B3648" s="72" t="s">
        <v>15115</v>
      </c>
      <c r="C3648" s="71" t="s">
        <v>24085</v>
      </c>
      <c r="D3648" s="73" t="s">
        <v>15116</v>
      </c>
    </row>
    <row r="3649" spans="1:4">
      <c r="A3649" s="71" t="s">
        <v>15117</v>
      </c>
      <c r="B3649" s="72" t="s">
        <v>15118</v>
      </c>
      <c r="C3649" s="71" t="s">
        <v>24085</v>
      </c>
      <c r="D3649" s="73" t="s">
        <v>21709</v>
      </c>
    </row>
    <row r="3650" spans="1:4">
      <c r="A3650" s="71" t="s">
        <v>15119</v>
      </c>
      <c r="B3650" s="72" t="s">
        <v>15120</v>
      </c>
      <c r="C3650" s="71" t="s">
        <v>24085</v>
      </c>
      <c r="D3650" s="73" t="s">
        <v>15121</v>
      </c>
    </row>
    <row r="3651" spans="1:4">
      <c r="A3651" s="71" t="s">
        <v>15122</v>
      </c>
      <c r="B3651" s="72" t="s">
        <v>15123</v>
      </c>
      <c r="C3651" s="71" t="s">
        <v>24085</v>
      </c>
      <c r="D3651" s="73" t="s">
        <v>21354</v>
      </c>
    </row>
    <row r="3653" spans="1:4" ht="18.75">
      <c r="B3653" s="78" t="s">
        <v>23664</v>
      </c>
      <c r="C3653" s="79" t="s">
        <v>23665</v>
      </c>
      <c r="D3653" s="71" t="s">
        <v>22725</v>
      </c>
    </row>
    <row r="3654" spans="1:4">
      <c r="A3654" s="79" t="s">
        <v>23666</v>
      </c>
      <c r="B3654" s="72" t="s">
        <v>22678</v>
      </c>
    </row>
    <row r="3655" spans="1:4">
      <c r="A3655" s="79" t="s">
        <v>23667</v>
      </c>
      <c r="B3655" s="72" t="s">
        <v>22679</v>
      </c>
    </row>
    <row r="3656" spans="1:4">
      <c r="A3656" s="79" t="s">
        <v>24023</v>
      </c>
      <c r="B3656" s="80" t="s">
        <v>23668</v>
      </c>
      <c r="C3656" s="79" t="s">
        <v>23669</v>
      </c>
      <c r="D3656" s="79" t="s">
        <v>23670</v>
      </c>
    </row>
    <row r="3657" spans="1:4">
      <c r="D3657" s="79" t="s">
        <v>23671</v>
      </c>
    </row>
    <row r="3658" spans="1:4">
      <c r="A3658" s="71" t="s">
        <v>15124</v>
      </c>
      <c r="B3658" s="72" t="s">
        <v>15125</v>
      </c>
      <c r="C3658" s="71" t="s">
        <v>24085</v>
      </c>
      <c r="D3658" s="73" t="s">
        <v>15126</v>
      </c>
    </row>
    <row r="3659" spans="1:4">
      <c r="A3659" s="71" t="s">
        <v>15127</v>
      </c>
      <c r="B3659" s="72" t="s">
        <v>15128</v>
      </c>
      <c r="C3659" s="71" t="s">
        <v>24085</v>
      </c>
      <c r="D3659" s="73" t="s">
        <v>15129</v>
      </c>
    </row>
    <row r="3660" spans="1:4">
      <c r="A3660" s="71" t="s">
        <v>15130</v>
      </c>
      <c r="B3660" s="72" t="s">
        <v>15131</v>
      </c>
      <c r="C3660" s="71" t="s">
        <v>24085</v>
      </c>
      <c r="D3660" s="73" t="s">
        <v>15132</v>
      </c>
    </row>
    <row r="3661" spans="1:4">
      <c r="A3661" s="71" t="s">
        <v>15133</v>
      </c>
      <c r="B3661" s="72" t="s">
        <v>15134</v>
      </c>
      <c r="C3661" s="71" t="s">
        <v>24085</v>
      </c>
      <c r="D3661" s="73" t="s">
        <v>18684</v>
      </c>
    </row>
    <row r="3662" spans="1:4">
      <c r="A3662" s="71" t="s">
        <v>15135</v>
      </c>
      <c r="B3662" s="72" t="s">
        <v>15136</v>
      </c>
      <c r="C3662" s="71" t="s">
        <v>24085</v>
      </c>
      <c r="D3662" s="73" t="s">
        <v>15137</v>
      </c>
    </row>
    <row r="3663" spans="1:4">
      <c r="A3663" s="71" t="s">
        <v>15138</v>
      </c>
      <c r="B3663" s="72" t="s">
        <v>15139</v>
      </c>
      <c r="C3663" s="71" t="s">
        <v>24085</v>
      </c>
      <c r="D3663" s="73" t="s">
        <v>15140</v>
      </c>
    </row>
    <row r="3664" spans="1:4">
      <c r="A3664" s="71" t="s">
        <v>15141</v>
      </c>
      <c r="B3664" s="72" t="s">
        <v>15142</v>
      </c>
      <c r="C3664" s="71" t="s">
        <v>24085</v>
      </c>
      <c r="D3664" s="73" t="s">
        <v>16782</v>
      </c>
    </row>
    <row r="3665" spans="1:4">
      <c r="A3665" s="71" t="s">
        <v>15143</v>
      </c>
      <c r="B3665" s="72" t="s">
        <v>15144</v>
      </c>
      <c r="C3665" s="71" t="s">
        <v>24085</v>
      </c>
      <c r="D3665" s="73" t="s">
        <v>15145</v>
      </c>
    </row>
    <row r="3666" spans="1:4">
      <c r="A3666" s="71" t="s">
        <v>15146</v>
      </c>
      <c r="B3666" s="72" t="s">
        <v>15147</v>
      </c>
      <c r="C3666" s="71" t="s">
        <v>24085</v>
      </c>
      <c r="D3666" s="73" t="s">
        <v>22757</v>
      </c>
    </row>
    <row r="3667" spans="1:4">
      <c r="A3667" s="71" t="s">
        <v>15148</v>
      </c>
      <c r="B3667" s="72" t="s">
        <v>15149</v>
      </c>
      <c r="C3667" s="71" t="s">
        <v>24085</v>
      </c>
      <c r="D3667" s="73" t="s">
        <v>15150</v>
      </c>
    </row>
    <row r="3668" spans="1:4">
      <c r="A3668" s="71" t="s">
        <v>15151</v>
      </c>
      <c r="B3668" s="72" t="s">
        <v>15152</v>
      </c>
      <c r="C3668" s="71" t="s">
        <v>24085</v>
      </c>
      <c r="D3668" s="73" t="s">
        <v>15153</v>
      </c>
    </row>
    <row r="3669" spans="1:4">
      <c r="A3669" s="71" t="s">
        <v>15154</v>
      </c>
      <c r="B3669" s="72" t="s">
        <v>15155</v>
      </c>
      <c r="C3669" s="71" t="s">
        <v>24085</v>
      </c>
      <c r="D3669" s="73" t="s">
        <v>18693</v>
      </c>
    </row>
    <row r="3670" spans="1:4">
      <c r="A3670" s="71" t="s">
        <v>15156</v>
      </c>
      <c r="B3670" s="72" t="s">
        <v>15157</v>
      </c>
      <c r="C3670" s="71" t="s">
        <v>24085</v>
      </c>
      <c r="D3670" s="73" t="s">
        <v>23612</v>
      </c>
    </row>
    <row r="3671" spans="1:4">
      <c r="A3671" s="71" t="s">
        <v>15158</v>
      </c>
      <c r="B3671" s="72" t="s">
        <v>15159</v>
      </c>
      <c r="C3671" s="71" t="s">
        <v>24085</v>
      </c>
      <c r="D3671" s="73" t="s">
        <v>15160</v>
      </c>
    </row>
    <row r="3672" spans="1:4">
      <c r="A3672" s="71" t="s">
        <v>15161</v>
      </c>
      <c r="B3672" s="72" t="s">
        <v>15162</v>
      </c>
      <c r="C3672" s="71" t="s">
        <v>24085</v>
      </c>
      <c r="D3672" s="73" t="s">
        <v>15163</v>
      </c>
    </row>
    <row r="3673" spans="1:4">
      <c r="A3673" s="71" t="s">
        <v>15164</v>
      </c>
      <c r="B3673" s="72" t="s">
        <v>15165</v>
      </c>
      <c r="C3673" s="71" t="s">
        <v>24085</v>
      </c>
      <c r="D3673" s="73" t="s">
        <v>15166</v>
      </c>
    </row>
    <row r="3674" spans="1:4">
      <c r="A3674" s="71" t="s">
        <v>15167</v>
      </c>
      <c r="B3674" s="72" t="s">
        <v>15168</v>
      </c>
      <c r="C3674" s="71" t="s">
        <v>24085</v>
      </c>
      <c r="D3674" s="73" t="s">
        <v>15169</v>
      </c>
    </row>
    <row r="3675" spans="1:4">
      <c r="A3675" s="71" t="s">
        <v>15170</v>
      </c>
      <c r="B3675" s="72" t="s">
        <v>15171</v>
      </c>
      <c r="C3675" s="71" t="s">
        <v>24085</v>
      </c>
      <c r="D3675" s="73" t="s">
        <v>18575</v>
      </c>
    </row>
    <row r="3676" spans="1:4">
      <c r="A3676" s="71" t="s">
        <v>15172</v>
      </c>
      <c r="B3676" s="72" t="s">
        <v>15173</v>
      </c>
      <c r="C3676" s="71" t="s">
        <v>24085</v>
      </c>
      <c r="D3676" s="73" t="s">
        <v>16375</v>
      </c>
    </row>
    <row r="3677" spans="1:4">
      <c r="A3677" s="71" t="s">
        <v>15174</v>
      </c>
      <c r="B3677" s="72" t="s">
        <v>15175</v>
      </c>
      <c r="C3677" s="71" t="s">
        <v>24085</v>
      </c>
      <c r="D3677" s="73" t="s">
        <v>15176</v>
      </c>
    </row>
    <row r="3678" spans="1:4">
      <c r="A3678" s="71" t="s">
        <v>15177</v>
      </c>
      <c r="B3678" s="72" t="s">
        <v>15178</v>
      </c>
      <c r="C3678" s="71" t="s">
        <v>24085</v>
      </c>
      <c r="D3678" s="73" t="s">
        <v>15179</v>
      </c>
    </row>
    <row r="3679" spans="1:4">
      <c r="A3679" s="71" t="s">
        <v>15180</v>
      </c>
      <c r="B3679" s="72" t="s">
        <v>15181</v>
      </c>
      <c r="C3679" s="71" t="s">
        <v>24085</v>
      </c>
      <c r="D3679" s="73" t="s">
        <v>15182</v>
      </c>
    </row>
    <row r="3680" spans="1:4">
      <c r="A3680" s="71" t="s">
        <v>15183</v>
      </c>
      <c r="B3680" s="72" t="s">
        <v>15184</v>
      </c>
      <c r="C3680" s="71" t="s">
        <v>24085</v>
      </c>
      <c r="D3680" s="73" t="s">
        <v>19629</v>
      </c>
    </row>
    <row r="3681" spans="1:4">
      <c r="A3681" s="71" t="s">
        <v>15185</v>
      </c>
      <c r="B3681" s="72" t="s">
        <v>15186</v>
      </c>
      <c r="C3681" s="71" t="s">
        <v>24085</v>
      </c>
      <c r="D3681" s="73" t="s">
        <v>15187</v>
      </c>
    </row>
    <row r="3682" spans="1:4">
      <c r="A3682" s="71" t="s">
        <v>15188</v>
      </c>
      <c r="B3682" s="72" t="s">
        <v>15189</v>
      </c>
      <c r="C3682" s="71" t="s">
        <v>24085</v>
      </c>
      <c r="D3682" s="73" t="s">
        <v>15190</v>
      </c>
    </row>
    <row r="3683" spans="1:4" ht="22.5">
      <c r="A3683" s="71" t="s">
        <v>15191</v>
      </c>
      <c r="B3683" s="72" t="s">
        <v>15192</v>
      </c>
      <c r="C3683" s="71" t="s">
        <v>24085</v>
      </c>
      <c r="D3683" s="73" t="s">
        <v>15193</v>
      </c>
    </row>
    <row r="3684" spans="1:4">
      <c r="A3684" s="71" t="s">
        <v>15194</v>
      </c>
      <c r="B3684" s="72" t="s">
        <v>15195</v>
      </c>
      <c r="C3684" s="71" t="s">
        <v>24085</v>
      </c>
      <c r="D3684" s="73" t="s">
        <v>16837</v>
      </c>
    </row>
    <row r="3685" spans="1:4" ht="22.5">
      <c r="A3685" s="71" t="s">
        <v>15196</v>
      </c>
      <c r="B3685" s="72" t="s">
        <v>15197</v>
      </c>
      <c r="C3685" s="71" t="s">
        <v>24085</v>
      </c>
      <c r="D3685" s="73" t="s">
        <v>15198</v>
      </c>
    </row>
    <row r="3686" spans="1:4">
      <c r="B3686" s="72" t="s">
        <v>15199</v>
      </c>
    </row>
    <row r="3687" spans="1:4" ht="22.5">
      <c r="A3687" s="71" t="s">
        <v>15200</v>
      </c>
      <c r="B3687" s="72" t="s">
        <v>15201</v>
      </c>
      <c r="C3687" s="71" t="s">
        <v>24085</v>
      </c>
      <c r="D3687" s="73" t="s">
        <v>15202</v>
      </c>
    </row>
    <row r="3688" spans="1:4" ht="22.5">
      <c r="A3688" s="71" t="s">
        <v>15203</v>
      </c>
      <c r="B3688" s="72" t="s">
        <v>15204</v>
      </c>
      <c r="C3688" s="71" t="s">
        <v>24085</v>
      </c>
      <c r="D3688" s="73" t="s">
        <v>15205</v>
      </c>
    </row>
    <row r="3689" spans="1:4" ht="22.5">
      <c r="A3689" s="71" t="s">
        <v>15206</v>
      </c>
      <c r="B3689" s="72" t="s">
        <v>15207</v>
      </c>
      <c r="C3689" s="71" t="s">
        <v>24085</v>
      </c>
      <c r="D3689" s="73" t="s">
        <v>15208</v>
      </c>
    </row>
    <row r="3690" spans="1:4">
      <c r="A3690" s="71" t="s">
        <v>15209</v>
      </c>
      <c r="B3690" s="72" t="s">
        <v>15210</v>
      </c>
      <c r="C3690" s="71" t="s">
        <v>24085</v>
      </c>
      <c r="D3690" s="73" t="s">
        <v>24349</v>
      </c>
    </row>
    <row r="3691" spans="1:4">
      <c r="A3691" s="71" t="s">
        <v>15211</v>
      </c>
      <c r="B3691" s="72" t="s">
        <v>15212</v>
      </c>
      <c r="C3691" s="71" t="s">
        <v>24085</v>
      </c>
      <c r="D3691" s="73" t="s">
        <v>15213</v>
      </c>
    </row>
    <row r="3692" spans="1:4">
      <c r="A3692" s="71" t="s">
        <v>15214</v>
      </c>
      <c r="B3692" s="72" t="s">
        <v>15215</v>
      </c>
      <c r="C3692" s="71" t="s">
        <v>24085</v>
      </c>
      <c r="D3692" s="73" t="s">
        <v>21049</v>
      </c>
    </row>
    <row r="3693" spans="1:4">
      <c r="A3693" s="71" t="s">
        <v>15216</v>
      </c>
      <c r="B3693" s="72" t="s">
        <v>15217</v>
      </c>
      <c r="C3693" s="71" t="s">
        <v>24085</v>
      </c>
      <c r="D3693" s="73" t="s">
        <v>15218</v>
      </c>
    </row>
    <row r="3694" spans="1:4">
      <c r="A3694" s="71" t="s">
        <v>15219</v>
      </c>
      <c r="B3694" s="72" t="s">
        <v>15220</v>
      </c>
      <c r="C3694" s="71" t="s">
        <v>24085</v>
      </c>
      <c r="D3694" s="73" t="s">
        <v>24030</v>
      </c>
    </row>
    <row r="3695" spans="1:4">
      <c r="A3695" s="71" t="s">
        <v>15221</v>
      </c>
      <c r="B3695" s="72" t="s">
        <v>15222</v>
      </c>
      <c r="C3695" s="71" t="s">
        <v>24085</v>
      </c>
      <c r="D3695" s="73" t="s">
        <v>16843</v>
      </c>
    </row>
    <row r="3696" spans="1:4">
      <c r="A3696" s="71" t="s">
        <v>15223</v>
      </c>
      <c r="B3696" s="72" t="s">
        <v>15224</v>
      </c>
      <c r="C3696" s="71" t="s">
        <v>24085</v>
      </c>
      <c r="D3696" s="73" t="s">
        <v>23679</v>
      </c>
    </row>
    <row r="3697" spans="1:4">
      <c r="A3697" s="71" t="s">
        <v>15225</v>
      </c>
      <c r="B3697" s="72" t="s">
        <v>15226</v>
      </c>
      <c r="C3697" s="71" t="s">
        <v>24085</v>
      </c>
      <c r="D3697" s="73" t="s">
        <v>16660</v>
      </c>
    </row>
    <row r="3698" spans="1:4">
      <c r="A3698" s="71" t="s">
        <v>15227</v>
      </c>
      <c r="B3698" s="72" t="s">
        <v>15228</v>
      </c>
      <c r="C3698" s="71" t="s">
        <v>24085</v>
      </c>
      <c r="D3698" s="73" t="s">
        <v>15229</v>
      </c>
    </row>
    <row r="3699" spans="1:4">
      <c r="A3699" s="71" t="s">
        <v>15230</v>
      </c>
      <c r="B3699" s="72" t="s">
        <v>15231</v>
      </c>
      <c r="C3699" s="71" t="s">
        <v>24085</v>
      </c>
      <c r="D3699" s="73" t="s">
        <v>23674</v>
      </c>
    </row>
    <row r="3700" spans="1:4">
      <c r="A3700" s="71" t="s">
        <v>15232</v>
      </c>
      <c r="B3700" s="72" t="s">
        <v>15233</v>
      </c>
      <c r="C3700" s="71" t="s">
        <v>24085</v>
      </c>
      <c r="D3700" s="73" t="s">
        <v>18162</v>
      </c>
    </row>
    <row r="3701" spans="1:4">
      <c r="A3701" s="71" t="s">
        <v>15234</v>
      </c>
      <c r="B3701" s="72" t="s">
        <v>15235</v>
      </c>
      <c r="C3701" s="71" t="s">
        <v>24085</v>
      </c>
      <c r="D3701" s="73" t="s">
        <v>21689</v>
      </c>
    </row>
    <row r="3702" spans="1:4">
      <c r="A3702" s="71" t="s">
        <v>15236</v>
      </c>
      <c r="B3702" s="72" t="s">
        <v>15237</v>
      </c>
      <c r="C3702" s="71" t="s">
        <v>24085</v>
      </c>
      <c r="D3702" s="73" t="s">
        <v>18467</v>
      </c>
    </row>
    <row r="3703" spans="1:4">
      <c r="A3703" s="71" t="s">
        <v>15238</v>
      </c>
      <c r="B3703" s="72" t="s">
        <v>15239</v>
      </c>
      <c r="C3703" s="71" t="s">
        <v>24085</v>
      </c>
      <c r="D3703" s="73" t="s">
        <v>21581</v>
      </c>
    </row>
    <row r="3704" spans="1:4">
      <c r="A3704" s="71" t="s">
        <v>15240</v>
      </c>
      <c r="B3704" s="72" t="s">
        <v>15241</v>
      </c>
      <c r="C3704" s="71" t="s">
        <v>24085</v>
      </c>
      <c r="D3704" s="71" t="s">
        <v>15242</v>
      </c>
    </row>
    <row r="3705" spans="1:4">
      <c r="A3705" s="71" t="s">
        <v>15243</v>
      </c>
      <c r="B3705" s="72" t="s">
        <v>15244</v>
      </c>
      <c r="C3705" s="71" t="s">
        <v>24085</v>
      </c>
      <c r="D3705" s="71" t="s">
        <v>15245</v>
      </c>
    </row>
    <row r="3706" spans="1:4">
      <c r="A3706" s="71" t="s">
        <v>15246</v>
      </c>
      <c r="B3706" s="72" t="s">
        <v>15247</v>
      </c>
      <c r="C3706" s="71" t="s">
        <v>24085</v>
      </c>
      <c r="D3706" s="73" t="s">
        <v>15248</v>
      </c>
    </row>
    <row r="3707" spans="1:4">
      <c r="A3707" s="71" t="s">
        <v>15249</v>
      </c>
      <c r="B3707" s="72" t="s">
        <v>15250</v>
      </c>
      <c r="C3707" s="71" t="s">
        <v>24085</v>
      </c>
      <c r="D3707" s="73" t="s">
        <v>15251</v>
      </c>
    </row>
    <row r="3708" spans="1:4">
      <c r="A3708" s="71" t="s">
        <v>15252</v>
      </c>
      <c r="B3708" s="72" t="s">
        <v>15253</v>
      </c>
      <c r="C3708" s="71" t="s">
        <v>24085</v>
      </c>
      <c r="D3708" s="73" t="s">
        <v>15254</v>
      </c>
    </row>
    <row r="3709" spans="1:4">
      <c r="A3709" s="71" t="s">
        <v>15255</v>
      </c>
      <c r="B3709" s="72" t="s">
        <v>15256</v>
      </c>
      <c r="C3709" s="71" t="s">
        <v>24085</v>
      </c>
      <c r="D3709" s="73" t="s">
        <v>15257</v>
      </c>
    </row>
    <row r="3710" spans="1:4">
      <c r="A3710" s="71" t="s">
        <v>15258</v>
      </c>
      <c r="B3710" s="72" t="s">
        <v>15259</v>
      </c>
      <c r="C3710" s="71" t="s">
        <v>24085</v>
      </c>
      <c r="D3710" s="73" t="s">
        <v>15260</v>
      </c>
    </row>
    <row r="3711" spans="1:4">
      <c r="A3711" s="71" t="s">
        <v>15261</v>
      </c>
      <c r="B3711" s="72" t="s">
        <v>15262</v>
      </c>
      <c r="C3711" s="71" t="s">
        <v>24085</v>
      </c>
      <c r="D3711" s="73" t="s">
        <v>15263</v>
      </c>
    </row>
    <row r="3713" spans="1:5" ht="18.75">
      <c r="B3713" s="78" t="s">
        <v>23664</v>
      </c>
      <c r="C3713" s="79" t="s">
        <v>23665</v>
      </c>
      <c r="D3713" s="71" t="s">
        <v>22726</v>
      </c>
    </row>
    <row r="3714" spans="1:5">
      <c r="A3714" s="79" t="s">
        <v>23666</v>
      </c>
      <c r="B3714" s="72" t="s">
        <v>22678</v>
      </c>
    </row>
    <row r="3715" spans="1:5">
      <c r="A3715" s="79" t="s">
        <v>23667</v>
      </c>
      <c r="B3715" s="72" t="s">
        <v>22679</v>
      </c>
    </row>
    <row r="3716" spans="1:5">
      <c r="A3716" s="79" t="s">
        <v>24023</v>
      </c>
      <c r="B3716" s="80" t="s">
        <v>23668</v>
      </c>
      <c r="C3716" s="79" t="s">
        <v>23669</v>
      </c>
      <c r="D3716" s="79" t="s">
        <v>23670</v>
      </c>
    </row>
    <row r="3717" spans="1:5">
      <c r="D3717" s="79" t="s">
        <v>23671</v>
      </c>
    </row>
    <row r="3718" spans="1:5">
      <c r="A3718" s="71" t="s">
        <v>15264</v>
      </c>
      <c r="B3718" s="72" t="s">
        <v>15265</v>
      </c>
      <c r="C3718" s="71" t="s">
        <v>24085</v>
      </c>
      <c r="D3718" s="73" t="s">
        <v>15266</v>
      </c>
    </row>
    <row r="3719" spans="1:5">
      <c r="A3719" s="71" t="s">
        <v>15267</v>
      </c>
      <c r="B3719" s="72" t="s">
        <v>15268</v>
      </c>
      <c r="C3719" s="71" t="s">
        <v>24085</v>
      </c>
      <c r="D3719" s="73" t="s">
        <v>15269</v>
      </c>
    </row>
    <row r="3720" spans="1:5">
      <c r="A3720" s="71" t="s">
        <v>15270</v>
      </c>
      <c r="B3720" s="72" t="s">
        <v>15271</v>
      </c>
      <c r="C3720" s="71" t="s">
        <v>24085</v>
      </c>
      <c r="D3720" s="73" t="s">
        <v>20534</v>
      </c>
    </row>
    <row r="3721" spans="1:5">
      <c r="A3721" s="71" t="s">
        <v>15272</v>
      </c>
      <c r="B3721" s="72" t="s">
        <v>15273</v>
      </c>
      <c r="C3721" s="71" t="s">
        <v>24085</v>
      </c>
      <c r="D3721" s="73" t="s">
        <v>20148</v>
      </c>
    </row>
    <row r="3722" spans="1:5">
      <c r="A3722" s="71" t="s">
        <v>15274</v>
      </c>
      <c r="B3722" s="72" t="s">
        <v>15275</v>
      </c>
      <c r="C3722" s="71" t="s">
        <v>24085</v>
      </c>
      <c r="D3722" s="73" t="s">
        <v>20011</v>
      </c>
    </row>
    <row r="3723" spans="1:5">
      <c r="A3723" s="71" t="s">
        <v>15276</v>
      </c>
      <c r="B3723" s="72" t="s">
        <v>15277</v>
      </c>
      <c r="C3723" s="71" t="s">
        <v>24085</v>
      </c>
      <c r="D3723" s="73" t="s">
        <v>15278</v>
      </c>
    </row>
    <row r="3724" spans="1:5">
      <c r="A3724" s="71" t="s">
        <v>15279</v>
      </c>
      <c r="B3724" s="72" t="s">
        <v>15280</v>
      </c>
      <c r="C3724" s="71" t="s">
        <v>24085</v>
      </c>
      <c r="D3724" s="73" t="s">
        <v>15281</v>
      </c>
    </row>
    <row r="3725" spans="1:5">
      <c r="A3725" s="71" t="s">
        <v>15282</v>
      </c>
      <c r="B3725" s="72" t="s">
        <v>15283</v>
      </c>
      <c r="C3725" s="71" t="s">
        <v>24085</v>
      </c>
      <c r="D3725" s="73" t="s">
        <v>15284</v>
      </c>
    </row>
    <row r="3726" spans="1:5">
      <c r="A3726" s="71" t="s">
        <v>15285</v>
      </c>
      <c r="B3726" s="72" t="s">
        <v>15286</v>
      </c>
      <c r="C3726" s="71" t="s">
        <v>24085</v>
      </c>
      <c r="D3726" s="73">
        <v>2.1800000000000002</v>
      </c>
      <c r="E3726" s="75">
        <v>39753</v>
      </c>
    </row>
    <row r="3727" spans="1:5">
      <c r="A3727" s="71" t="s">
        <v>15287</v>
      </c>
      <c r="B3727" s="72" t="s">
        <v>15288</v>
      </c>
      <c r="C3727" s="71" t="s">
        <v>24085</v>
      </c>
      <c r="D3727" s="73">
        <v>3.44</v>
      </c>
      <c r="E3727" s="75">
        <v>39753</v>
      </c>
    </row>
    <row r="3728" spans="1:5">
      <c r="A3728" s="71" t="s">
        <v>15289</v>
      </c>
      <c r="B3728" s="72" t="s">
        <v>15290</v>
      </c>
      <c r="C3728" s="71" t="s">
        <v>24085</v>
      </c>
      <c r="D3728" s="73" t="s">
        <v>17367</v>
      </c>
    </row>
    <row r="3729" spans="1:4">
      <c r="A3729" s="71" t="s">
        <v>15291</v>
      </c>
      <c r="B3729" s="72" t="s">
        <v>15292</v>
      </c>
      <c r="C3729" s="71" t="s">
        <v>24085</v>
      </c>
      <c r="D3729" s="71" t="s">
        <v>21173</v>
      </c>
    </row>
    <row r="3730" spans="1:4">
      <c r="A3730" s="71" t="s">
        <v>15293</v>
      </c>
      <c r="B3730" s="72" t="s">
        <v>15294</v>
      </c>
      <c r="C3730" s="71" t="s">
        <v>24085</v>
      </c>
      <c r="D3730" s="73" t="s">
        <v>15295</v>
      </c>
    </row>
    <row r="3731" spans="1:4">
      <c r="A3731" s="71" t="s">
        <v>15296</v>
      </c>
      <c r="B3731" s="72" t="s">
        <v>15297</v>
      </c>
      <c r="C3731" s="71" t="s">
        <v>24085</v>
      </c>
      <c r="D3731" s="71" t="s">
        <v>21176</v>
      </c>
    </row>
    <row r="3732" spans="1:4">
      <c r="A3732" s="71" t="s">
        <v>15298</v>
      </c>
      <c r="B3732" s="72" t="s">
        <v>15299</v>
      </c>
      <c r="C3732" s="71" t="s">
        <v>24085</v>
      </c>
      <c r="D3732" s="71" t="s">
        <v>17233</v>
      </c>
    </row>
    <row r="3733" spans="1:4">
      <c r="A3733" s="71" t="s">
        <v>15300</v>
      </c>
      <c r="B3733" s="72" t="s">
        <v>15301</v>
      </c>
      <c r="C3733" s="71" t="s">
        <v>24085</v>
      </c>
      <c r="D3733" s="73" t="s">
        <v>21151</v>
      </c>
    </row>
    <row r="3734" spans="1:4">
      <c r="A3734" s="71" t="s">
        <v>15302</v>
      </c>
      <c r="B3734" s="72" t="s">
        <v>15303</v>
      </c>
      <c r="C3734" s="71" t="s">
        <v>24085</v>
      </c>
      <c r="D3734" s="73" t="s">
        <v>14518</v>
      </c>
    </row>
    <row r="3735" spans="1:4">
      <c r="A3735" s="71" t="s">
        <v>15304</v>
      </c>
      <c r="B3735" s="72" t="s">
        <v>15305</v>
      </c>
      <c r="C3735" s="71" t="s">
        <v>24085</v>
      </c>
      <c r="D3735" s="73" t="s">
        <v>15306</v>
      </c>
    </row>
    <row r="3736" spans="1:4">
      <c r="A3736" s="71" t="s">
        <v>15307</v>
      </c>
      <c r="B3736" s="72" t="s">
        <v>15308</v>
      </c>
      <c r="C3736" s="71" t="s">
        <v>24085</v>
      </c>
      <c r="D3736" s="73" t="s">
        <v>17228</v>
      </c>
    </row>
    <row r="3737" spans="1:4">
      <c r="A3737" s="71" t="s">
        <v>15309</v>
      </c>
      <c r="B3737" s="72" t="s">
        <v>15310</v>
      </c>
      <c r="C3737" s="71" t="s">
        <v>24085</v>
      </c>
      <c r="D3737" s="73" t="s">
        <v>15311</v>
      </c>
    </row>
    <row r="3738" spans="1:4">
      <c r="A3738" s="71" t="s">
        <v>15312</v>
      </c>
      <c r="B3738" s="72" t="s">
        <v>15313</v>
      </c>
      <c r="C3738" s="71" t="s">
        <v>24085</v>
      </c>
      <c r="D3738" s="73" t="s">
        <v>15314</v>
      </c>
    </row>
    <row r="3739" spans="1:4">
      <c r="A3739" s="71" t="s">
        <v>15315</v>
      </c>
      <c r="B3739" s="72" t="s">
        <v>15316</v>
      </c>
      <c r="C3739" s="71" t="s">
        <v>24085</v>
      </c>
      <c r="D3739" s="73" t="s">
        <v>18138</v>
      </c>
    </row>
    <row r="3740" spans="1:4">
      <c r="A3740" s="71" t="s">
        <v>15317</v>
      </c>
      <c r="B3740" s="72" t="s">
        <v>15318</v>
      </c>
      <c r="C3740" s="71" t="s">
        <v>24085</v>
      </c>
      <c r="D3740" s="73" t="s">
        <v>23715</v>
      </c>
    </row>
    <row r="3741" spans="1:4">
      <c r="A3741" s="71" t="s">
        <v>15319</v>
      </c>
      <c r="B3741" s="72" t="s">
        <v>15320</v>
      </c>
      <c r="C3741" s="71" t="s">
        <v>24085</v>
      </c>
      <c r="D3741" s="73" t="s">
        <v>15321</v>
      </c>
    </row>
    <row r="3742" spans="1:4">
      <c r="A3742" s="71" t="s">
        <v>15322</v>
      </c>
      <c r="B3742" s="72" t="s">
        <v>15323</v>
      </c>
      <c r="C3742" s="71" t="s">
        <v>24085</v>
      </c>
      <c r="D3742" s="71" t="s">
        <v>15245</v>
      </c>
    </row>
    <row r="3743" spans="1:4">
      <c r="A3743" s="71" t="s">
        <v>15324</v>
      </c>
      <c r="B3743" s="72" t="s">
        <v>15325</v>
      </c>
      <c r="C3743" s="71" t="s">
        <v>24085</v>
      </c>
      <c r="D3743" s="73" t="s">
        <v>15326</v>
      </c>
    </row>
    <row r="3744" spans="1:4">
      <c r="A3744" s="71" t="s">
        <v>15327</v>
      </c>
      <c r="B3744" s="72" t="s">
        <v>15328</v>
      </c>
      <c r="C3744" s="71" t="s">
        <v>24085</v>
      </c>
      <c r="D3744" s="73" t="s">
        <v>21080</v>
      </c>
    </row>
    <row r="3745" spans="1:5">
      <c r="A3745" s="71" t="s">
        <v>15329</v>
      </c>
      <c r="B3745" s="72" t="s">
        <v>15330</v>
      </c>
      <c r="C3745" s="71" t="s">
        <v>24085</v>
      </c>
      <c r="D3745" s="73" t="s">
        <v>15331</v>
      </c>
    </row>
    <row r="3746" spans="1:5">
      <c r="A3746" s="71" t="s">
        <v>15332</v>
      </c>
      <c r="B3746" s="72" t="s">
        <v>15333</v>
      </c>
      <c r="C3746" s="71" t="s">
        <v>24085</v>
      </c>
      <c r="D3746" s="71" t="s">
        <v>15334</v>
      </c>
    </row>
    <row r="3747" spans="1:5">
      <c r="A3747" s="71" t="s">
        <v>15335</v>
      </c>
      <c r="B3747" s="72" t="s">
        <v>15336</v>
      </c>
      <c r="C3747" s="71" t="s">
        <v>24085</v>
      </c>
      <c r="D3747" s="73" t="s">
        <v>15337</v>
      </c>
    </row>
    <row r="3748" spans="1:5">
      <c r="A3748" s="71" t="s">
        <v>15338</v>
      </c>
      <c r="B3748" s="72" t="s">
        <v>15339</v>
      </c>
      <c r="C3748" s="71" t="s">
        <v>24085</v>
      </c>
      <c r="D3748" s="73" t="s">
        <v>15340</v>
      </c>
    </row>
    <row r="3749" spans="1:5">
      <c r="A3749" s="71" t="s">
        <v>15341</v>
      </c>
      <c r="B3749" s="72" t="s">
        <v>15342</v>
      </c>
      <c r="C3749" s="71" t="s">
        <v>24085</v>
      </c>
      <c r="D3749" s="71" t="s">
        <v>15343</v>
      </c>
    </row>
    <row r="3750" spans="1:5">
      <c r="A3750" s="71" t="s">
        <v>15344</v>
      </c>
      <c r="B3750" s="72" t="s">
        <v>15345</v>
      </c>
      <c r="C3750" s="71" t="s">
        <v>24085</v>
      </c>
      <c r="D3750" s="71" t="s">
        <v>18511</v>
      </c>
    </row>
    <row r="3751" spans="1:5">
      <c r="A3751" s="71" t="s">
        <v>15346</v>
      </c>
      <c r="B3751" s="72" t="s">
        <v>15347</v>
      </c>
      <c r="C3751" s="71" t="s">
        <v>24085</v>
      </c>
      <c r="D3751" s="73" t="s">
        <v>22168</v>
      </c>
    </row>
    <row r="3752" spans="1:5">
      <c r="A3752" s="71" t="s">
        <v>15348</v>
      </c>
      <c r="B3752" s="72" t="s">
        <v>15349</v>
      </c>
      <c r="C3752" s="71" t="s">
        <v>24085</v>
      </c>
      <c r="D3752" s="73" t="s">
        <v>15350</v>
      </c>
    </row>
    <row r="3753" spans="1:5">
      <c r="A3753" s="71" t="s">
        <v>15351</v>
      </c>
      <c r="B3753" s="72" t="s">
        <v>15352</v>
      </c>
      <c r="C3753" s="71" t="s">
        <v>24085</v>
      </c>
      <c r="D3753" s="73" t="s">
        <v>15353</v>
      </c>
    </row>
    <row r="3754" spans="1:5">
      <c r="A3754" s="71" t="s">
        <v>15354</v>
      </c>
      <c r="B3754" s="72" t="s">
        <v>15355</v>
      </c>
      <c r="C3754" s="71" t="s">
        <v>24085</v>
      </c>
      <c r="D3754" s="73">
        <v>3.33</v>
      </c>
      <c r="E3754" s="75">
        <v>39753</v>
      </c>
    </row>
    <row r="3755" spans="1:5">
      <c r="A3755" s="71" t="s">
        <v>15356</v>
      </c>
      <c r="B3755" s="72" t="s">
        <v>15357</v>
      </c>
      <c r="C3755" s="71" t="s">
        <v>24085</v>
      </c>
      <c r="D3755" s="71" t="s">
        <v>17358</v>
      </c>
    </row>
    <row r="3756" spans="1:5">
      <c r="A3756" s="71" t="s">
        <v>15358</v>
      </c>
      <c r="B3756" s="72" t="s">
        <v>15359</v>
      </c>
      <c r="C3756" s="71" t="s">
        <v>24085</v>
      </c>
      <c r="D3756" s="73" t="s">
        <v>20897</v>
      </c>
    </row>
    <row r="3757" spans="1:5">
      <c r="A3757" s="71" t="s">
        <v>15360</v>
      </c>
      <c r="B3757" s="72" t="s">
        <v>15361</v>
      </c>
      <c r="C3757" s="71" t="s">
        <v>24085</v>
      </c>
      <c r="D3757" s="71" t="s">
        <v>21142</v>
      </c>
    </row>
    <row r="3758" spans="1:5">
      <c r="A3758" s="71" t="s">
        <v>15362</v>
      </c>
      <c r="B3758" s="72" t="s">
        <v>15363</v>
      </c>
      <c r="C3758" s="71" t="s">
        <v>24085</v>
      </c>
      <c r="D3758" s="73">
        <v>1.0900000000000001</v>
      </c>
      <c r="E3758" s="75">
        <v>39753</v>
      </c>
    </row>
    <row r="3759" spans="1:5">
      <c r="A3759" s="71" t="s">
        <v>15364</v>
      </c>
      <c r="B3759" s="72" t="s">
        <v>15365</v>
      </c>
      <c r="C3759" s="71" t="s">
        <v>24085</v>
      </c>
      <c r="D3759" s="73" t="s">
        <v>22101</v>
      </c>
    </row>
    <row r="3760" spans="1:5">
      <c r="A3760" s="71" t="s">
        <v>15366</v>
      </c>
      <c r="B3760" s="72" t="s">
        <v>15367</v>
      </c>
      <c r="C3760" s="71" t="s">
        <v>24085</v>
      </c>
      <c r="D3760" s="73" t="s">
        <v>23147</v>
      </c>
    </row>
    <row r="3761" spans="1:5">
      <c r="A3761" s="71" t="s">
        <v>15368</v>
      </c>
      <c r="B3761" s="72" t="s">
        <v>15369</v>
      </c>
      <c r="C3761" s="71" t="s">
        <v>24085</v>
      </c>
      <c r="D3761" s="71" t="s">
        <v>24320</v>
      </c>
    </row>
    <row r="3762" spans="1:5">
      <c r="A3762" s="71" t="s">
        <v>15370</v>
      </c>
      <c r="B3762" s="72" t="s">
        <v>15371</v>
      </c>
      <c r="C3762" s="71" t="s">
        <v>24085</v>
      </c>
      <c r="D3762" s="73" t="s">
        <v>20748</v>
      </c>
    </row>
    <row r="3763" spans="1:5">
      <c r="A3763" s="71" t="s">
        <v>15372</v>
      </c>
      <c r="B3763" s="72" t="s">
        <v>15373</v>
      </c>
      <c r="C3763" s="71" t="s">
        <v>24085</v>
      </c>
      <c r="D3763" s="73">
        <v>5.97</v>
      </c>
      <c r="E3763" s="75">
        <v>39753</v>
      </c>
    </row>
    <row r="3764" spans="1:5">
      <c r="A3764" s="71" t="s">
        <v>15374</v>
      </c>
      <c r="B3764" s="72" t="s">
        <v>15375</v>
      </c>
      <c r="C3764" s="71" t="s">
        <v>24085</v>
      </c>
      <c r="D3764" s="71" t="s">
        <v>24108</v>
      </c>
    </row>
    <row r="3765" spans="1:5">
      <c r="A3765" s="71" t="s">
        <v>15376</v>
      </c>
      <c r="B3765" s="72" t="s">
        <v>15377</v>
      </c>
      <c r="C3765" s="71" t="s">
        <v>24085</v>
      </c>
      <c r="D3765" s="73" t="s">
        <v>24030</v>
      </c>
    </row>
    <row r="3766" spans="1:5">
      <c r="A3766" s="71" t="s">
        <v>15378</v>
      </c>
      <c r="B3766" s="72" t="s">
        <v>15379</v>
      </c>
      <c r="C3766" s="71" t="s">
        <v>24085</v>
      </c>
      <c r="D3766" s="71" t="s">
        <v>16991</v>
      </c>
    </row>
    <row r="3767" spans="1:5">
      <c r="A3767" s="71" t="s">
        <v>15380</v>
      </c>
      <c r="B3767" s="72" t="s">
        <v>15381</v>
      </c>
      <c r="C3767" s="71" t="s">
        <v>24085</v>
      </c>
      <c r="D3767" s="73" t="s">
        <v>21354</v>
      </c>
    </row>
    <row r="3768" spans="1:5">
      <c r="A3768" s="71" t="s">
        <v>15382</v>
      </c>
      <c r="B3768" s="72" t="s">
        <v>15383</v>
      </c>
      <c r="C3768" s="71" t="s">
        <v>24085</v>
      </c>
      <c r="D3768" s="73" t="s">
        <v>21683</v>
      </c>
    </row>
    <row r="3769" spans="1:5">
      <c r="A3769" s="71" t="s">
        <v>15384</v>
      </c>
      <c r="B3769" s="72" t="s">
        <v>15385</v>
      </c>
      <c r="C3769" s="71" t="s">
        <v>21978</v>
      </c>
      <c r="D3769" s="73" t="s">
        <v>23759</v>
      </c>
    </row>
    <row r="3770" spans="1:5">
      <c r="A3770" s="71" t="s">
        <v>15386</v>
      </c>
      <c r="B3770" s="72" t="s">
        <v>15387</v>
      </c>
      <c r="C3770" s="71" t="s">
        <v>21978</v>
      </c>
      <c r="D3770" s="73" t="s">
        <v>14903</v>
      </c>
    </row>
    <row r="3772" spans="1:5" ht="18.75">
      <c r="B3772" s="78" t="s">
        <v>23664</v>
      </c>
      <c r="C3772" s="79" t="s">
        <v>23665</v>
      </c>
      <c r="D3772" s="71" t="s">
        <v>22727</v>
      </c>
    </row>
    <row r="3773" spans="1:5">
      <c r="A3773" s="79" t="s">
        <v>23666</v>
      </c>
      <c r="B3773" s="72" t="s">
        <v>22678</v>
      </c>
    </row>
    <row r="3774" spans="1:5">
      <c r="A3774" s="79" t="s">
        <v>23667</v>
      </c>
      <c r="B3774" s="72" t="s">
        <v>22679</v>
      </c>
    </row>
    <row r="3775" spans="1:5">
      <c r="A3775" s="79" t="s">
        <v>24023</v>
      </c>
      <c r="B3775" s="80" t="s">
        <v>23668</v>
      </c>
      <c r="C3775" s="79" t="s">
        <v>23669</v>
      </c>
      <c r="D3775" s="79" t="s">
        <v>23670</v>
      </c>
    </row>
    <row r="3776" spans="1:5">
      <c r="D3776" s="79" t="s">
        <v>23671</v>
      </c>
    </row>
    <row r="3777" spans="1:4">
      <c r="A3777" s="71" t="s">
        <v>15388</v>
      </c>
      <c r="B3777" s="72" t="s">
        <v>15389</v>
      </c>
      <c r="C3777" s="71" t="s">
        <v>21978</v>
      </c>
      <c r="D3777" s="73" t="s">
        <v>15390</v>
      </c>
    </row>
    <row r="3778" spans="1:4">
      <c r="A3778" s="71" t="s">
        <v>15391</v>
      </c>
      <c r="B3778" s="72" t="s">
        <v>15392</v>
      </c>
      <c r="C3778" s="71" t="s">
        <v>21978</v>
      </c>
      <c r="D3778" s="73" t="s">
        <v>15393</v>
      </c>
    </row>
    <row r="3779" spans="1:4" ht="22.5">
      <c r="A3779" s="71" t="s">
        <v>15394</v>
      </c>
      <c r="B3779" s="72" t="s">
        <v>15395</v>
      </c>
      <c r="C3779" s="71" t="s">
        <v>23227</v>
      </c>
      <c r="D3779" s="73" t="s">
        <v>13942</v>
      </c>
    </row>
    <row r="3780" spans="1:4" ht="22.5">
      <c r="B3780" s="72" t="s">
        <v>13274</v>
      </c>
    </row>
    <row r="3781" spans="1:4">
      <c r="A3781" s="71" t="s">
        <v>13275</v>
      </c>
      <c r="B3781" s="72" t="s">
        <v>13276</v>
      </c>
      <c r="C3781" s="71" t="s">
        <v>21978</v>
      </c>
      <c r="D3781" s="73" t="s">
        <v>13277</v>
      </c>
    </row>
    <row r="3782" spans="1:4">
      <c r="A3782" s="71" t="s">
        <v>13278</v>
      </c>
      <c r="B3782" s="72" t="s">
        <v>13279</v>
      </c>
      <c r="C3782" s="71" t="s">
        <v>21978</v>
      </c>
      <c r="D3782" s="73" t="s">
        <v>13280</v>
      </c>
    </row>
    <row r="3783" spans="1:4">
      <c r="A3783" s="71" t="s">
        <v>13281</v>
      </c>
      <c r="B3783" s="72" t="s">
        <v>13282</v>
      </c>
      <c r="C3783" s="71" t="s">
        <v>24085</v>
      </c>
      <c r="D3783" s="73" t="s">
        <v>21448</v>
      </c>
    </row>
    <row r="3784" spans="1:4">
      <c r="A3784" s="71" t="s">
        <v>13283</v>
      </c>
      <c r="B3784" s="72" t="s">
        <v>13284</v>
      </c>
      <c r="C3784" s="71" t="s">
        <v>24085</v>
      </c>
      <c r="D3784" s="73" t="s">
        <v>21448</v>
      </c>
    </row>
    <row r="3785" spans="1:4">
      <c r="A3785" s="71" t="s">
        <v>13285</v>
      </c>
      <c r="B3785" s="72" t="s">
        <v>13286</v>
      </c>
      <c r="C3785" s="71" t="s">
        <v>24085</v>
      </c>
      <c r="D3785" s="73" t="s">
        <v>19873</v>
      </c>
    </row>
    <row r="3786" spans="1:4">
      <c r="A3786" s="71" t="s">
        <v>13287</v>
      </c>
      <c r="B3786" s="72" t="s">
        <v>13288</v>
      </c>
      <c r="C3786" s="71" t="s">
        <v>24085</v>
      </c>
      <c r="D3786" s="73" t="s">
        <v>13289</v>
      </c>
    </row>
    <row r="3787" spans="1:4">
      <c r="A3787" s="71" t="s">
        <v>13290</v>
      </c>
      <c r="B3787" s="72" t="s">
        <v>13291</v>
      </c>
      <c r="C3787" s="71" t="s">
        <v>24085</v>
      </c>
      <c r="D3787" s="73" t="s">
        <v>13292</v>
      </c>
    </row>
    <row r="3788" spans="1:4">
      <c r="A3788" s="71" t="s">
        <v>13293</v>
      </c>
      <c r="B3788" s="72" t="s">
        <v>13294</v>
      </c>
      <c r="C3788" s="71" t="s">
        <v>24085</v>
      </c>
      <c r="D3788" s="73" t="s">
        <v>13295</v>
      </c>
    </row>
    <row r="3789" spans="1:4">
      <c r="A3789" s="71" t="s">
        <v>13296</v>
      </c>
      <c r="B3789" s="72" t="s">
        <v>13297</v>
      </c>
      <c r="C3789" s="71" t="s">
        <v>24085</v>
      </c>
      <c r="D3789" s="73" t="s">
        <v>13298</v>
      </c>
    </row>
    <row r="3790" spans="1:4">
      <c r="A3790" s="71" t="s">
        <v>13299</v>
      </c>
      <c r="B3790" s="72" t="s">
        <v>13300</v>
      </c>
      <c r="C3790" s="71" t="s">
        <v>24085</v>
      </c>
      <c r="D3790" s="73" t="s">
        <v>13301</v>
      </c>
    </row>
    <row r="3791" spans="1:4">
      <c r="A3791" s="71" t="s">
        <v>13302</v>
      </c>
      <c r="B3791" s="72" t="s">
        <v>13303</v>
      </c>
      <c r="C3791" s="71" t="s">
        <v>24085</v>
      </c>
      <c r="D3791" s="73" t="s">
        <v>13304</v>
      </c>
    </row>
    <row r="3792" spans="1:4">
      <c r="A3792" s="71" t="s">
        <v>13305</v>
      </c>
      <c r="B3792" s="72" t="s">
        <v>13306</v>
      </c>
      <c r="C3792" s="71" t="s">
        <v>24085</v>
      </c>
      <c r="D3792" s="73" t="s">
        <v>13307</v>
      </c>
    </row>
    <row r="3793" spans="1:4">
      <c r="A3793" s="71" t="s">
        <v>13308</v>
      </c>
      <c r="B3793" s="72" t="s">
        <v>13309</v>
      </c>
      <c r="C3793" s="71" t="s">
        <v>24085</v>
      </c>
      <c r="D3793" s="73" t="s">
        <v>13310</v>
      </c>
    </row>
    <row r="3794" spans="1:4">
      <c r="A3794" s="71" t="s">
        <v>13311</v>
      </c>
      <c r="B3794" s="72" t="s">
        <v>13312</v>
      </c>
      <c r="C3794" s="71" t="s">
        <v>24085</v>
      </c>
      <c r="D3794" s="73" t="s">
        <v>13313</v>
      </c>
    </row>
    <row r="3795" spans="1:4">
      <c r="A3795" s="71" t="s">
        <v>13314</v>
      </c>
      <c r="B3795" s="72" t="s">
        <v>13315</v>
      </c>
      <c r="C3795" s="71" t="s">
        <v>24085</v>
      </c>
      <c r="D3795" s="73" t="s">
        <v>13316</v>
      </c>
    </row>
    <row r="3796" spans="1:4">
      <c r="A3796" s="71" t="s">
        <v>13317</v>
      </c>
      <c r="B3796" s="72" t="s">
        <v>13318</v>
      </c>
      <c r="C3796" s="71" t="s">
        <v>24085</v>
      </c>
      <c r="D3796" s="73" t="s">
        <v>13319</v>
      </c>
    </row>
    <row r="3797" spans="1:4">
      <c r="A3797" s="71" t="s">
        <v>13320</v>
      </c>
      <c r="B3797" s="72" t="s">
        <v>13321</v>
      </c>
      <c r="C3797" s="71" t="s">
        <v>24085</v>
      </c>
      <c r="D3797" s="73" t="s">
        <v>13322</v>
      </c>
    </row>
    <row r="3798" spans="1:4">
      <c r="A3798" s="71" t="s">
        <v>13323</v>
      </c>
      <c r="B3798" s="72" t="s">
        <v>13324</v>
      </c>
      <c r="C3798" s="71" t="s">
        <v>24085</v>
      </c>
      <c r="D3798" s="73" t="s">
        <v>13325</v>
      </c>
    </row>
    <row r="3799" spans="1:4">
      <c r="A3799" s="71" t="s">
        <v>13326</v>
      </c>
      <c r="B3799" s="72" t="s">
        <v>13327</v>
      </c>
      <c r="C3799" s="71" t="s">
        <v>24085</v>
      </c>
      <c r="D3799" s="73" t="s">
        <v>13328</v>
      </c>
    </row>
    <row r="3800" spans="1:4">
      <c r="A3800" s="71" t="s">
        <v>13329</v>
      </c>
      <c r="B3800" s="72" t="s">
        <v>13330</v>
      </c>
      <c r="C3800" s="71" t="s">
        <v>24085</v>
      </c>
      <c r="D3800" s="73" t="s">
        <v>13331</v>
      </c>
    </row>
    <row r="3801" spans="1:4">
      <c r="A3801" s="71" t="s">
        <v>13332</v>
      </c>
      <c r="B3801" s="72" t="s">
        <v>13333</v>
      </c>
      <c r="C3801" s="71" t="s">
        <v>24085</v>
      </c>
      <c r="D3801" s="73" t="s">
        <v>13334</v>
      </c>
    </row>
    <row r="3802" spans="1:4">
      <c r="A3802" s="71" t="s">
        <v>13335</v>
      </c>
      <c r="B3802" s="72" t="s">
        <v>13336</v>
      </c>
      <c r="C3802" s="71" t="s">
        <v>24085</v>
      </c>
      <c r="D3802" s="73" t="s">
        <v>13337</v>
      </c>
    </row>
    <row r="3803" spans="1:4">
      <c r="A3803" s="71" t="s">
        <v>13338</v>
      </c>
      <c r="B3803" s="72" t="s">
        <v>13339</v>
      </c>
      <c r="C3803" s="71" t="s">
        <v>24085</v>
      </c>
      <c r="D3803" s="73" t="s">
        <v>13340</v>
      </c>
    </row>
    <row r="3804" spans="1:4">
      <c r="A3804" s="71" t="s">
        <v>13341</v>
      </c>
      <c r="B3804" s="72" t="s">
        <v>13342</v>
      </c>
      <c r="C3804" s="71" t="s">
        <v>24085</v>
      </c>
      <c r="D3804" s="73" t="s">
        <v>13343</v>
      </c>
    </row>
    <row r="3805" spans="1:4">
      <c r="A3805" s="71" t="s">
        <v>13344</v>
      </c>
      <c r="B3805" s="72" t="s">
        <v>13345</v>
      </c>
      <c r="C3805" s="71" t="s">
        <v>24085</v>
      </c>
      <c r="D3805" s="73" t="s">
        <v>13346</v>
      </c>
    </row>
    <row r="3806" spans="1:4">
      <c r="A3806" s="71" t="s">
        <v>13347</v>
      </c>
      <c r="B3806" s="72" t="s">
        <v>13348</v>
      </c>
      <c r="C3806" s="71" t="s">
        <v>24085</v>
      </c>
      <c r="D3806" s="73" t="s">
        <v>13349</v>
      </c>
    </row>
    <row r="3807" spans="1:4">
      <c r="A3807" s="71" t="s">
        <v>13350</v>
      </c>
      <c r="B3807" s="72" t="s">
        <v>13351</v>
      </c>
      <c r="C3807" s="71" t="s">
        <v>24085</v>
      </c>
      <c r="D3807" s="73" t="s">
        <v>13352</v>
      </c>
    </row>
    <row r="3808" spans="1:4">
      <c r="A3808" s="71" t="s">
        <v>13353</v>
      </c>
      <c r="B3808" s="72" t="s">
        <v>13354</v>
      </c>
      <c r="C3808" s="71" t="s">
        <v>24085</v>
      </c>
      <c r="D3808" s="73" t="s">
        <v>13355</v>
      </c>
    </row>
    <row r="3809" spans="1:4">
      <c r="A3809" s="71" t="s">
        <v>13356</v>
      </c>
      <c r="B3809" s="72" t="s">
        <v>13357</v>
      </c>
      <c r="C3809" s="71" t="s">
        <v>24085</v>
      </c>
      <c r="D3809" s="73" t="s">
        <v>13358</v>
      </c>
    </row>
    <row r="3810" spans="1:4">
      <c r="A3810" s="71" t="s">
        <v>13359</v>
      </c>
      <c r="B3810" s="72" t="s">
        <v>13360</v>
      </c>
      <c r="C3810" s="71" t="s">
        <v>24085</v>
      </c>
      <c r="D3810" s="73" t="s">
        <v>13361</v>
      </c>
    </row>
    <row r="3811" spans="1:4">
      <c r="A3811" s="71" t="s">
        <v>13362</v>
      </c>
      <c r="B3811" s="72" t="s">
        <v>13363</v>
      </c>
      <c r="C3811" s="71" t="s">
        <v>24085</v>
      </c>
      <c r="D3811" s="73" t="s">
        <v>13364</v>
      </c>
    </row>
    <row r="3812" spans="1:4">
      <c r="A3812" s="71" t="s">
        <v>13365</v>
      </c>
      <c r="B3812" s="72" t="s">
        <v>13366</v>
      </c>
      <c r="C3812" s="71" t="s">
        <v>24085</v>
      </c>
      <c r="D3812" s="73" t="s">
        <v>13367</v>
      </c>
    </row>
    <row r="3813" spans="1:4">
      <c r="A3813" s="71" t="s">
        <v>13368</v>
      </c>
      <c r="B3813" s="72" t="s">
        <v>13369</v>
      </c>
      <c r="C3813" s="71" t="s">
        <v>24085</v>
      </c>
      <c r="D3813" s="73" t="s">
        <v>13370</v>
      </c>
    </row>
    <row r="3814" spans="1:4">
      <c r="A3814" s="71" t="s">
        <v>13371</v>
      </c>
      <c r="B3814" s="72" t="s">
        <v>13372</v>
      </c>
      <c r="C3814" s="71" t="s">
        <v>24085</v>
      </c>
      <c r="D3814" s="73" t="s">
        <v>19713</v>
      </c>
    </row>
    <row r="3815" spans="1:4">
      <c r="A3815" s="71" t="s">
        <v>13373</v>
      </c>
      <c r="B3815" s="72" t="s">
        <v>13374</v>
      </c>
      <c r="C3815" s="71" t="s">
        <v>24085</v>
      </c>
      <c r="D3815" s="73" t="s">
        <v>13375</v>
      </c>
    </row>
    <row r="3816" spans="1:4">
      <c r="A3816" s="71" t="s">
        <v>13376</v>
      </c>
      <c r="B3816" s="72" t="s">
        <v>13377</v>
      </c>
      <c r="C3816" s="71" t="s">
        <v>24085</v>
      </c>
      <c r="D3816" s="73" t="s">
        <v>13378</v>
      </c>
    </row>
    <row r="3817" spans="1:4">
      <c r="A3817" s="71" t="s">
        <v>13379</v>
      </c>
      <c r="B3817" s="72" t="s">
        <v>13380</v>
      </c>
      <c r="C3817" s="71" t="s">
        <v>24085</v>
      </c>
      <c r="D3817" s="73" t="s">
        <v>13381</v>
      </c>
    </row>
    <row r="3818" spans="1:4">
      <c r="A3818" s="71" t="s">
        <v>13382</v>
      </c>
      <c r="B3818" s="72" t="s">
        <v>13383</v>
      </c>
      <c r="C3818" s="71" t="s">
        <v>24085</v>
      </c>
      <c r="D3818" s="73" t="s">
        <v>13384</v>
      </c>
    </row>
    <row r="3819" spans="1:4">
      <c r="A3819" s="71" t="s">
        <v>13385</v>
      </c>
      <c r="B3819" s="72" t="s">
        <v>13386</v>
      </c>
      <c r="C3819" s="71" t="s">
        <v>24085</v>
      </c>
      <c r="D3819" s="73" t="s">
        <v>13387</v>
      </c>
    </row>
    <row r="3820" spans="1:4">
      <c r="A3820" s="71" t="s">
        <v>13388</v>
      </c>
      <c r="B3820" s="72" t="s">
        <v>13389</v>
      </c>
      <c r="C3820" s="71" t="s">
        <v>24085</v>
      </c>
      <c r="D3820" s="73" t="s">
        <v>13390</v>
      </c>
    </row>
    <row r="3821" spans="1:4">
      <c r="A3821" s="71" t="s">
        <v>13391</v>
      </c>
      <c r="B3821" s="72" t="s">
        <v>13392</v>
      </c>
      <c r="C3821" s="71" t="s">
        <v>24085</v>
      </c>
      <c r="D3821" s="73" t="s">
        <v>13393</v>
      </c>
    </row>
    <row r="3822" spans="1:4">
      <c r="A3822" s="71" t="s">
        <v>13394</v>
      </c>
      <c r="B3822" s="72" t="s">
        <v>13395</v>
      </c>
      <c r="C3822" s="71" t="s">
        <v>24085</v>
      </c>
      <c r="D3822" s="73" t="s">
        <v>13396</v>
      </c>
    </row>
    <row r="3823" spans="1:4">
      <c r="A3823" s="71" t="s">
        <v>13397</v>
      </c>
      <c r="B3823" s="72" t="s">
        <v>13398</v>
      </c>
      <c r="C3823" s="71" t="s">
        <v>24085</v>
      </c>
      <c r="D3823" s="73" t="s">
        <v>13399</v>
      </c>
    </row>
    <row r="3824" spans="1:4">
      <c r="A3824" s="71" t="s">
        <v>13400</v>
      </c>
      <c r="B3824" s="72" t="s">
        <v>13401</v>
      </c>
      <c r="C3824" s="71" t="s">
        <v>24085</v>
      </c>
      <c r="D3824" s="73" t="s">
        <v>17076</v>
      </c>
    </row>
    <row r="3825" spans="1:4">
      <c r="A3825" s="71" t="s">
        <v>13402</v>
      </c>
      <c r="B3825" s="72" t="s">
        <v>13403</v>
      </c>
      <c r="C3825" s="71" t="s">
        <v>24085</v>
      </c>
      <c r="D3825" s="73" t="s">
        <v>19268</v>
      </c>
    </row>
    <row r="3826" spans="1:4">
      <c r="A3826" s="71" t="s">
        <v>13404</v>
      </c>
      <c r="B3826" s="72" t="s">
        <v>13405</v>
      </c>
      <c r="C3826" s="71" t="s">
        <v>24085</v>
      </c>
      <c r="D3826" s="73" t="s">
        <v>13406</v>
      </c>
    </row>
    <row r="3827" spans="1:4">
      <c r="A3827" s="71" t="s">
        <v>13407</v>
      </c>
      <c r="B3827" s="72" t="s">
        <v>13408</v>
      </c>
      <c r="C3827" s="71" t="s">
        <v>24085</v>
      </c>
      <c r="D3827" s="73" t="s">
        <v>20475</v>
      </c>
    </row>
    <row r="3828" spans="1:4">
      <c r="A3828" s="71" t="s">
        <v>13409</v>
      </c>
      <c r="B3828" s="72" t="s">
        <v>13410</v>
      </c>
      <c r="C3828" s="71" t="s">
        <v>24085</v>
      </c>
      <c r="D3828" s="73" t="s">
        <v>15150</v>
      </c>
    </row>
    <row r="3829" spans="1:4">
      <c r="A3829" s="71" t="s">
        <v>13411</v>
      </c>
      <c r="B3829" s="72" t="s">
        <v>13412</v>
      </c>
      <c r="C3829" s="71" t="s">
        <v>24085</v>
      </c>
      <c r="D3829" s="73" t="s">
        <v>17653</v>
      </c>
    </row>
    <row r="3830" spans="1:4">
      <c r="A3830" s="71" t="s">
        <v>13413</v>
      </c>
      <c r="B3830" s="72" t="s">
        <v>13414</v>
      </c>
      <c r="C3830" s="71" t="s">
        <v>24085</v>
      </c>
      <c r="D3830" s="73" t="s">
        <v>13415</v>
      </c>
    </row>
    <row r="3832" spans="1:4" ht="18.75">
      <c r="B3832" s="78" t="s">
        <v>23664</v>
      </c>
      <c r="C3832" s="79" t="s">
        <v>23665</v>
      </c>
      <c r="D3832" s="71" t="s">
        <v>22728</v>
      </c>
    </row>
    <row r="3833" spans="1:4">
      <c r="A3833" s="79" t="s">
        <v>23666</v>
      </c>
      <c r="B3833" s="72" t="s">
        <v>22678</v>
      </c>
    </row>
    <row r="3834" spans="1:4">
      <c r="A3834" s="79" t="s">
        <v>23667</v>
      </c>
      <c r="B3834" s="72" t="s">
        <v>22679</v>
      </c>
    </row>
    <row r="3835" spans="1:4">
      <c r="A3835" s="79" t="s">
        <v>24023</v>
      </c>
      <c r="B3835" s="80" t="s">
        <v>23668</v>
      </c>
      <c r="C3835" s="79" t="s">
        <v>23669</v>
      </c>
      <c r="D3835" s="79" t="s">
        <v>23670</v>
      </c>
    </row>
    <row r="3836" spans="1:4">
      <c r="D3836" s="79" t="s">
        <v>23671</v>
      </c>
    </row>
    <row r="3837" spans="1:4">
      <c r="A3837" s="71" t="s">
        <v>13416</v>
      </c>
      <c r="B3837" s="72" t="s">
        <v>13417</v>
      </c>
      <c r="C3837" s="71" t="s">
        <v>24085</v>
      </c>
      <c r="D3837" s="73" t="s">
        <v>13418</v>
      </c>
    </row>
    <row r="3838" spans="1:4">
      <c r="A3838" s="71" t="s">
        <v>13419</v>
      </c>
      <c r="B3838" s="72" t="s">
        <v>13420</v>
      </c>
      <c r="C3838" s="71" t="s">
        <v>24085</v>
      </c>
      <c r="D3838" s="73" t="s">
        <v>13421</v>
      </c>
    </row>
    <row r="3839" spans="1:4">
      <c r="A3839" s="71" t="s">
        <v>13422</v>
      </c>
      <c r="B3839" s="72" t="s">
        <v>13423</v>
      </c>
      <c r="C3839" s="71" t="s">
        <v>24085</v>
      </c>
      <c r="D3839" s="73" t="s">
        <v>13424</v>
      </c>
    </row>
    <row r="3840" spans="1:4">
      <c r="A3840" s="71" t="s">
        <v>13425</v>
      </c>
      <c r="B3840" s="72" t="s">
        <v>13426</v>
      </c>
      <c r="C3840" s="71" t="s">
        <v>24085</v>
      </c>
      <c r="D3840" s="73" t="s">
        <v>13427</v>
      </c>
    </row>
    <row r="3841" spans="1:4">
      <c r="A3841" s="71" t="s">
        <v>13428</v>
      </c>
      <c r="B3841" s="72" t="s">
        <v>13429</v>
      </c>
      <c r="C3841" s="71" t="s">
        <v>24085</v>
      </c>
      <c r="D3841" s="73" t="s">
        <v>13430</v>
      </c>
    </row>
    <row r="3842" spans="1:4">
      <c r="A3842" s="71" t="s">
        <v>13431</v>
      </c>
      <c r="B3842" s="72" t="s">
        <v>13432</v>
      </c>
      <c r="C3842" s="71" t="s">
        <v>24085</v>
      </c>
      <c r="D3842" s="76" t="s">
        <v>13433</v>
      </c>
    </row>
    <row r="3843" spans="1:4">
      <c r="A3843" s="71" t="s">
        <v>13434</v>
      </c>
      <c r="B3843" s="72" t="s">
        <v>13435</v>
      </c>
      <c r="C3843" s="71" t="s">
        <v>24085</v>
      </c>
      <c r="D3843" s="76" t="s">
        <v>13436</v>
      </c>
    </row>
    <row r="3844" spans="1:4">
      <c r="A3844" s="71" t="s">
        <v>13437</v>
      </c>
      <c r="B3844" s="72" t="s">
        <v>13438</v>
      </c>
      <c r="C3844" s="71" t="s">
        <v>24085</v>
      </c>
      <c r="D3844" s="73" t="s">
        <v>13439</v>
      </c>
    </row>
    <row r="3845" spans="1:4">
      <c r="A3845" s="71" t="s">
        <v>13440</v>
      </c>
      <c r="B3845" s="72" t="s">
        <v>13441</v>
      </c>
      <c r="C3845" s="71" t="s">
        <v>24085</v>
      </c>
      <c r="D3845" s="73" t="s">
        <v>13442</v>
      </c>
    </row>
    <row r="3846" spans="1:4">
      <c r="A3846" s="71" t="s">
        <v>13443</v>
      </c>
      <c r="B3846" s="72" t="s">
        <v>13444</v>
      </c>
      <c r="C3846" s="71" t="s">
        <v>24085</v>
      </c>
      <c r="D3846" s="73" t="s">
        <v>13445</v>
      </c>
    </row>
    <row r="3847" spans="1:4">
      <c r="A3847" s="71" t="s">
        <v>13446</v>
      </c>
      <c r="B3847" s="72" t="s">
        <v>13447</v>
      </c>
      <c r="C3847" s="71" t="s">
        <v>24085</v>
      </c>
      <c r="D3847" s="73" t="s">
        <v>13448</v>
      </c>
    </row>
    <row r="3848" spans="1:4">
      <c r="A3848" s="71" t="s">
        <v>13449</v>
      </c>
      <c r="B3848" s="72" t="s">
        <v>13450</v>
      </c>
      <c r="C3848" s="71" t="s">
        <v>24085</v>
      </c>
      <c r="D3848" s="73" t="s">
        <v>13451</v>
      </c>
    </row>
    <row r="3849" spans="1:4">
      <c r="A3849" s="71" t="s">
        <v>13452</v>
      </c>
      <c r="B3849" s="72" t="s">
        <v>13453</v>
      </c>
      <c r="C3849" s="71" t="s">
        <v>24085</v>
      </c>
      <c r="D3849" s="73" t="s">
        <v>13454</v>
      </c>
    </row>
    <row r="3850" spans="1:4">
      <c r="A3850" s="71" t="s">
        <v>13455</v>
      </c>
      <c r="B3850" s="72" t="s">
        <v>13456</v>
      </c>
      <c r="C3850" s="71" t="s">
        <v>24085</v>
      </c>
      <c r="D3850" s="73" t="s">
        <v>13457</v>
      </c>
    </row>
    <row r="3851" spans="1:4">
      <c r="A3851" s="71" t="s">
        <v>13458</v>
      </c>
      <c r="B3851" s="72" t="s">
        <v>13459</v>
      </c>
      <c r="C3851" s="71" t="s">
        <v>24085</v>
      </c>
      <c r="D3851" s="73" t="s">
        <v>13460</v>
      </c>
    </row>
    <row r="3852" spans="1:4">
      <c r="A3852" s="71" t="s">
        <v>13461</v>
      </c>
      <c r="B3852" s="72" t="s">
        <v>13462</v>
      </c>
      <c r="C3852" s="71" t="s">
        <v>24085</v>
      </c>
      <c r="D3852" s="73" t="s">
        <v>13463</v>
      </c>
    </row>
    <row r="3853" spans="1:4">
      <c r="A3853" s="71" t="s">
        <v>13464</v>
      </c>
      <c r="B3853" s="72" t="s">
        <v>13465</v>
      </c>
      <c r="C3853" s="71" t="s">
        <v>24085</v>
      </c>
      <c r="D3853" s="76" t="s">
        <v>13466</v>
      </c>
    </row>
    <row r="3854" spans="1:4">
      <c r="A3854" s="71" t="s">
        <v>13467</v>
      </c>
      <c r="B3854" s="72" t="s">
        <v>13468</v>
      </c>
      <c r="C3854" s="71" t="s">
        <v>24085</v>
      </c>
      <c r="D3854" s="76" t="s">
        <v>13469</v>
      </c>
    </row>
    <row r="3855" spans="1:4">
      <c r="A3855" s="71" t="s">
        <v>13470</v>
      </c>
      <c r="B3855" s="72" t="s">
        <v>13471</v>
      </c>
      <c r="C3855" s="71" t="s">
        <v>24085</v>
      </c>
      <c r="D3855" s="76" t="s">
        <v>13472</v>
      </c>
    </row>
    <row r="3856" spans="1:4">
      <c r="A3856" s="71" t="s">
        <v>13473</v>
      </c>
      <c r="B3856" s="72" t="s">
        <v>13474</v>
      </c>
      <c r="C3856" s="71" t="s">
        <v>24085</v>
      </c>
      <c r="D3856" s="73" t="s">
        <v>13475</v>
      </c>
    </row>
    <row r="3857" spans="1:4">
      <c r="A3857" s="71" t="s">
        <v>13476</v>
      </c>
      <c r="B3857" s="72" t="s">
        <v>13477</v>
      </c>
      <c r="C3857" s="71" t="s">
        <v>24085</v>
      </c>
      <c r="D3857" s="73" t="s">
        <v>13451</v>
      </c>
    </row>
    <row r="3858" spans="1:4">
      <c r="A3858" s="71" t="s">
        <v>13478</v>
      </c>
      <c r="B3858" s="72" t="s">
        <v>13479</v>
      </c>
      <c r="C3858" s="71" t="s">
        <v>24085</v>
      </c>
      <c r="D3858" s="73" t="s">
        <v>13454</v>
      </c>
    </row>
    <row r="3859" spans="1:4">
      <c r="A3859" s="71" t="s">
        <v>13480</v>
      </c>
      <c r="B3859" s="72" t="s">
        <v>13481</v>
      </c>
      <c r="C3859" s="71" t="s">
        <v>24085</v>
      </c>
      <c r="D3859" s="73" t="s">
        <v>13457</v>
      </c>
    </row>
    <row r="3860" spans="1:4">
      <c r="A3860" s="71" t="s">
        <v>13482</v>
      </c>
      <c r="B3860" s="72" t="s">
        <v>13483</v>
      </c>
      <c r="C3860" s="71" t="s">
        <v>24085</v>
      </c>
      <c r="D3860" s="76" t="s">
        <v>13484</v>
      </c>
    </row>
    <row r="3861" spans="1:4">
      <c r="A3861" s="71" t="s">
        <v>13485</v>
      </c>
      <c r="B3861" s="72" t="s">
        <v>13486</v>
      </c>
      <c r="C3861" s="71" t="s">
        <v>24085</v>
      </c>
      <c r="D3861" s="77" t="s">
        <v>13487</v>
      </c>
    </row>
    <row r="3862" spans="1:4">
      <c r="A3862" s="71" t="s">
        <v>13488</v>
      </c>
      <c r="B3862" s="72" t="s">
        <v>13489</v>
      </c>
      <c r="C3862" s="71" t="s">
        <v>24085</v>
      </c>
      <c r="D3862" s="76" t="s">
        <v>13490</v>
      </c>
    </row>
    <row r="3863" spans="1:4">
      <c r="A3863" s="71" t="s">
        <v>13491</v>
      </c>
      <c r="B3863" s="72" t="s">
        <v>13492</v>
      </c>
      <c r="C3863" s="71" t="s">
        <v>24085</v>
      </c>
      <c r="D3863" s="76" t="s">
        <v>13493</v>
      </c>
    </row>
    <row r="3864" spans="1:4">
      <c r="A3864" s="71" t="s">
        <v>13494</v>
      </c>
      <c r="B3864" s="72" t="s">
        <v>13495</v>
      </c>
      <c r="C3864" s="71" t="s">
        <v>24085</v>
      </c>
      <c r="D3864" s="76" t="s">
        <v>13496</v>
      </c>
    </row>
    <row r="3865" spans="1:4">
      <c r="A3865" s="71" t="s">
        <v>13497</v>
      </c>
      <c r="B3865" s="72" t="s">
        <v>13498</v>
      </c>
      <c r="C3865" s="71" t="s">
        <v>24085</v>
      </c>
      <c r="D3865" s="77" t="s">
        <v>13499</v>
      </c>
    </row>
    <row r="3866" spans="1:4">
      <c r="A3866" s="71" t="s">
        <v>13500</v>
      </c>
      <c r="B3866" s="72" t="s">
        <v>13501</v>
      </c>
      <c r="C3866" s="71" t="s">
        <v>24085</v>
      </c>
      <c r="D3866" s="76" t="s">
        <v>13502</v>
      </c>
    </row>
    <row r="3867" spans="1:4">
      <c r="A3867" s="71" t="s">
        <v>13503</v>
      </c>
      <c r="B3867" s="72" t="s">
        <v>13504</v>
      </c>
      <c r="C3867" s="71" t="s">
        <v>24085</v>
      </c>
      <c r="D3867" s="73" t="s">
        <v>13442</v>
      </c>
    </row>
    <row r="3868" spans="1:4">
      <c r="A3868" s="71" t="s">
        <v>13505</v>
      </c>
      <c r="B3868" s="72" t="s">
        <v>13506</v>
      </c>
      <c r="C3868" s="71" t="s">
        <v>24085</v>
      </c>
      <c r="D3868" s="73" t="s">
        <v>13507</v>
      </c>
    </row>
    <row r="3869" spans="1:4">
      <c r="A3869" s="71" t="s">
        <v>13508</v>
      </c>
      <c r="B3869" s="72" t="s">
        <v>13509</v>
      </c>
      <c r="C3869" s="71" t="s">
        <v>24085</v>
      </c>
      <c r="D3869" s="73" t="s">
        <v>13448</v>
      </c>
    </row>
    <row r="3870" spans="1:4">
      <c r="A3870" s="71" t="s">
        <v>13510</v>
      </c>
      <c r="B3870" s="72" t="s">
        <v>13511</v>
      </c>
      <c r="C3870" s="71" t="s">
        <v>24085</v>
      </c>
      <c r="D3870" s="73" t="s">
        <v>13512</v>
      </c>
    </row>
    <row r="3871" spans="1:4">
      <c r="A3871" s="71" t="s">
        <v>13513</v>
      </c>
      <c r="B3871" s="72" t="s">
        <v>13514</v>
      </c>
      <c r="C3871" s="71" t="s">
        <v>24085</v>
      </c>
      <c r="D3871" s="73" t="s">
        <v>13515</v>
      </c>
    </row>
    <row r="3872" spans="1:4">
      <c r="A3872" s="71" t="s">
        <v>13516</v>
      </c>
      <c r="B3872" s="72" t="s">
        <v>13517</v>
      </c>
      <c r="C3872" s="71" t="s">
        <v>24085</v>
      </c>
      <c r="D3872" s="76" t="s">
        <v>13518</v>
      </c>
    </row>
    <row r="3873" spans="1:4">
      <c r="A3873" s="71" t="s">
        <v>13519</v>
      </c>
      <c r="B3873" s="72" t="s">
        <v>13520</v>
      </c>
      <c r="C3873" s="71" t="s">
        <v>24085</v>
      </c>
      <c r="D3873" s="76" t="s">
        <v>13521</v>
      </c>
    </row>
    <row r="3874" spans="1:4">
      <c r="A3874" s="71" t="s">
        <v>13522</v>
      </c>
      <c r="B3874" s="72" t="s">
        <v>13523</v>
      </c>
      <c r="C3874" s="71" t="s">
        <v>24085</v>
      </c>
      <c r="D3874" s="76" t="s">
        <v>13524</v>
      </c>
    </row>
    <row r="3875" spans="1:4">
      <c r="A3875" s="71" t="s">
        <v>13525</v>
      </c>
      <c r="B3875" s="72" t="s">
        <v>13526</v>
      </c>
      <c r="C3875" s="71" t="s">
        <v>24085</v>
      </c>
      <c r="D3875" s="76" t="s">
        <v>13490</v>
      </c>
    </row>
    <row r="3876" spans="1:4">
      <c r="A3876" s="71" t="s">
        <v>13527</v>
      </c>
      <c r="B3876" s="72" t="s">
        <v>13528</v>
      </c>
      <c r="C3876" s="71" t="s">
        <v>24085</v>
      </c>
      <c r="D3876" s="76" t="s">
        <v>13529</v>
      </c>
    </row>
    <row r="3877" spans="1:4">
      <c r="A3877" s="71" t="s">
        <v>13530</v>
      </c>
      <c r="B3877" s="72" t="s">
        <v>13531</v>
      </c>
      <c r="C3877" s="71" t="s">
        <v>24085</v>
      </c>
      <c r="D3877" s="76" t="s">
        <v>13496</v>
      </c>
    </row>
    <row r="3878" spans="1:4">
      <c r="A3878" s="71" t="s">
        <v>13532</v>
      </c>
      <c r="B3878" s="72" t="s">
        <v>13533</v>
      </c>
      <c r="C3878" s="71" t="s">
        <v>24085</v>
      </c>
      <c r="D3878" s="77" t="s">
        <v>13534</v>
      </c>
    </row>
    <row r="3879" spans="1:4">
      <c r="A3879" s="71" t="s">
        <v>13535</v>
      </c>
      <c r="B3879" s="72" t="s">
        <v>13536</v>
      </c>
      <c r="C3879" s="71" t="s">
        <v>24085</v>
      </c>
      <c r="D3879" s="76" t="s">
        <v>13537</v>
      </c>
    </row>
    <row r="3880" spans="1:4" ht="22.5">
      <c r="A3880" s="71" t="s">
        <v>13538</v>
      </c>
      <c r="B3880" s="72" t="s">
        <v>13539</v>
      </c>
      <c r="C3880" s="71" t="s">
        <v>24085</v>
      </c>
      <c r="D3880" s="73" t="s">
        <v>13540</v>
      </c>
    </row>
    <row r="3881" spans="1:4">
      <c r="B3881" s="72" t="s">
        <v>15199</v>
      </c>
    </row>
    <row r="3882" spans="1:4" ht="22.5">
      <c r="A3882" s="71" t="s">
        <v>13541</v>
      </c>
      <c r="B3882" s="72" t="s">
        <v>13542</v>
      </c>
      <c r="C3882" s="71" t="s">
        <v>24085</v>
      </c>
      <c r="D3882" s="73" t="s">
        <v>13543</v>
      </c>
    </row>
    <row r="3883" spans="1:4">
      <c r="B3883" s="72" t="s">
        <v>15199</v>
      </c>
    </row>
    <row r="3884" spans="1:4" ht="22.5">
      <c r="A3884" s="71" t="s">
        <v>13544</v>
      </c>
      <c r="B3884" s="72" t="s">
        <v>13545</v>
      </c>
      <c r="C3884" s="71" t="s">
        <v>24085</v>
      </c>
      <c r="D3884" s="73" t="s">
        <v>13546</v>
      </c>
    </row>
    <row r="3885" spans="1:4">
      <c r="B3885" s="72" t="s">
        <v>15199</v>
      </c>
    </row>
    <row r="3886" spans="1:4" ht="22.5">
      <c r="A3886" s="71" t="s">
        <v>13547</v>
      </c>
      <c r="B3886" s="72" t="s">
        <v>13548</v>
      </c>
      <c r="C3886" s="71" t="s">
        <v>24085</v>
      </c>
      <c r="D3886" s="73" t="s">
        <v>13549</v>
      </c>
    </row>
    <row r="3887" spans="1:4">
      <c r="B3887" s="72" t="s">
        <v>15199</v>
      </c>
    </row>
    <row r="3888" spans="1:4" ht="22.5">
      <c r="A3888" s="71" t="s">
        <v>13550</v>
      </c>
      <c r="B3888" s="72" t="s">
        <v>13551</v>
      </c>
      <c r="C3888" s="71" t="s">
        <v>24085</v>
      </c>
      <c r="D3888" s="73" t="s">
        <v>13552</v>
      </c>
    </row>
    <row r="3889" spans="1:4">
      <c r="B3889" s="72" t="s">
        <v>15199</v>
      </c>
    </row>
    <row r="3890" spans="1:4" ht="22.5">
      <c r="A3890" s="71" t="s">
        <v>13553</v>
      </c>
      <c r="B3890" s="72" t="s">
        <v>13554</v>
      </c>
      <c r="C3890" s="71" t="s">
        <v>24085</v>
      </c>
      <c r="D3890" s="73" t="s">
        <v>13555</v>
      </c>
    </row>
    <row r="3891" spans="1:4">
      <c r="B3891" s="72" t="s">
        <v>15199</v>
      </c>
    </row>
    <row r="3892" spans="1:4" ht="22.5">
      <c r="A3892" s="71" t="s">
        <v>13556</v>
      </c>
      <c r="B3892" s="72" t="s">
        <v>13557</v>
      </c>
      <c r="C3892" s="71" t="s">
        <v>24085</v>
      </c>
      <c r="D3892" s="73" t="s">
        <v>13558</v>
      </c>
    </row>
    <row r="3893" spans="1:4">
      <c r="B3893" s="72" t="s">
        <v>15199</v>
      </c>
    </row>
    <row r="3895" spans="1:4" ht="18.75">
      <c r="B3895" s="78" t="s">
        <v>23664</v>
      </c>
      <c r="C3895" s="79" t="s">
        <v>23665</v>
      </c>
      <c r="D3895" s="71" t="s">
        <v>22729</v>
      </c>
    </row>
    <row r="3896" spans="1:4">
      <c r="A3896" s="79" t="s">
        <v>23666</v>
      </c>
      <c r="B3896" s="72" t="s">
        <v>22678</v>
      </c>
    </row>
    <row r="3897" spans="1:4">
      <c r="A3897" s="79" t="s">
        <v>23667</v>
      </c>
      <c r="B3897" s="72" t="s">
        <v>22679</v>
      </c>
    </row>
    <row r="3898" spans="1:4">
      <c r="A3898" s="79" t="s">
        <v>24023</v>
      </c>
      <c r="B3898" s="80" t="s">
        <v>23668</v>
      </c>
      <c r="C3898" s="79" t="s">
        <v>23669</v>
      </c>
      <c r="D3898" s="79" t="s">
        <v>23670</v>
      </c>
    </row>
    <row r="3899" spans="1:4">
      <c r="D3899" s="79" t="s">
        <v>23671</v>
      </c>
    </row>
    <row r="3900" spans="1:4" ht="22.5">
      <c r="A3900" s="71" t="s">
        <v>13559</v>
      </c>
      <c r="B3900" s="72" t="s">
        <v>13560</v>
      </c>
      <c r="C3900" s="71" t="s">
        <v>24085</v>
      </c>
      <c r="D3900" s="73" t="s">
        <v>13561</v>
      </c>
    </row>
    <row r="3901" spans="1:4">
      <c r="B3901" s="72" t="s">
        <v>15199</v>
      </c>
    </row>
    <row r="3902" spans="1:4" ht="22.5">
      <c r="A3902" s="71" t="s">
        <v>13562</v>
      </c>
      <c r="B3902" s="72" t="s">
        <v>13563</v>
      </c>
      <c r="C3902" s="71" t="s">
        <v>24085</v>
      </c>
      <c r="D3902" s="73" t="s">
        <v>13564</v>
      </c>
    </row>
    <row r="3903" spans="1:4">
      <c r="B3903" s="72" t="s">
        <v>15199</v>
      </c>
    </row>
    <row r="3904" spans="1:4" ht="22.5">
      <c r="A3904" s="71" t="s">
        <v>13565</v>
      </c>
      <c r="B3904" s="72" t="s">
        <v>13566</v>
      </c>
      <c r="C3904" s="71" t="s">
        <v>24085</v>
      </c>
      <c r="D3904" s="73" t="s">
        <v>13567</v>
      </c>
    </row>
    <row r="3905" spans="1:4">
      <c r="B3905" s="72" t="s">
        <v>13568</v>
      </c>
    </row>
    <row r="3906" spans="1:4">
      <c r="A3906" s="71" t="s">
        <v>13569</v>
      </c>
      <c r="B3906" s="72" t="s">
        <v>13570</v>
      </c>
      <c r="C3906" s="71" t="s">
        <v>24085</v>
      </c>
      <c r="D3906" s="73" t="s">
        <v>22673</v>
      </c>
    </row>
    <row r="3907" spans="1:4">
      <c r="A3907" s="71" t="s">
        <v>13571</v>
      </c>
      <c r="B3907" s="72" t="s">
        <v>13572</v>
      </c>
      <c r="C3907" s="71" t="s">
        <v>24085</v>
      </c>
      <c r="D3907" s="73" t="s">
        <v>13573</v>
      </c>
    </row>
    <row r="3908" spans="1:4">
      <c r="A3908" s="71" t="s">
        <v>13574</v>
      </c>
      <c r="B3908" s="72" t="s">
        <v>13575</v>
      </c>
      <c r="C3908" s="71" t="s">
        <v>24085</v>
      </c>
      <c r="D3908" s="73" t="s">
        <v>16682</v>
      </c>
    </row>
    <row r="3909" spans="1:4">
      <c r="A3909" s="71" t="s">
        <v>13576</v>
      </c>
      <c r="B3909" s="72" t="s">
        <v>13577</v>
      </c>
      <c r="C3909" s="71" t="s">
        <v>24085</v>
      </c>
      <c r="D3909" s="73" t="s">
        <v>13578</v>
      </c>
    </row>
    <row r="3910" spans="1:4">
      <c r="A3910" s="71" t="s">
        <v>13579</v>
      </c>
      <c r="B3910" s="72" t="s">
        <v>13580</v>
      </c>
      <c r="C3910" s="71" t="s">
        <v>24085</v>
      </c>
      <c r="D3910" s="73" t="s">
        <v>21955</v>
      </c>
    </row>
    <row r="3911" spans="1:4">
      <c r="A3911" s="71" t="s">
        <v>13581</v>
      </c>
      <c r="B3911" s="72" t="s">
        <v>13582</v>
      </c>
      <c r="C3911" s="71" t="s">
        <v>24085</v>
      </c>
      <c r="D3911" s="73" t="s">
        <v>23674</v>
      </c>
    </row>
    <row r="3912" spans="1:4">
      <c r="A3912" s="71" t="s">
        <v>13583</v>
      </c>
      <c r="B3912" s="72" t="s">
        <v>13584</v>
      </c>
      <c r="C3912" s="71" t="s">
        <v>24085</v>
      </c>
      <c r="D3912" s="73" t="s">
        <v>13585</v>
      </c>
    </row>
    <row r="3913" spans="1:4">
      <c r="A3913" s="71" t="s">
        <v>13586</v>
      </c>
      <c r="B3913" s="72" t="s">
        <v>13587</v>
      </c>
      <c r="C3913" s="71" t="s">
        <v>24085</v>
      </c>
      <c r="D3913" s="73" t="s">
        <v>13588</v>
      </c>
    </row>
    <row r="3914" spans="1:4">
      <c r="A3914" s="71" t="s">
        <v>13589</v>
      </c>
      <c r="B3914" s="72" t="s">
        <v>13590</v>
      </c>
      <c r="C3914" s="71" t="s">
        <v>24085</v>
      </c>
      <c r="D3914" s="73" t="s">
        <v>13591</v>
      </c>
    </row>
    <row r="3915" spans="1:4">
      <c r="A3915" s="71" t="s">
        <v>13592</v>
      </c>
      <c r="B3915" s="72" t="s">
        <v>13593</v>
      </c>
      <c r="C3915" s="71" t="s">
        <v>24085</v>
      </c>
      <c r="D3915" s="73" t="s">
        <v>13594</v>
      </c>
    </row>
    <row r="3916" spans="1:4">
      <c r="A3916" s="71" t="s">
        <v>13595</v>
      </c>
      <c r="B3916" s="72" t="s">
        <v>13596</v>
      </c>
      <c r="C3916" s="71" t="s">
        <v>24085</v>
      </c>
      <c r="D3916" s="73" t="s">
        <v>13597</v>
      </c>
    </row>
    <row r="3917" spans="1:4">
      <c r="A3917" s="71" t="s">
        <v>13598</v>
      </c>
      <c r="B3917" s="72" t="s">
        <v>13599</v>
      </c>
      <c r="C3917" s="71" t="s">
        <v>24085</v>
      </c>
      <c r="D3917" s="73" t="s">
        <v>13600</v>
      </c>
    </row>
    <row r="3918" spans="1:4">
      <c r="A3918" s="71" t="s">
        <v>13601</v>
      </c>
      <c r="B3918" s="72" t="s">
        <v>13602</v>
      </c>
      <c r="C3918" s="71" t="s">
        <v>24085</v>
      </c>
      <c r="D3918" s="73" t="s">
        <v>13603</v>
      </c>
    </row>
    <row r="3919" spans="1:4">
      <c r="A3919" s="71" t="s">
        <v>13604</v>
      </c>
      <c r="B3919" s="72" t="s">
        <v>13605</v>
      </c>
      <c r="C3919" s="71" t="s">
        <v>24085</v>
      </c>
      <c r="D3919" s="73" t="s">
        <v>13606</v>
      </c>
    </row>
    <row r="3920" spans="1:4">
      <c r="A3920" s="71" t="s">
        <v>13607</v>
      </c>
      <c r="B3920" s="72" t="s">
        <v>13608</v>
      </c>
      <c r="C3920" s="71" t="s">
        <v>24085</v>
      </c>
      <c r="D3920" s="73" t="s">
        <v>13609</v>
      </c>
    </row>
    <row r="3921" spans="1:4">
      <c r="A3921" s="71" t="s">
        <v>13610</v>
      </c>
      <c r="B3921" s="72" t="s">
        <v>13611</v>
      </c>
      <c r="C3921" s="71" t="s">
        <v>24085</v>
      </c>
      <c r="D3921" s="73" t="s">
        <v>21998</v>
      </c>
    </row>
    <row r="3922" spans="1:4">
      <c r="A3922" s="71" t="s">
        <v>13612</v>
      </c>
      <c r="B3922" s="72" t="s">
        <v>13613</v>
      </c>
      <c r="C3922" s="71" t="s">
        <v>24085</v>
      </c>
      <c r="D3922" s="73" t="s">
        <v>13421</v>
      </c>
    </row>
    <row r="3923" spans="1:4">
      <c r="A3923" s="71" t="s">
        <v>13614</v>
      </c>
      <c r="B3923" s="72" t="s">
        <v>13615</v>
      </c>
      <c r="C3923" s="71" t="s">
        <v>24085</v>
      </c>
      <c r="D3923" s="73" t="s">
        <v>13616</v>
      </c>
    </row>
    <row r="3924" spans="1:4">
      <c r="A3924" s="71" t="s">
        <v>13617</v>
      </c>
      <c r="B3924" s="72" t="s">
        <v>13618</v>
      </c>
      <c r="C3924" s="71" t="s">
        <v>24085</v>
      </c>
      <c r="D3924" s="73" t="s">
        <v>21968</v>
      </c>
    </row>
    <row r="3925" spans="1:4">
      <c r="A3925" s="71" t="s">
        <v>13619</v>
      </c>
      <c r="B3925" s="72" t="s">
        <v>13620</v>
      </c>
      <c r="C3925" s="71" t="s">
        <v>24085</v>
      </c>
      <c r="D3925" s="73" t="s">
        <v>16832</v>
      </c>
    </row>
    <row r="3926" spans="1:4">
      <c r="A3926" s="71" t="s">
        <v>13621</v>
      </c>
      <c r="B3926" s="72" t="s">
        <v>13622</v>
      </c>
      <c r="C3926" s="71" t="s">
        <v>24085</v>
      </c>
      <c r="D3926" s="73" t="s">
        <v>17650</v>
      </c>
    </row>
    <row r="3927" spans="1:4">
      <c r="A3927" s="71" t="s">
        <v>13623</v>
      </c>
      <c r="B3927" s="72" t="s">
        <v>13624</v>
      </c>
      <c r="C3927" s="71" t="s">
        <v>24085</v>
      </c>
      <c r="D3927" s="73" t="s">
        <v>13625</v>
      </c>
    </row>
    <row r="3928" spans="1:4">
      <c r="A3928" s="71" t="s">
        <v>13626</v>
      </c>
      <c r="B3928" s="72" t="s">
        <v>13627</v>
      </c>
      <c r="C3928" s="71" t="s">
        <v>24085</v>
      </c>
      <c r="D3928" s="73" t="s">
        <v>13628</v>
      </c>
    </row>
    <row r="3929" spans="1:4">
      <c r="A3929" s="71" t="s">
        <v>13629</v>
      </c>
      <c r="B3929" s="72" t="s">
        <v>13630</v>
      </c>
      <c r="C3929" s="71" t="s">
        <v>24085</v>
      </c>
      <c r="D3929" s="73" t="s">
        <v>13631</v>
      </c>
    </row>
    <row r="3930" spans="1:4">
      <c r="A3930" s="71" t="s">
        <v>13632</v>
      </c>
      <c r="B3930" s="72" t="s">
        <v>13633</v>
      </c>
      <c r="C3930" s="71" t="s">
        <v>24085</v>
      </c>
      <c r="D3930" s="73" t="s">
        <v>19644</v>
      </c>
    </row>
    <row r="3931" spans="1:4">
      <c r="A3931" s="71" t="s">
        <v>13634</v>
      </c>
      <c r="B3931" s="72" t="s">
        <v>13635</v>
      </c>
      <c r="C3931" s="71" t="s">
        <v>24085</v>
      </c>
      <c r="D3931" s="73" t="s">
        <v>13636</v>
      </c>
    </row>
    <row r="3932" spans="1:4">
      <c r="A3932" s="71" t="s">
        <v>13637</v>
      </c>
      <c r="B3932" s="72" t="s">
        <v>13638</v>
      </c>
      <c r="C3932" s="71" t="s">
        <v>24085</v>
      </c>
      <c r="D3932" s="73" t="s">
        <v>13639</v>
      </c>
    </row>
    <row r="3933" spans="1:4">
      <c r="A3933" s="71" t="s">
        <v>13640</v>
      </c>
      <c r="B3933" s="72" t="s">
        <v>13641</v>
      </c>
      <c r="C3933" s="71" t="s">
        <v>24085</v>
      </c>
      <c r="D3933" s="73" t="s">
        <v>18980</v>
      </c>
    </row>
    <row r="3934" spans="1:4">
      <c r="A3934" s="71" t="s">
        <v>13642</v>
      </c>
      <c r="B3934" s="72" t="s">
        <v>13643</v>
      </c>
      <c r="C3934" s="71" t="s">
        <v>24085</v>
      </c>
      <c r="D3934" s="73" t="s">
        <v>13644</v>
      </c>
    </row>
    <row r="3935" spans="1:4">
      <c r="A3935" s="71" t="s">
        <v>13645</v>
      </c>
      <c r="B3935" s="72" t="s">
        <v>13646</v>
      </c>
      <c r="C3935" s="71" t="s">
        <v>24085</v>
      </c>
      <c r="D3935" s="73" t="s">
        <v>13647</v>
      </c>
    </row>
    <row r="3936" spans="1:4">
      <c r="A3936" s="71" t="s">
        <v>13648</v>
      </c>
      <c r="B3936" s="72" t="s">
        <v>13649</v>
      </c>
      <c r="C3936" s="71" t="s">
        <v>24085</v>
      </c>
      <c r="D3936" s="73" t="s">
        <v>23771</v>
      </c>
    </row>
    <row r="3937" spans="1:4">
      <c r="A3937" s="71" t="s">
        <v>13650</v>
      </c>
      <c r="B3937" s="72" t="s">
        <v>13651</v>
      </c>
      <c r="C3937" s="71" t="s">
        <v>24085</v>
      </c>
      <c r="D3937" s="73" t="s">
        <v>18461</v>
      </c>
    </row>
    <row r="3938" spans="1:4">
      <c r="A3938" s="71" t="s">
        <v>13652</v>
      </c>
      <c r="B3938" s="72" t="s">
        <v>13653</v>
      </c>
      <c r="C3938" s="71" t="s">
        <v>24085</v>
      </c>
      <c r="D3938" s="73" t="s">
        <v>21463</v>
      </c>
    </row>
    <row r="3939" spans="1:4">
      <c r="A3939" s="71" t="s">
        <v>13654</v>
      </c>
      <c r="B3939" s="72" t="s">
        <v>13655</v>
      </c>
      <c r="C3939" s="71" t="s">
        <v>24085</v>
      </c>
      <c r="D3939" s="73" t="s">
        <v>13656</v>
      </c>
    </row>
    <row r="3940" spans="1:4">
      <c r="A3940" s="71" t="s">
        <v>13657</v>
      </c>
      <c r="B3940" s="72" t="s">
        <v>13658</v>
      </c>
      <c r="C3940" s="71" t="s">
        <v>24085</v>
      </c>
      <c r="D3940" s="73" t="s">
        <v>21275</v>
      </c>
    </row>
    <row r="3941" spans="1:4">
      <c r="A3941" s="71" t="s">
        <v>13659</v>
      </c>
      <c r="B3941" s="72" t="s">
        <v>13660</v>
      </c>
      <c r="C3941" s="71" t="s">
        <v>24085</v>
      </c>
      <c r="D3941" s="73" t="s">
        <v>23679</v>
      </c>
    </row>
    <row r="3942" spans="1:4">
      <c r="A3942" s="71" t="s">
        <v>13661</v>
      </c>
      <c r="B3942" s="72" t="s">
        <v>15715</v>
      </c>
      <c r="C3942" s="71" t="s">
        <v>24085</v>
      </c>
      <c r="D3942" s="73" t="s">
        <v>18328</v>
      </c>
    </row>
    <row r="3943" spans="1:4">
      <c r="A3943" s="71" t="s">
        <v>15716</v>
      </c>
      <c r="B3943" s="72" t="s">
        <v>15717</v>
      </c>
      <c r="C3943" s="71" t="s">
        <v>24085</v>
      </c>
      <c r="D3943" s="73" t="s">
        <v>15718</v>
      </c>
    </row>
    <row r="3944" spans="1:4">
      <c r="A3944" s="71" t="s">
        <v>15719</v>
      </c>
      <c r="B3944" s="72" t="s">
        <v>15720</v>
      </c>
      <c r="C3944" s="71" t="s">
        <v>22126</v>
      </c>
      <c r="D3944" s="71" t="s">
        <v>22250</v>
      </c>
    </row>
    <row r="3945" spans="1:4" ht="22.5">
      <c r="A3945" s="71" t="s">
        <v>15721</v>
      </c>
      <c r="B3945" s="72" t="s">
        <v>15722</v>
      </c>
      <c r="C3945" s="71" t="s">
        <v>22126</v>
      </c>
      <c r="D3945" s="73" t="s">
        <v>15723</v>
      </c>
    </row>
    <row r="3946" spans="1:4">
      <c r="A3946" s="71" t="s">
        <v>15724</v>
      </c>
      <c r="B3946" s="72" t="s">
        <v>15725</v>
      </c>
      <c r="C3946" s="71" t="s">
        <v>22126</v>
      </c>
      <c r="D3946" s="73" t="s">
        <v>15726</v>
      </c>
    </row>
    <row r="3947" spans="1:4" ht="22.5">
      <c r="A3947" s="71" t="s">
        <v>15727</v>
      </c>
      <c r="B3947" s="72" t="s">
        <v>15728</v>
      </c>
      <c r="C3947" s="71" t="s">
        <v>22126</v>
      </c>
      <c r="D3947" s="73" t="s">
        <v>15729</v>
      </c>
    </row>
    <row r="3948" spans="1:4" ht="22.5">
      <c r="A3948" s="71" t="s">
        <v>15730</v>
      </c>
      <c r="B3948" s="72" t="s">
        <v>15731</v>
      </c>
      <c r="C3948" s="71" t="s">
        <v>22126</v>
      </c>
      <c r="D3948" s="73" t="s">
        <v>15732</v>
      </c>
    </row>
    <row r="3949" spans="1:4" ht="22.5">
      <c r="A3949" s="71" t="s">
        <v>15733</v>
      </c>
      <c r="B3949" s="72" t="s">
        <v>15734</v>
      </c>
      <c r="C3949" s="71" t="s">
        <v>22126</v>
      </c>
      <c r="D3949" s="73" t="s">
        <v>15735</v>
      </c>
    </row>
    <row r="3950" spans="1:4" ht="22.5">
      <c r="A3950" s="71" t="s">
        <v>15736</v>
      </c>
      <c r="B3950" s="72" t="s">
        <v>15737</v>
      </c>
      <c r="C3950" s="71" t="s">
        <v>22126</v>
      </c>
      <c r="D3950" s="73" t="s">
        <v>15738</v>
      </c>
    </row>
    <row r="3951" spans="1:4">
      <c r="A3951" s="71" t="s">
        <v>15739</v>
      </c>
      <c r="B3951" s="72" t="s">
        <v>15740</v>
      </c>
      <c r="C3951" s="71" t="s">
        <v>22126</v>
      </c>
      <c r="D3951" s="73" t="s">
        <v>20486</v>
      </c>
    </row>
    <row r="3952" spans="1:4">
      <c r="A3952" s="71" t="s">
        <v>15741</v>
      </c>
      <c r="B3952" s="72" t="s">
        <v>15742</v>
      </c>
      <c r="C3952" s="71" t="s">
        <v>22126</v>
      </c>
      <c r="D3952" s="73" t="s">
        <v>15743</v>
      </c>
    </row>
    <row r="3953" spans="1:4">
      <c r="A3953" s="71" t="s">
        <v>15744</v>
      </c>
      <c r="B3953" s="72" t="s">
        <v>15745</v>
      </c>
      <c r="C3953" s="71" t="s">
        <v>22126</v>
      </c>
      <c r="D3953" s="73" t="s">
        <v>15746</v>
      </c>
    </row>
    <row r="3954" spans="1:4">
      <c r="B3954" s="72" t="s">
        <v>15747</v>
      </c>
    </row>
    <row r="3956" spans="1:4" ht="18.75">
      <c r="B3956" s="78" t="s">
        <v>23664</v>
      </c>
      <c r="C3956" s="79" t="s">
        <v>23665</v>
      </c>
      <c r="D3956" s="71" t="s">
        <v>22730</v>
      </c>
    </row>
    <row r="3957" spans="1:4">
      <c r="A3957" s="79" t="s">
        <v>23666</v>
      </c>
      <c r="B3957" s="72" t="s">
        <v>22678</v>
      </c>
    </row>
    <row r="3958" spans="1:4">
      <c r="A3958" s="79" t="s">
        <v>23667</v>
      </c>
      <c r="B3958" s="72" t="s">
        <v>22679</v>
      </c>
    </row>
    <row r="3959" spans="1:4">
      <c r="A3959" s="79" t="s">
        <v>24023</v>
      </c>
      <c r="B3959" s="80" t="s">
        <v>23668</v>
      </c>
      <c r="C3959" s="79" t="s">
        <v>23669</v>
      </c>
      <c r="D3959" s="79" t="s">
        <v>23670</v>
      </c>
    </row>
    <row r="3960" spans="1:4">
      <c r="D3960" s="79" t="s">
        <v>23671</v>
      </c>
    </row>
    <row r="3961" spans="1:4">
      <c r="A3961" s="71" t="s">
        <v>15748</v>
      </c>
      <c r="B3961" s="72" t="s">
        <v>15749</v>
      </c>
      <c r="C3961" s="71" t="s">
        <v>22126</v>
      </c>
      <c r="D3961" s="71" t="s">
        <v>23648</v>
      </c>
    </row>
    <row r="3962" spans="1:4">
      <c r="A3962" s="71" t="s">
        <v>15750</v>
      </c>
      <c r="B3962" s="72" t="s">
        <v>15751</v>
      </c>
      <c r="C3962" s="71" t="s">
        <v>22126</v>
      </c>
      <c r="D3962" s="71" t="s">
        <v>21179</v>
      </c>
    </row>
    <row r="3963" spans="1:4">
      <c r="A3963" s="71" t="s">
        <v>15752</v>
      </c>
      <c r="B3963" s="72" t="s">
        <v>15753</v>
      </c>
      <c r="C3963" s="71" t="s">
        <v>22126</v>
      </c>
      <c r="D3963" s="71" t="s">
        <v>15754</v>
      </c>
    </row>
    <row r="3964" spans="1:4">
      <c r="A3964" s="71" t="s">
        <v>15755</v>
      </c>
      <c r="B3964" s="72" t="s">
        <v>15756</v>
      </c>
      <c r="C3964" s="71" t="s">
        <v>24085</v>
      </c>
      <c r="D3964" s="73" t="s">
        <v>15757</v>
      </c>
    </row>
    <row r="3965" spans="1:4">
      <c r="A3965" s="71" t="s">
        <v>15758</v>
      </c>
      <c r="B3965" s="72" t="s">
        <v>15759</v>
      </c>
      <c r="C3965" s="71" t="s">
        <v>24085</v>
      </c>
      <c r="D3965" s="73" t="s">
        <v>15760</v>
      </c>
    </row>
    <row r="3966" spans="1:4">
      <c r="A3966" s="71" t="s">
        <v>15761</v>
      </c>
      <c r="B3966" s="72" t="s">
        <v>15762</v>
      </c>
      <c r="C3966" s="71" t="s">
        <v>24085</v>
      </c>
      <c r="D3966" s="73" t="s">
        <v>15763</v>
      </c>
    </row>
    <row r="3967" spans="1:4">
      <c r="A3967" s="71" t="s">
        <v>15764</v>
      </c>
      <c r="B3967" s="72" t="s">
        <v>15765</v>
      </c>
      <c r="C3967" s="71" t="s">
        <v>24085</v>
      </c>
      <c r="D3967" s="73" t="s">
        <v>15766</v>
      </c>
    </row>
    <row r="3968" spans="1:4">
      <c r="A3968" s="71" t="s">
        <v>15767</v>
      </c>
      <c r="B3968" s="72" t="s">
        <v>15768</v>
      </c>
      <c r="C3968" s="71" t="s">
        <v>24085</v>
      </c>
      <c r="D3968" s="73" t="s">
        <v>15769</v>
      </c>
    </row>
    <row r="3969" spans="1:4">
      <c r="A3969" s="71" t="s">
        <v>15770</v>
      </c>
      <c r="B3969" s="72" t="s">
        <v>15771</v>
      </c>
      <c r="C3969" s="71" t="s">
        <v>24085</v>
      </c>
      <c r="D3969" s="73" t="s">
        <v>15772</v>
      </c>
    </row>
    <row r="3970" spans="1:4">
      <c r="A3970" s="71" t="s">
        <v>15773</v>
      </c>
      <c r="B3970" s="72" t="s">
        <v>15774</v>
      </c>
      <c r="C3970" s="71" t="s">
        <v>24085</v>
      </c>
      <c r="D3970" s="73" t="s">
        <v>15775</v>
      </c>
    </row>
    <row r="3971" spans="1:4">
      <c r="A3971" s="71" t="s">
        <v>15776</v>
      </c>
      <c r="B3971" s="72" t="s">
        <v>15777</v>
      </c>
      <c r="C3971" s="71" t="s">
        <v>24085</v>
      </c>
      <c r="D3971" s="73" t="s">
        <v>15778</v>
      </c>
    </row>
    <row r="3972" spans="1:4">
      <c r="A3972" s="71" t="s">
        <v>15779</v>
      </c>
      <c r="B3972" s="72" t="s">
        <v>15780</v>
      </c>
      <c r="C3972" s="71" t="s">
        <v>24085</v>
      </c>
      <c r="D3972" s="73" t="s">
        <v>15781</v>
      </c>
    </row>
    <row r="3973" spans="1:4">
      <c r="A3973" s="71" t="s">
        <v>15782</v>
      </c>
      <c r="B3973" s="72" t="s">
        <v>15783</v>
      </c>
      <c r="C3973" s="71" t="s">
        <v>24085</v>
      </c>
      <c r="D3973" s="73" t="s">
        <v>15784</v>
      </c>
    </row>
    <row r="3974" spans="1:4">
      <c r="A3974" s="71" t="s">
        <v>15785</v>
      </c>
      <c r="B3974" s="72" t="s">
        <v>15786</v>
      </c>
      <c r="C3974" s="71" t="s">
        <v>24085</v>
      </c>
      <c r="D3974" s="76" t="s">
        <v>15787</v>
      </c>
    </row>
    <row r="3975" spans="1:4">
      <c r="A3975" s="71" t="s">
        <v>15788</v>
      </c>
      <c r="B3975" s="72" t="s">
        <v>15789</v>
      </c>
      <c r="C3975" s="71" t="s">
        <v>24134</v>
      </c>
      <c r="D3975" s="73" t="s">
        <v>15790</v>
      </c>
    </row>
    <row r="3976" spans="1:4">
      <c r="A3976" s="71" t="s">
        <v>15791</v>
      </c>
      <c r="B3976" s="72" t="s">
        <v>15792</v>
      </c>
      <c r="C3976" s="71" t="s">
        <v>24134</v>
      </c>
      <c r="D3976" s="73" t="s">
        <v>15793</v>
      </c>
    </row>
    <row r="3977" spans="1:4">
      <c r="A3977" s="71" t="s">
        <v>15794</v>
      </c>
      <c r="B3977" s="72" t="s">
        <v>15795</v>
      </c>
      <c r="C3977" s="71" t="s">
        <v>24085</v>
      </c>
      <c r="D3977" s="73" t="s">
        <v>15796</v>
      </c>
    </row>
    <row r="3978" spans="1:4">
      <c r="A3978" s="71" t="s">
        <v>15797</v>
      </c>
      <c r="B3978" s="72" t="s">
        <v>15798</v>
      </c>
      <c r="C3978" s="71" t="s">
        <v>24085</v>
      </c>
      <c r="D3978" s="73" t="s">
        <v>20572</v>
      </c>
    </row>
    <row r="3979" spans="1:4">
      <c r="A3979" s="71" t="s">
        <v>15799</v>
      </c>
      <c r="B3979" s="72" t="s">
        <v>15800</v>
      </c>
      <c r="C3979" s="71" t="s">
        <v>24085</v>
      </c>
      <c r="D3979" s="73" t="s">
        <v>15801</v>
      </c>
    </row>
    <row r="3980" spans="1:4">
      <c r="A3980" s="71" t="s">
        <v>15802</v>
      </c>
      <c r="B3980" s="72" t="s">
        <v>15803</v>
      </c>
      <c r="C3980" s="71" t="s">
        <v>24085</v>
      </c>
      <c r="D3980" s="73" t="s">
        <v>14453</v>
      </c>
    </row>
    <row r="3981" spans="1:4">
      <c r="A3981" s="71" t="s">
        <v>15804</v>
      </c>
      <c r="B3981" s="72" t="s">
        <v>15805</v>
      </c>
      <c r="C3981" s="71" t="s">
        <v>24085</v>
      </c>
      <c r="D3981" s="73" t="s">
        <v>15806</v>
      </c>
    </row>
    <row r="3982" spans="1:4">
      <c r="A3982" s="71" t="s">
        <v>15807</v>
      </c>
      <c r="B3982" s="72" t="s">
        <v>15808</v>
      </c>
      <c r="C3982" s="71" t="s">
        <v>24085</v>
      </c>
      <c r="D3982" s="73" t="s">
        <v>15809</v>
      </c>
    </row>
    <row r="3983" spans="1:4">
      <c r="A3983" s="71" t="s">
        <v>15810</v>
      </c>
      <c r="B3983" s="72" t="s">
        <v>15811</v>
      </c>
      <c r="C3983" s="71" t="s">
        <v>24085</v>
      </c>
      <c r="D3983" s="73" t="s">
        <v>15812</v>
      </c>
    </row>
    <row r="3984" spans="1:4">
      <c r="A3984" s="71" t="s">
        <v>15813</v>
      </c>
      <c r="B3984" s="72" t="s">
        <v>15814</v>
      </c>
      <c r="C3984" s="71" t="s">
        <v>24085</v>
      </c>
      <c r="D3984" s="73" t="s">
        <v>15815</v>
      </c>
    </row>
    <row r="3985" spans="1:4">
      <c r="A3985" s="71" t="s">
        <v>15816</v>
      </c>
      <c r="B3985" s="72" t="s">
        <v>15817</v>
      </c>
      <c r="C3985" s="71" t="s">
        <v>24085</v>
      </c>
      <c r="D3985" s="73" t="s">
        <v>15818</v>
      </c>
    </row>
    <row r="3986" spans="1:4">
      <c r="A3986" s="71" t="s">
        <v>15819</v>
      </c>
      <c r="B3986" s="72" t="s">
        <v>15820</v>
      </c>
      <c r="C3986" s="71" t="s">
        <v>24085</v>
      </c>
      <c r="D3986" s="73" t="s">
        <v>15821</v>
      </c>
    </row>
    <row r="3987" spans="1:4">
      <c r="A3987" s="71" t="s">
        <v>15822</v>
      </c>
      <c r="B3987" s="72" t="s">
        <v>15823</v>
      </c>
      <c r="C3987" s="71" t="s">
        <v>24085</v>
      </c>
      <c r="D3987" s="73" t="s">
        <v>15824</v>
      </c>
    </row>
    <row r="3988" spans="1:4">
      <c r="A3988" s="71" t="s">
        <v>15825</v>
      </c>
      <c r="B3988" s="72" t="s">
        <v>15826</v>
      </c>
      <c r="C3988" s="71" t="s">
        <v>24085</v>
      </c>
      <c r="D3988" s="73" t="s">
        <v>15827</v>
      </c>
    </row>
    <row r="3989" spans="1:4">
      <c r="A3989" s="71" t="s">
        <v>15828</v>
      </c>
      <c r="B3989" s="72" t="s">
        <v>15829</v>
      </c>
      <c r="C3989" s="71" t="s">
        <v>24085</v>
      </c>
      <c r="D3989" s="73" t="s">
        <v>15830</v>
      </c>
    </row>
    <row r="3990" spans="1:4">
      <c r="A3990" s="71" t="s">
        <v>15831</v>
      </c>
      <c r="B3990" s="72" t="s">
        <v>15832</v>
      </c>
      <c r="C3990" s="71" t="s">
        <v>24085</v>
      </c>
      <c r="D3990" s="73" t="s">
        <v>15833</v>
      </c>
    </row>
    <row r="3991" spans="1:4">
      <c r="A3991" s="71" t="s">
        <v>15834</v>
      </c>
      <c r="B3991" s="72" t="s">
        <v>15835</v>
      </c>
      <c r="C3991" s="71" t="s">
        <v>20557</v>
      </c>
      <c r="D3991" s="73" t="s">
        <v>15836</v>
      </c>
    </row>
    <row r="3992" spans="1:4">
      <c r="A3992" s="71" t="s">
        <v>15837</v>
      </c>
      <c r="B3992" s="72" t="s">
        <v>15838</v>
      </c>
      <c r="C3992" s="71" t="s">
        <v>20557</v>
      </c>
      <c r="D3992" s="73" t="s">
        <v>15839</v>
      </c>
    </row>
    <row r="3993" spans="1:4">
      <c r="A3993" s="71" t="s">
        <v>15840</v>
      </c>
      <c r="B3993" s="72" t="s">
        <v>15841</v>
      </c>
      <c r="C3993" s="71" t="s">
        <v>16505</v>
      </c>
      <c r="D3993" s="73" t="s">
        <v>15842</v>
      </c>
    </row>
    <row r="3994" spans="1:4">
      <c r="A3994" s="71" t="s">
        <v>15843</v>
      </c>
      <c r="B3994" s="72" t="s">
        <v>15844</v>
      </c>
      <c r="C3994" s="71" t="s">
        <v>20557</v>
      </c>
      <c r="D3994" s="73" t="s">
        <v>15845</v>
      </c>
    </row>
    <row r="3995" spans="1:4">
      <c r="A3995" s="71" t="s">
        <v>15846</v>
      </c>
      <c r="B3995" s="72" t="s">
        <v>15847</v>
      </c>
      <c r="C3995" s="71" t="s">
        <v>20557</v>
      </c>
      <c r="D3995" s="73" t="s">
        <v>15848</v>
      </c>
    </row>
    <row r="3996" spans="1:4">
      <c r="A3996" s="71" t="s">
        <v>15849</v>
      </c>
      <c r="B3996" s="72" t="s">
        <v>15850</v>
      </c>
      <c r="C3996" s="71" t="s">
        <v>20557</v>
      </c>
      <c r="D3996" s="73" t="s">
        <v>15851</v>
      </c>
    </row>
    <row r="3997" spans="1:4">
      <c r="A3997" s="71" t="s">
        <v>15852</v>
      </c>
      <c r="B3997" s="72" t="s">
        <v>15853</v>
      </c>
      <c r="C3997" s="71" t="s">
        <v>20557</v>
      </c>
      <c r="D3997" s="73" t="s">
        <v>23829</v>
      </c>
    </row>
    <row r="3998" spans="1:4">
      <c r="A3998" s="71" t="s">
        <v>15854</v>
      </c>
      <c r="B3998" s="72" t="s">
        <v>15855</v>
      </c>
      <c r="C3998" s="71" t="s">
        <v>20557</v>
      </c>
      <c r="D3998" s="73" t="s">
        <v>15856</v>
      </c>
    </row>
    <row r="3999" spans="1:4">
      <c r="A3999" s="71" t="s">
        <v>15857</v>
      </c>
      <c r="B3999" s="72" t="s">
        <v>15858</v>
      </c>
      <c r="C3999" s="71" t="s">
        <v>20557</v>
      </c>
      <c r="D3999" s="73" t="s">
        <v>15145</v>
      </c>
    </row>
    <row r="4000" spans="1:4" ht="22.5">
      <c r="A4000" s="71" t="s">
        <v>15859</v>
      </c>
      <c r="B4000" s="72" t="s">
        <v>15860</v>
      </c>
      <c r="C4000" s="71" t="s">
        <v>24085</v>
      </c>
      <c r="D4000" s="73" t="s">
        <v>15861</v>
      </c>
    </row>
    <row r="4001" spans="1:4" ht="22.5">
      <c r="A4001" s="71" t="s">
        <v>15862</v>
      </c>
      <c r="B4001" s="72" t="s">
        <v>15863</v>
      </c>
      <c r="C4001" s="71" t="s">
        <v>24085</v>
      </c>
      <c r="D4001" s="73" t="s">
        <v>15864</v>
      </c>
    </row>
    <row r="4002" spans="1:4">
      <c r="A4002" s="71" t="s">
        <v>15865</v>
      </c>
      <c r="B4002" s="72" t="s">
        <v>15866</v>
      </c>
      <c r="C4002" s="71" t="s">
        <v>24085</v>
      </c>
      <c r="D4002" s="73" t="s">
        <v>15867</v>
      </c>
    </row>
    <row r="4003" spans="1:4">
      <c r="A4003" s="71" t="s">
        <v>15868</v>
      </c>
      <c r="B4003" s="72" t="s">
        <v>15869</v>
      </c>
      <c r="C4003" s="71" t="s">
        <v>24085</v>
      </c>
      <c r="D4003" s="73" t="s">
        <v>15870</v>
      </c>
    </row>
    <row r="4004" spans="1:4">
      <c r="A4004" s="71" t="s">
        <v>15871</v>
      </c>
      <c r="B4004" s="72" t="s">
        <v>15872</v>
      </c>
      <c r="C4004" s="71" t="s">
        <v>24085</v>
      </c>
      <c r="D4004" s="73" t="s">
        <v>15873</v>
      </c>
    </row>
    <row r="4005" spans="1:4">
      <c r="A4005" s="71" t="s">
        <v>15874</v>
      </c>
      <c r="B4005" s="72" t="s">
        <v>15875</v>
      </c>
      <c r="C4005" s="71" t="s">
        <v>24085</v>
      </c>
      <c r="D4005" s="73" t="s">
        <v>15876</v>
      </c>
    </row>
    <row r="4006" spans="1:4">
      <c r="A4006" s="71" t="s">
        <v>15877</v>
      </c>
      <c r="B4006" s="72" t="s">
        <v>15878</v>
      </c>
      <c r="C4006" s="71" t="s">
        <v>24085</v>
      </c>
      <c r="D4006" s="73" t="s">
        <v>15879</v>
      </c>
    </row>
    <row r="4007" spans="1:4">
      <c r="A4007" s="71" t="s">
        <v>15880</v>
      </c>
      <c r="B4007" s="72" t="s">
        <v>15881</v>
      </c>
      <c r="C4007" s="71" t="s">
        <v>20557</v>
      </c>
      <c r="D4007" s="73" t="s">
        <v>15882</v>
      </c>
    </row>
    <row r="4008" spans="1:4">
      <c r="A4008" s="71" t="s">
        <v>15883</v>
      </c>
      <c r="B4008" s="72" t="s">
        <v>15884</v>
      </c>
      <c r="C4008" s="71" t="s">
        <v>20557</v>
      </c>
      <c r="D4008" s="73" t="s">
        <v>15885</v>
      </c>
    </row>
    <row r="4009" spans="1:4">
      <c r="A4009" s="71" t="s">
        <v>15886</v>
      </c>
      <c r="B4009" s="72" t="s">
        <v>15887</v>
      </c>
      <c r="C4009" s="71" t="s">
        <v>20557</v>
      </c>
      <c r="D4009" s="73" t="s">
        <v>15888</v>
      </c>
    </row>
    <row r="4010" spans="1:4">
      <c r="A4010" s="71" t="s">
        <v>15889</v>
      </c>
      <c r="B4010" s="72" t="s">
        <v>15890</v>
      </c>
      <c r="C4010" s="71" t="s">
        <v>20557</v>
      </c>
      <c r="D4010" s="73" t="s">
        <v>15891</v>
      </c>
    </row>
    <row r="4011" spans="1:4">
      <c r="A4011" s="71" t="s">
        <v>15892</v>
      </c>
      <c r="B4011" s="72" t="s">
        <v>15893</v>
      </c>
      <c r="C4011" s="71" t="s">
        <v>20557</v>
      </c>
      <c r="D4011" s="73" t="s">
        <v>15894</v>
      </c>
    </row>
    <row r="4012" spans="1:4">
      <c r="A4012" s="71" t="s">
        <v>15895</v>
      </c>
      <c r="B4012" s="72" t="s">
        <v>15896</v>
      </c>
      <c r="C4012" s="71" t="s">
        <v>20557</v>
      </c>
      <c r="D4012" s="73" t="s">
        <v>15897</v>
      </c>
    </row>
    <row r="4013" spans="1:4">
      <c r="A4013" s="71" t="s">
        <v>15898</v>
      </c>
      <c r="B4013" s="72" t="s">
        <v>15899</v>
      </c>
      <c r="C4013" s="71" t="s">
        <v>20557</v>
      </c>
      <c r="D4013" s="73" t="s">
        <v>15900</v>
      </c>
    </row>
    <row r="4015" spans="1:4" ht="18.75">
      <c r="B4015" s="78" t="s">
        <v>23664</v>
      </c>
      <c r="C4015" s="79" t="s">
        <v>23665</v>
      </c>
      <c r="D4015" s="71" t="s">
        <v>22731</v>
      </c>
    </row>
    <row r="4016" spans="1:4">
      <c r="A4016" s="79" t="s">
        <v>23666</v>
      </c>
      <c r="B4016" s="72" t="s">
        <v>22678</v>
      </c>
    </row>
    <row r="4017" spans="1:4">
      <c r="A4017" s="79" t="s">
        <v>23667</v>
      </c>
      <c r="B4017" s="72" t="s">
        <v>22679</v>
      </c>
    </row>
    <row r="4018" spans="1:4">
      <c r="A4018" s="79" t="s">
        <v>24023</v>
      </c>
      <c r="B4018" s="80" t="s">
        <v>23668</v>
      </c>
      <c r="C4018" s="79" t="s">
        <v>23669</v>
      </c>
      <c r="D4018" s="79" t="s">
        <v>23670</v>
      </c>
    </row>
    <row r="4019" spans="1:4">
      <c r="D4019" s="79" t="s">
        <v>23671</v>
      </c>
    </row>
    <row r="4020" spans="1:4">
      <c r="A4020" s="71" t="s">
        <v>15901</v>
      </c>
      <c r="B4020" s="72" t="s">
        <v>15902</v>
      </c>
      <c r="C4020" s="71" t="s">
        <v>20557</v>
      </c>
      <c r="D4020" s="73" t="s">
        <v>17236</v>
      </c>
    </row>
    <row r="4021" spans="1:4">
      <c r="A4021" s="71" t="s">
        <v>15903</v>
      </c>
      <c r="B4021" s="72" t="s">
        <v>15904</v>
      </c>
      <c r="C4021" s="71" t="s">
        <v>20557</v>
      </c>
      <c r="D4021" s="73" t="s">
        <v>21389</v>
      </c>
    </row>
    <row r="4022" spans="1:4">
      <c r="A4022" s="71" t="s">
        <v>15905</v>
      </c>
      <c r="B4022" s="72" t="s">
        <v>15906</v>
      </c>
      <c r="C4022" s="71" t="s">
        <v>20557</v>
      </c>
      <c r="D4022" s="73" t="s">
        <v>15907</v>
      </c>
    </row>
    <row r="4023" spans="1:4">
      <c r="A4023" s="71" t="s">
        <v>15908</v>
      </c>
      <c r="B4023" s="72" t="s">
        <v>15909</v>
      </c>
      <c r="C4023" s="71" t="s">
        <v>20557</v>
      </c>
      <c r="D4023" s="73" t="s">
        <v>15910</v>
      </c>
    </row>
    <row r="4024" spans="1:4">
      <c r="A4024" s="71" t="s">
        <v>15911</v>
      </c>
      <c r="B4024" s="72" t="s">
        <v>15912</v>
      </c>
      <c r="C4024" s="71" t="s">
        <v>20557</v>
      </c>
      <c r="D4024" s="73" t="s">
        <v>15913</v>
      </c>
    </row>
    <row r="4025" spans="1:4">
      <c r="A4025" s="71" t="s">
        <v>15914</v>
      </c>
      <c r="B4025" s="72" t="s">
        <v>15915</v>
      </c>
      <c r="C4025" s="71" t="s">
        <v>20557</v>
      </c>
      <c r="D4025" s="73" t="s">
        <v>15916</v>
      </c>
    </row>
    <row r="4026" spans="1:4">
      <c r="A4026" s="71" t="s">
        <v>15917</v>
      </c>
      <c r="B4026" s="72" t="s">
        <v>15918</v>
      </c>
      <c r="C4026" s="71" t="s">
        <v>20557</v>
      </c>
      <c r="D4026" s="73" t="s">
        <v>15919</v>
      </c>
    </row>
    <row r="4027" spans="1:4" ht="22.5">
      <c r="A4027" s="71" t="s">
        <v>15920</v>
      </c>
      <c r="B4027" s="72" t="s">
        <v>15921</v>
      </c>
      <c r="C4027" s="71" t="s">
        <v>20557</v>
      </c>
      <c r="D4027" s="73" t="s">
        <v>15885</v>
      </c>
    </row>
    <row r="4028" spans="1:4">
      <c r="B4028" s="72" t="s">
        <v>15922</v>
      </c>
    </row>
    <row r="4029" spans="1:4" ht="22.5">
      <c r="A4029" s="71" t="s">
        <v>15923</v>
      </c>
      <c r="B4029" s="72" t="s">
        <v>15924</v>
      </c>
      <c r="C4029" s="71" t="s">
        <v>20557</v>
      </c>
      <c r="D4029" s="73" t="s">
        <v>15925</v>
      </c>
    </row>
    <row r="4030" spans="1:4">
      <c r="B4030" s="72" t="s">
        <v>15922</v>
      </c>
    </row>
    <row r="4031" spans="1:4" ht="22.5">
      <c r="A4031" s="71" t="s">
        <v>15926</v>
      </c>
      <c r="B4031" s="72" t="s">
        <v>15927</v>
      </c>
      <c r="C4031" s="71" t="s">
        <v>20557</v>
      </c>
      <c r="D4031" s="73" t="s">
        <v>15928</v>
      </c>
    </row>
    <row r="4032" spans="1:4">
      <c r="B4032" s="72" t="s">
        <v>15929</v>
      </c>
    </row>
    <row r="4033" spans="1:4" ht="22.5">
      <c r="A4033" s="71" t="s">
        <v>15930</v>
      </c>
      <c r="B4033" s="72" t="s">
        <v>15931</v>
      </c>
      <c r="C4033" s="71" t="s">
        <v>20557</v>
      </c>
      <c r="D4033" s="73" t="s">
        <v>15932</v>
      </c>
    </row>
    <row r="4034" spans="1:4">
      <c r="B4034" s="72" t="s">
        <v>15933</v>
      </c>
    </row>
    <row r="4035" spans="1:4" ht="22.5">
      <c r="A4035" s="71" t="s">
        <v>15934</v>
      </c>
      <c r="B4035" s="72" t="s">
        <v>15935</v>
      </c>
      <c r="C4035" s="71" t="s">
        <v>20557</v>
      </c>
      <c r="D4035" s="73" t="s">
        <v>15936</v>
      </c>
    </row>
    <row r="4036" spans="1:4">
      <c r="B4036" s="72" t="s">
        <v>15937</v>
      </c>
    </row>
    <row r="4037" spans="1:4" ht="22.5">
      <c r="A4037" s="71" t="s">
        <v>15938</v>
      </c>
      <c r="B4037" s="72" t="s">
        <v>15939</v>
      </c>
      <c r="C4037" s="71" t="s">
        <v>20557</v>
      </c>
      <c r="D4037" s="73" t="s">
        <v>15940</v>
      </c>
    </row>
    <row r="4038" spans="1:4">
      <c r="B4038" s="72" t="s">
        <v>15941</v>
      </c>
    </row>
    <row r="4039" spans="1:4">
      <c r="A4039" s="71" t="s">
        <v>15942</v>
      </c>
      <c r="B4039" s="72" t="s">
        <v>15943</v>
      </c>
      <c r="C4039" s="71" t="s">
        <v>24085</v>
      </c>
      <c r="D4039" s="71" t="s">
        <v>23648</v>
      </c>
    </row>
    <row r="4040" spans="1:4">
      <c r="A4040" s="71" t="s">
        <v>15944</v>
      </c>
      <c r="B4040" s="72" t="s">
        <v>15945</v>
      </c>
      <c r="C4040" s="71" t="s">
        <v>20557</v>
      </c>
      <c r="D4040" s="73" t="s">
        <v>15946</v>
      </c>
    </row>
    <row r="4041" spans="1:4">
      <c r="A4041" s="71" t="s">
        <v>15947</v>
      </c>
      <c r="B4041" s="72" t="s">
        <v>15948</v>
      </c>
      <c r="C4041" s="71" t="s">
        <v>24134</v>
      </c>
      <c r="D4041" s="73" t="s">
        <v>15187</v>
      </c>
    </row>
    <row r="4042" spans="1:4">
      <c r="A4042" s="71" t="s">
        <v>15949</v>
      </c>
      <c r="B4042" s="72" t="s">
        <v>15950</v>
      </c>
      <c r="C4042" s="71" t="s">
        <v>24085</v>
      </c>
      <c r="D4042" s="73" t="s">
        <v>15951</v>
      </c>
    </row>
    <row r="4043" spans="1:4">
      <c r="A4043" s="71" t="s">
        <v>15952</v>
      </c>
      <c r="B4043" s="72" t="s">
        <v>15953</v>
      </c>
      <c r="C4043" s="71" t="s">
        <v>24085</v>
      </c>
      <c r="D4043" s="73" t="s">
        <v>15951</v>
      </c>
    </row>
    <row r="4044" spans="1:4">
      <c r="A4044" s="71" t="s">
        <v>15954</v>
      </c>
      <c r="B4044" s="72" t="s">
        <v>15955</v>
      </c>
      <c r="C4044" s="71" t="s">
        <v>24085</v>
      </c>
      <c r="D4044" s="73" t="s">
        <v>15956</v>
      </c>
    </row>
    <row r="4045" spans="1:4">
      <c r="A4045" s="71" t="s">
        <v>15957</v>
      </c>
      <c r="B4045" s="72" t="s">
        <v>15958</v>
      </c>
      <c r="C4045" s="71" t="s">
        <v>24085</v>
      </c>
      <c r="D4045" s="73" t="s">
        <v>18141</v>
      </c>
    </row>
    <row r="4046" spans="1:4">
      <c r="A4046" s="71" t="s">
        <v>15959</v>
      </c>
      <c r="B4046" s="72" t="s">
        <v>15960</v>
      </c>
      <c r="C4046" s="71" t="s">
        <v>24085</v>
      </c>
      <c r="D4046" s="73" t="s">
        <v>21154</v>
      </c>
    </row>
    <row r="4047" spans="1:4">
      <c r="A4047" s="71" t="s">
        <v>15961</v>
      </c>
      <c r="B4047" s="72" t="s">
        <v>15962</v>
      </c>
      <c r="C4047" s="71" t="s">
        <v>24085</v>
      </c>
      <c r="D4047" s="73" t="s">
        <v>23013</v>
      </c>
    </row>
    <row r="4048" spans="1:4">
      <c r="A4048" s="71" t="s">
        <v>15963</v>
      </c>
      <c r="B4048" s="72" t="s">
        <v>15964</v>
      </c>
      <c r="C4048" s="71" t="s">
        <v>24085</v>
      </c>
      <c r="D4048" s="73" t="s">
        <v>15965</v>
      </c>
    </row>
    <row r="4049" spans="1:4">
      <c r="A4049" s="71" t="s">
        <v>15966</v>
      </c>
      <c r="B4049" s="72" t="s">
        <v>15967</v>
      </c>
      <c r="C4049" s="71" t="s">
        <v>24085</v>
      </c>
      <c r="D4049" s="73" t="s">
        <v>24228</v>
      </c>
    </row>
    <row r="4050" spans="1:4">
      <c r="A4050" s="71" t="s">
        <v>15968</v>
      </c>
      <c r="B4050" s="72" t="s">
        <v>15969</v>
      </c>
      <c r="C4050" s="71" t="s">
        <v>24085</v>
      </c>
      <c r="D4050" s="73" t="s">
        <v>24228</v>
      </c>
    </row>
    <row r="4051" spans="1:4">
      <c r="A4051" s="71" t="s">
        <v>15970</v>
      </c>
      <c r="B4051" s="72" t="s">
        <v>15971</v>
      </c>
      <c r="C4051" s="71" t="s">
        <v>24085</v>
      </c>
      <c r="D4051" s="73" t="s">
        <v>21331</v>
      </c>
    </row>
    <row r="4052" spans="1:4">
      <c r="A4052" s="71" t="s">
        <v>15972</v>
      </c>
      <c r="B4052" s="72" t="s">
        <v>15973</v>
      </c>
      <c r="C4052" s="71" t="s">
        <v>24085</v>
      </c>
      <c r="D4052" s="73" t="s">
        <v>19982</v>
      </c>
    </row>
    <row r="4053" spans="1:4">
      <c r="A4053" s="71" t="s">
        <v>15974</v>
      </c>
      <c r="B4053" s="72" t="s">
        <v>15975</v>
      </c>
      <c r="C4053" s="71" t="s">
        <v>24085</v>
      </c>
      <c r="D4053" s="73" t="s">
        <v>15976</v>
      </c>
    </row>
    <row r="4054" spans="1:4">
      <c r="A4054" s="71" t="s">
        <v>15977</v>
      </c>
      <c r="B4054" s="72" t="s">
        <v>15978</v>
      </c>
      <c r="C4054" s="71" t="s">
        <v>24085</v>
      </c>
      <c r="D4054" s="73" t="s">
        <v>19029</v>
      </c>
    </row>
    <row r="4055" spans="1:4">
      <c r="A4055" s="71" t="s">
        <v>15979</v>
      </c>
      <c r="B4055" s="72" t="s">
        <v>13852</v>
      </c>
      <c r="C4055" s="71" t="s">
        <v>24085</v>
      </c>
      <c r="D4055" s="73" t="s">
        <v>14574</v>
      </c>
    </row>
    <row r="4056" spans="1:4">
      <c r="A4056" s="71" t="s">
        <v>13853</v>
      </c>
      <c r="B4056" s="72" t="s">
        <v>13854</v>
      </c>
      <c r="C4056" s="71" t="s">
        <v>24085</v>
      </c>
      <c r="D4056" s="73" t="s">
        <v>13855</v>
      </c>
    </row>
    <row r="4057" spans="1:4">
      <c r="A4057" s="71" t="s">
        <v>13856</v>
      </c>
      <c r="B4057" s="72" t="s">
        <v>13857</v>
      </c>
      <c r="C4057" s="71" t="s">
        <v>24085</v>
      </c>
      <c r="D4057" s="73" t="s">
        <v>13858</v>
      </c>
    </row>
    <row r="4058" spans="1:4">
      <c r="A4058" s="71" t="s">
        <v>13859</v>
      </c>
      <c r="B4058" s="72" t="s">
        <v>13860</v>
      </c>
      <c r="C4058" s="71" t="s">
        <v>24085</v>
      </c>
      <c r="D4058" s="73" t="s">
        <v>13861</v>
      </c>
    </row>
    <row r="4059" spans="1:4">
      <c r="A4059" s="71" t="s">
        <v>13862</v>
      </c>
      <c r="B4059" s="72" t="s">
        <v>13863</v>
      </c>
      <c r="C4059" s="71" t="s">
        <v>24085</v>
      </c>
      <c r="D4059" s="73" t="s">
        <v>13864</v>
      </c>
    </row>
    <row r="4060" spans="1:4">
      <c r="A4060" s="71" t="s">
        <v>13865</v>
      </c>
      <c r="B4060" s="72" t="s">
        <v>13866</v>
      </c>
      <c r="C4060" s="71" t="s">
        <v>24085</v>
      </c>
      <c r="D4060" s="73" t="s">
        <v>13867</v>
      </c>
    </row>
    <row r="4061" spans="1:4">
      <c r="A4061" s="71" t="s">
        <v>13868</v>
      </c>
      <c r="B4061" s="72" t="s">
        <v>13869</v>
      </c>
      <c r="C4061" s="71" t="s">
        <v>24085</v>
      </c>
      <c r="D4061" s="73" t="s">
        <v>13870</v>
      </c>
    </row>
    <row r="4062" spans="1:4">
      <c r="A4062" s="71" t="s">
        <v>13871</v>
      </c>
      <c r="B4062" s="72" t="s">
        <v>13872</v>
      </c>
      <c r="C4062" s="71" t="s">
        <v>24134</v>
      </c>
      <c r="D4062" s="73" t="s">
        <v>13873</v>
      </c>
    </row>
    <row r="4063" spans="1:4">
      <c r="A4063" s="71" t="s">
        <v>13874</v>
      </c>
      <c r="B4063" s="72" t="s">
        <v>13875</v>
      </c>
      <c r="C4063" s="71" t="s">
        <v>24134</v>
      </c>
      <c r="D4063" s="73" t="s">
        <v>13876</v>
      </c>
    </row>
    <row r="4064" spans="1:4" ht="22.5">
      <c r="A4064" s="71" t="s">
        <v>13877</v>
      </c>
      <c r="B4064" s="72" t="s">
        <v>13878</v>
      </c>
      <c r="C4064" s="71" t="s">
        <v>24085</v>
      </c>
      <c r="D4064" s="77" t="s">
        <v>13879</v>
      </c>
    </row>
    <row r="4065" spans="1:5">
      <c r="B4065" s="72" t="s">
        <v>13880</v>
      </c>
    </row>
    <row r="4066" spans="1:5">
      <c r="A4066" s="71" t="s">
        <v>13881</v>
      </c>
      <c r="B4066" s="72" t="s">
        <v>13882</v>
      </c>
      <c r="C4066" s="71" t="s">
        <v>24085</v>
      </c>
      <c r="D4066" s="73" t="s">
        <v>13883</v>
      </c>
    </row>
    <row r="4067" spans="1:5">
      <c r="A4067" s="71" t="s">
        <v>13884</v>
      </c>
      <c r="B4067" s="72" t="s">
        <v>13885</v>
      </c>
      <c r="C4067" s="71" t="s">
        <v>24085</v>
      </c>
      <c r="D4067" s="73">
        <v>46.48</v>
      </c>
      <c r="E4067" s="75">
        <v>39753</v>
      </c>
    </row>
    <row r="4068" spans="1:5">
      <c r="A4068" s="71" t="s">
        <v>13886</v>
      </c>
      <c r="B4068" s="72" t="s">
        <v>13887</v>
      </c>
      <c r="C4068" s="71" t="s">
        <v>24085</v>
      </c>
      <c r="D4068" s="73" t="s">
        <v>23783</v>
      </c>
    </row>
    <row r="4069" spans="1:5">
      <c r="A4069" s="71" t="s">
        <v>13888</v>
      </c>
      <c r="B4069" s="72" t="s">
        <v>13889</v>
      </c>
      <c r="C4069" s="71" t="s">
        <v>24085</v>
      </c>
      <c r="D4069" s="73" t="s">
        <v>13890</v>
      </c>
    </row>
    <row r="4070" spans="1:5">
      <c r="A4070" s="71" t="s">
        <v>13891</v>
      </c>
      <c r="B4070" s="72" t="s">
        <v>13892</v>
      </c>
      <c r="C4070" s="71" t="s">
        <v>24085</v>
      </c>
      <c r="D4070" s="73" t="s">
        <v>24272</v>
      </c>
    </row>
    <row r="4071" spans="1:5" ht="22.5">
      <c r="A4071" s="71" t="s">
        <v>13893</v>
      </c>
      <c r="B4071" s="72" t="s">
        <v>13894</v>
      </c>
      <c r="C4071" s="71" t="s">
        <v>24085</v>
      </c>
      <c r="D4071" s="73" t="s">
        <v>13895</v>
      </c>
    </row>
    <row r="4072" spans="1:5" ht="22.5">
      <c r="A4072" s="71" t="s">
        <v>13896</v>
      </c>
      <c r="B4072" s="72" t="s">
        <v>13897</v>
      </c>
      <c r="C4072" s="71" t="s">
        <v>24085</v>
      </c>
      <c r="D4072" s="73" t="s">
        <v>24135</v>
      </c>
    </row>
    <row r="4073" spans="1:5" ht="22.5">
      <c r="A4073" s="71" t="s">
        <v>13898</v>
      </c>
      <c r="B4073" s="72" t="s">
        <v>13899</v>
      </c>
      <c r="C4073" s="71" t="s">
        <v>24085</v>
      </c>
      <c r="D4073" s="73" t="s">
        <v>13900</v>
      </c>
    </row>
    <row r="4074" spans="1:5" ht="22.5">
      <c r="A4074" s="71" t="s">
        <v>13901</v>
      </c>
      <c r="B4074" s="72" t="s">
        <v>13902</v>
      </c>
      <c r="C4074" s="71" t="s">
        <v>24085</v>
      </c>
      <c r="D4074" s="73" t="s">
        <v>13903</v>
      </c>
    </row>
    <row r="4075" spans="1:5">
      <c r="A4075" s="71" t="s">
        <v>13904</v>
      </c>
      <c r="B4075" s="72" t="s">
        <v>13905</v>
      </c>
      <c r="C4075" s="71" t="s">
        <v>24085</v>
      </c>
      <c r="D4075" s="73" t="s">
        <v>21512</v>
      </c>
    </row>
    <row r="4076" spans="1:5">
      <c r="A4076" s="71" t="s">
        <v>13906</v>
      </c>
      <c r="B4076" s="72" t="s">
        <v>13907</v>
      </c>
      <c r="C4076" s="71" t="s">
        <v>21057</v>
      </c>
      <c r="D4076" s="73" t="s">
        <v>13908</v>
      </c>
    </row>
    <row r="4078" spans="1:5" ht="18.75">
      <c r="B4078" s="83" t="s">
        <v>23664</v>
      </c>
      <c r="C4078" s="79" t="s">
        <v>23665</v>
      </c>
      <c r="D4078" s="71" t="s">
        <v>22732</v>
      </c>
    </row>
    <row r="4079" spans="1:5">
      <c r="A4079" s="79" t="s">
        <v>23666</v>
      </c>
      <c r="B4079" s="84" t="s">
        <v>22678</v>
      </c>
    </row>
    <row r="4080" spans="1:5">
      <c r="A4080" s="79" t="s">
        <v>23667</v>
      </c>
      <c r="B4080" s="84" t="s">
        <v>22679</v>
      </c>
    </row>
    <row r="4081" spans="1:5">
      <c r="A4081" s="79" t="s">
        <v>24023</v>
      </c>
      <c r="B4081" s="85" t="s">
        <v>23668</v>
      </c>
      <c r="C4081" s="79" t="s">
        <v>23669</v>
      </c>
      <c r="D4081" s="79" t="s">
        <v>23670</v>
      </c>
    </row>
    <row r="4082" spans="1:5">
      <c r="B4082" s="86"/>
      <c r="D4082" s="79" t="s">
        <v>23671</v>
      </c>
    </row>
    <row r="4083" spans="1:5">
      <c r="A4083" s="71" t="s">
        <v>13909</v>
      </c>
      <c r="B4083" s="84" t="s">
        <v>13910</v>
      </c>
      <c r="C4083" s="71" t="s">
        <v>24085</v>
      </c>
      <c r="D4083" s="76" t="s">
        <v>13911</v>
      </c>
    </row>
    <row r="4084" spans="1:5">
      <c r="B4084" s="84" t="s">
        <v>13912</v>
      </c>
    </row>
    <row r="4085" spans="1:5">
      <c r="B4085" s="84" t="s">
        <v>13913</v>
      </c>
    </row>
    <row r="4086" spans="1:5">
      <c r="A4086" s="71" t="s">
        <v>13914</v>
      </c>
      <c r="B4086" s="84" t="s">
        <v>13915</v>
      </c>
      <c r="C4086" s="71" t="s">
        <v>24085</v>
      </c>
      <c r="D4086" s="76" t="s">
        <v>19297</v>
      </c>
    </row>
    <row r="4087" spans="1:5">
      <c r="B4087" s="84" t="s">
        <v>13916</v>
      </c>
    </row>
    <row r="4088" spans="1:5">
      <c r="B4088" s="84" t="s">
        <v>18756</v>
      </c>
    </row>
    <row r="4089" spans="1:5">
      <c r="A4089" s="71" t="s">
        <v>13917</v>
      </c>
      <c r="B4089" s="84" t="s">
        <v>13918</v>
      </c>
      <c r="C4089" s="71" t="s">
        <v>24085</v>
      </c>
      <c r="D4089" s="76" t="s">
        <v>19297</v>
      </c>
    </row>
    <row r="4090" spans="1:5">
      <c r="B4090" s="84" t="s">
        <v>13919</v>
      </c>
    </row>
    <row r="4091" spans="1:5">
      <c r="A4091" s="71" t="s">
        <v>13920</v>
      </c>
      <c r="B4091" s="84" t="s">
        <v>13921</v>
      </c>
      <c r="C4091" s="71" t="s">
        <v>24138</v>
      </c>
      <c r="D4091" s="73" t="s">
        <v>13922</v>
      </c>
    </row>
    <row r="4092" spans="1:5">
      <c r="A4092" s="71" t="s">
        <v>13923</v>
      </c>
      <c r="B4092" s="84" t="s">
        <v>13924</v>
      </c>
      <c r="C4092" s="71" t="s">
        <v>24085</v>
      </c>
      <c r="D4092" s="73" t="s">
        <v>24411</v>
      </c>
    </row>
    <row r="4093" spans="1:5">
      <c r="A4093" s="71" t="s">
        <v>13925</v>
      </c>
      <c r="B4093" s="84" t="s">
        <v>13926</v>
      </c>
      <c r="C4093" s="71" t="s">
        <v>24085</v>
      </c>
      <c r="D4093" s="71" t="s">
        <v>15334</v>
      </c>
      <c r="E4093" s="75">
        <v>39904</v>
      </c>
    </row>
    <row r="4094" spans="1:5">
      <c r="A4094" s="71" t="s">
        <v>13927</v>
      </c>
      <c r="B4094" s="84" t="s">
        <v>13928</v>
      </c>
      <c r="C4094" s="71" t="s">
        <v>24085</v>
      </c>
      <c r="D4094" s="76" t="s">
        <v>13929</v>
      </c>
    </row>
    <row r="4095" spans="1:5">
      <c r="A4095" s="71" t="s">
        <v>13930</v>
      </c>
      <c r="B4095" s="84" t="s">
        <v>13931</v>
      </c>
      <c r="C4095" s="71" t="s">
        <v>22075</v>
      </c>
      <c r="D4095" s="71" t="s">
        <v>14539</v>
      </c>
    </row>
    <row r="4096" spans="1:5">
      <c r="A4096" s="71" t="s">
        <v>13932</v>
      </c>
      <c r="B4096" s="84" t="s">
        <v>13933</v>
      </c>
      <c r="C4096" s="71" t="s">
        <v>20557</v>
      </c>
      <c r="D4096" s="71" t="s">
        <v>18356</v>
      </c>
    </row>
    <row r="4097" spans="1:4">
      <c r="A4097" s="71" t="s">
        <v>13934</v>
      </c>
      <c r="B4097" s="84" t="s">
        <v>13935</v>
      </c>
      <c r="C4097" s="71" t="s">
        <v>22126</v>
      </c>
      <c r="D4097" s="73" t="s">
        <v>16775</v>
      </c>
    </row>
    <row r="4098" spans="1:4">
      <c r="A4098" s="71" t="s">
        <v>13936</v>
      </c>
      <c r="B4098" s="84" t="s">
        <v>13937</v>
      </c>
      <c r="C4098" s="71" t="s">
        <v>22075</v>
      </c>
      <c r="D4098" s="73" t="s">
        <v>19623</v>
      </c>
    </row>
    <row r="4099" spans="1:4">
      <c r="A4099" s="71" t="s">
        <v>13938</v>
      </c>
      <c r="B4099" s="84" t="s">
        <v>13953</v>
      </c>
      <c r="C4099" s="71" t="s">
        <v>24085</v>
      </c>
      <c r="D4099" s="73" t="s">
        <v>20023</v>
      </c>
    </row>
    <row r="4100" spans="1:4">
      <c r="B4100" s="84" t="s">
        <v>13954</v>
      </c>
    </row>
    <row r="4101" spans="1:4">
      <c r="A4101" s="71" t="s">
        <v>13955</v>
      </c>
      <c r="B4101" s="84" t="s">
        <v>13956</v>
      </c>
      <c r="C4101" s="71" t="s">
        <v>24085</v>
      </c>
      <c r="D4101" s="73" t="s">
        <v>13957</v>
      </c>
    </row>
    <row r="4102" spans="1:4">
      <c r="A4102" s="71" t="s">
        <v>13958</v>
      </c>
      <c r="B4102" s="84" t="s">
        <v>13959</v>
      </c>
      <c r="C4102" s="71" t="s">
        <v>24085</v>
      </c>
      <c r="D4102" s="73" t="s">
        <v>16341</v>
      </c>
    </row>
    <row r="4103" spans="1:4">
      <c r="A4103" s="71" t="s">
        <v>13960</v>
      </c>
      <c r="B4103" s="84" t="s">
        <v>13961</v>
      </c>
      <c r="C4103" s="71" t="s">
        <v>24085</v>
      </c>
      <c r="D4103" s="73" t="s">
        <v>21293</v>
      </c>
    </row>
    <row r="4104" spans="1:4">
      <c r="A4104" s="71" t="s">
        <v>13962</v>
      </c>
      <c r="B4104" s="84" t="s">
        <v>13963</v>
      </c>
      <c r="C4104" s="71" t="s">
        <v>24085</v>
      </c>
      <c r="D4104" s="73" t="s">
        <v>13964</v>
      </c>
    </row>
    <row r="4105" spans="1:4">
      <c r="B4105" s="84" t="s">
        <v>13965</v>
      </c>
    </row>
    <row r="4106" spans="1:4">
      <c r="A4106" s="71" t="s">
        <v>13966</v>
      </c>
      <c r="B4106" s="84" t="s">
        <v>13967</v>
      </c>
      <c r="C4106" s="71" t="s">
        <v>24085</v>
      </c>
      <c r="D4106" s="73" t="s">
        <v>13968</v>
      </c>
    </row>
    <row r="4107" spans="1:4">
      <c r="B4107" s="84" t="s">
        <v>13969</v>
      </c>
    </row>
    <row r="4108" spans="1:4">
      <c r="A4108" s="71" t="s">
        <v>13970</v>
      </c>
      <c r="B4108" s="84" t="s">
        <v>13971</v>
      </c>
      <c r="C4108" s="71" t="s">
        <v>24085</v>
      </c>
      <c r="D4108" s="73" t="s">
        <v>23158</v>
      </c>
    </row>
    <row r="4109" spans="1:4">
      <c r="B4109" s="84" t="s">
        <v>13972</v>
      </c>
    </row>
    <row r="4110" spans="1:4">
      <c r="A4110" s="71" t="s">
        <v>13973</v>
      </c>
      <c r="B4110" s="84" t="s">
        <v>13974</v>
      </c>
      <c r="C4110" s="71" t="s">
        <v>24085</v>
      </c>
      <c r="D4110" s="73" t="s">
        <v>15107</v>
      </c>
    </row>
    <row r="4111" spans="1:4">
      <c r="B4111" s="84" t="s">
        <v>13972</v>
      </c>
    </row>
    <row r="4112" spans="1:4">
      <c r="A4112" s="71" t="s">
        <v>13975</v>
      </c>
      <c r="B4112" s="84" t="s">
        <v>13976</v>
      </c>
      <c r="C4112" s="71" t="s">
        <v>24085</v>
      </c>
      <c r="D4112" s="73" t="s">
        <v>13977</v>
      </c>
    </row>
    <row r="4113" spans="1:4">
      <c r="B4113" s="84" t="s">
        <v>13978</v>
      </c>
    </row>
    <row r="4114" spans="1:4">
      <c r="A4114" s="71" t="s">
        <v>13979</v>
      </c>
      <c r="B4114" s="84" t="s">
        <v>13980</v>
      </c>
      <c r="C4114" s="71" t="s">
        <v>24085</v>
      </c>
      <c r="D4114" s="73" t="s">
        <v>13981</v>
      </c>
    </row>
    <row r="4115" spans="1:4">
      <c r="B4115" s="84" t="s">
        <v>13982</v>
      </c>
    </row>
    <row r="4116" spans="1:4">
      <c r="A4116" s="71" t="s">
        <v>13983</v>
      </c>
      <c r="B4116" s="84" t="s">
        <v>13984</v>
      </c>
      <c r="C4116" s="71" t="s">
        <v>24085</v>
      </c>
      <c r="D4116" s="73" t="s">
        <v>13985</v>
      </c>
    </row>
    <row r="4117" spans="1:4">
      <c r="B4117" s="84" t="s">
        <v>13986</v>
      </c>
    </row>
    <row r="4118" spans="1:4">
      <c r="A4118" s="71" t="s">
        <v>13987</v>
      </c>
      <c r="B4118" s="84" t="s">
        <v>13988</v>
      </c>
      <c r="C4118" s="71" t="s">
        <v>24085</v>
      </c>
      <c r="D4118" s="73" t="s">
        <v>13989</v>
      </c>
    </row>
    <row r="4119" spans="1:4">
      <c r="B4119" s="84" t="s">
        <v>13982</v>
      </c>
    </row>
    <row r="4120" spans="1:4">
      <c r="A4120" s="71" t="s">
        <v>13990</v>
      </c>
      <c r="B4120" s="84" t="s">
        <v>13991</v>
      </c>
      <c r="C4120" s="71" t="s">
        <v>24085</v>
      </c>
      <c r="D4120" s="73" t="s">
        <v>13992</v>
      </c>
    </row>
    <row r="4121" spans="1:4">
      <c r="B4121" s="84" t="s">
        <v>13982</v>
      </c>
    </row>
    <row r="4122" spans="1:4">
      <c r="A4122" s="71" t="s">
        <v>13993</v>
      </c>
      <c r="B4122" s="84" t="s">
        <v>13994</v>
      </c>
      <c r="C4122" s="71" t="s">
        <v>24085</v>
      </c>
      <c r="D4122" s="73" t="s">
        <v>13995</v>
      </c>
    </row>
    <row r="4123" spans="1:4">
      <c r="B4123" s="84" t="s">
        <v>13982</v>
      </c>
    </row>
    <row r="4124" spans="1:4">
      <c r="A4124" s="71" t="s">
        <v>13996</v>
      </c>
      <c r="B4124" s="84" t="s">
        <v>13997</v>
      </c>
      <c r="C4124" s="71" t="s">
        <v>24085</v>
      </c>
      <c r="D4124" s="73" t="s">
        <v>19419</v>
      </c>
    </row>
    <row r="4125" spans="1:4">
      <c r="B4125" s="84" t="s">
        <v>13998</v>
      </c>
    </row>
    <row r="4126" spans="1:4">
      <c r="A4126" s="71" t="s">
        <v>13999</v>
      </c>
      <c r="B4126" s="84" t="s">
        <v>14000</v>
      </c>
      <c r="C4126" s="71" t="s">
        <v>24085</v>
      </c>
      <c r="D4126" s="73" t="s">
        <v>14001</v>
      </c>
    </row>
    <row r="4127" spans="1:4">
      <c r="A4127" s="71" t="s">
        <v>14002</v>
      </c>
      <c r="B4127" s="84" t="s">
        <v>14003</v>
      </c>
      <c r="C4127" s="71" t="s">
        <v>24085</v>
      </c>
      <c r="D4127" s="73" t="s">
        <v>21454</v>
      </c>
    </row>
    <row r="4128" spans="1:4">
      <c r="B4128" s="84" t="s">
        <v>14004</v>
      </c>
    </row>
    <row r="4129" spans="1:4">
      <c r="A4129" s="71" t="s">
        <v>14005</v>
      </c>
      <c r="B4129" s="84" t="s">
        <v>14006</v>
      </c>
      <c r="C4129" s="71" t="s">
        <v>24085</v>
      </c>
      <c r="D4129" s="73" t="s">
        <v>19626</v>
      </c>
    </row>
    <row r="4130" spans="1:4">
      <c r="B4130" s="84" t="s">
        <v>13969</v>
      </c>
    </row>
    <row r="4131" spans="1:4">
      <c r="A4131" s="71" t="s">
        <v>14007</v>
      </c>
      <c r="B4131" s="84" t="s">
        <v>14008</v>
      </c>
      <c r="C4131" s="71" t="s">
        <v>24085</v>
      </c>
      <c r="D4131" s="73" t="s">
        <v>14009</v>
      </c>
    </row>
    <row r="4132" spans="1:4">
      <c r="B4132" s="84" t="s">
        <v>13969</v>
      </c>
    </row>
    <row r="4133" spans="1:4">
      <c r="A4133" s="71" t="s">
        <v>14010</v>
      </c>
      <c r="B4133" s="84" t="s">
        <v>14011</v>
      </c>
      <c r="C4133" s="71" t="s">
        <v>24085</v>
      </c>
      <c r="D4133" s="73" t="s">
        <v>14012</v>
      </c>
    </row>
    <row r="4134" spans="1:4">
      <c r="B4134" s="84" t="s">
        <v>13969</v>
      </c>
    </row>
    <row r="4135" spans="1:4">
      <c r="A4135" s="71" t="s">
        <v>14013</v>
      </c>
      <c r="B4135" s="84" t="s">
        <v>14014</v>
      </c>
      <c r="C4135" s="71" t="s">
        <v>24085</v>
      </c>
      <c r="D4135" s="73" t="s">
        <v>21878</v>
      </c>
    </row>
    <row r="4136" spans="1:4">
      <c r="B4136" s="84" t="s">
        <v>13969</v>
      </c>
    </row>
    <row r="4137" spans="1:4">
      <c r="A4137" s="71" t="s">
        <v>14015</v>
      </c>
      <c r="B4137" s="84" t="s">
        <v>14016</v>
      </c>
      <c r="C4137" s="71" t="s">
        <v>24085</v>
      </c>
      <c r="D4137" s="73" t="s">
        <v>14017</v>
      </c>
    </row>
    <row r="4138" spans="1:4">
      <c r="A4138" s="71" t="s">
        <v>14018</v>
      </c>
      <c r="B4138" s="84" t="s">
        <v>14019</v>
      </c>
      <c r="C4138" s="71" t="s">
        <v>24085</v>
      </c>
      <c r="D4138" s="73" t="s">
        <v>14020</v>
      </c>
    </row>
    <row r="4139" spans="1:4">
      <c r="A4139" s="71" t="s">
        <v>14021</v>
      </c>
      <c r="B4139" s="84" t="s">
        <v>14022</v>
      </c>
      <c r="C4139" s="71" t="s">
        <v>24085</v>
      </c>
      <c r="D4139" s="73" t="s">
        <v>14023</v>
      </c>
    </row>
    <row r="4140" spans="1:4">
      <c r="A4140" s="71" t="s">
        <v>14024</v>
      </c>
      <c r="B4140" s="84" t="s">
        <v>14025</v>
      </c>
      <c r="C4140" s="71" t="s">
        <v>24085</v>
      </c>
      <c r="D4140" s="73" t="s">
        <v>14026</v>
      </c>
    </row>
    <row r="4141" spans="1:4">
      <c r="B4141" s="84" t="s">
        <v>14027</v>
      </c>
    </row>
    <row r="4142" spans="1:4">
      <c r="A4142" s="71" t="s">
        <v>14028</v>
      </c>
      <c r="B4142" s="84" t="s">
        <v>14029</v>
      </c>
      <c r="C4142" s="71" t="s">
        <v>24085</v>
      </c>
      <c r="D4142" s="73" t="s">
        <v>14030</v>
      </c>
    </row>
    <row r="4143" spans="1:4">
      <c r="B4143" s="84" t="s">
        <v>14031</v>
      </c>
    </row>
    <row r="4144" spans="1:4">
      <c r="A4144" s="71" t="s">
        <v>14032</v>
      </c>
      <c r="B4144" s="84" t="s">
        <v>14033</v>
      </c>
      <c r="C4144" s="71" t="s">
        <v>24085</v>
      </c>
      <c r="D4144" s="73" t="s">
        <v>14034</v>
      </c>
    </row>
    <row r="4145" spans="1:4">
      <c r="A4145" s="71" t="s">
        <v>14035</v>
      </c>
      <c r="B4145" s="84" t="s">
        <v>14036</v>
      </c>
      <c r="C4145" s="71" t="s">
        <v>24085</v>
      </c>
      <c r="D4145" s="73" t="s">
        <v>20123</v>
      </c>
    </row>
    <row r="4146" spans="1:4">
      <c r="A4146" s="71" t="s">
        <v>14037</v>
      </c>
      <c r="B4146" s="84" t="s">
        <v>14038</v>
      </c>
      <c r="C4146" s="71" t="s">
        <v>24085</v>
      </c>
      <c r="D4146" s="73" t="s">
        <v>14039</v>
      </c>
    </row>
    <row r="4147" spans="1:4">
      <c r="B4147" s="84" t="s">
        <v>14040</v>
      </c>
    </row>
    <row r="4148" spans="1:4">
      <c r="B4148" s="86"/>
    </row>
    <row r="4149" spans="1:4" ht="18.75">
      <c r="B4149" s="83" t="s">
        <v>23664</v>
      </c>
      <c r="C4149" s="79" t="s">
        <v>23665</v>
      </c>
      <c r="D4149" s="71" t="s">
        <v>22733</v>
      </c>
    </row>
    <row r="4150" spans="1:4">
      <c r="A4150" s="79" t="s">
        <v>23666</v>
      </c>
      <c r="B4150" s="84" t="s">
        <v>22678</v>
      </c>
    </row>
    <row r="4151" spans="1:4">
      <c r="A4151" s="79" t="s">
        <v>23667</v>
      </c>
      <c r="B4151" s="84" t="s">
        <v>22679</v>
      </c>
    </row>
    <row r="4152" spans="1:4">
      <c r="A4152" s="79" t="s">
        <v>24023</v>
      </c>
      <c r="B4152" s="85" t="s">
        <v>23668</v>
      </c>
      <c r="C4152" s="79" t="s">
        <v>23669</v>
      </c>
      <c r="D4152" s="79" t="s">
        <v>23670</v>
      </c>
    </row>
    <row r="4153" spans="1:4">
      <c r="B4153" s="86"/>
      <c r="D4153" s="79" t="s">
        <v>23671</v>
      </c>
    </row>
    <row r="4154" spans="1:4">
      <c r="A4154" s="71" t="s">
        <v>14041</v>
      </c>
      <c r="B4154" s="84" t="s">
        <v>14042</v>
      </c>
      <c r="C4154" s="71" t="s">
        <v>24085</v>
      </c>
      <c r="D4154" s="73" t="s">
        <v>14043</v>
      </c>
    </row>
    <row r="4155" spans="1:4">
      <c r="B4155" s="84" t="s">
        <v>14044</v>
      </c>
    </row>
    <row r="4156" spans="1:4">
      <c r="A4156" s="71" t="s">
        <v>14045</v>
      </c>
      <c r="B4156" s="84" t="s">
        <v>14046</v>
      </c>
      <c r="C4156" s="71" t="s">
        <v>24085</v>
      </c>
      <c r="D4156" s="73" t="s">
        <v>14047</v>
      </c>
    </row>
    <row r="4157" spans="1:4">
      <c r="B4157" s="84" t="s">
        <v>14048</v>
      </c>
    </row>
    <row r="4158" spans="1:4">
      <c r="A4158" s="71" t="s">
        <v>14049</v>
      </c>
      <c r="B4158" s="84" t="s">
        <v>14050</v>
      </c>
      <c r="C4158" s="71" t="s">
        <v>24085</v>
      </c>
      <c r="D4158" s="73" t="s">
        <v>14051</v>
      </c>
    </row>
    <row r="4159" spans="1:4">
      <c r="B4159" s="84" t="s">
        <v>14052</v>
      </c>
    </row>
    <row r="4160" spans="1:4">
      <c r="A4160" s="71" t="s">
        <v>14053</v>
      </c>
      <c r="B4160" s="84" t="s">
        <v>14054</v>
      </c>
      <c r="C4160" s="71" t="s">
        <v>24085</v>
      </c>
      <c r="D4160" s="73" t="s">
        <v>14055</v>
      </c>
    </row>
    <row r="4161" spans="1:4">
      <c r="B4161" s="84" t="s">
        <v>14056</v>
      </c>
    </row>
    <row r="4162" spans="1:4">
      <c r="A4162" s="71" t="s">
        <v>14057</v>
      </c>
      <c r="B4162" s="84" t="s">
        <v>14058</v>
      </c>
      <c r="C4162" s="71" t="s">
        <v>24085</v>
      </c>
      <c r="D4162" s="73" t="s">
        <v>23311</v>
      </c>
    </row>
    <row r="4163" spans="1:4">
      <c r="A4163" s="71" t="s">
        <v>14059</v>
      </c>
      <c r="B4163" s="84" t="s">
        <v>14060</v>
      </c>
      <c r="C4163" s="71" t="s">
        <v>24085</v>
      </c>
      <c r="D4163" s="73" t="s">
        <v>14061</v>
      </c>
    </row>
    <row r="4164" spans="1:4">
      <c r="A4164" s="71" t="s">
        <v>14062</v>
      </c>
      <c r="B4164" s="84" t="s">
        <v>14063</v>
      </c>
      <c r="C4164" s="71" t="s">
        <v>24085</v>
      </c>
      <c r="D4164" s="73" t="s">
        <v>19382</v>
      </c>
    </row>
    <row r="4165" spans="1:4">
      <c r="A4165" s="71" t="s">
        <v>14064</v>
      </c>
      <c r="B4165" s="84" t="s">
        <v>14065</v>
      </c>
      <c r="C4165" s="71" t="s">
        <v>24085</v>
      </c>
      <c r="D4165" s="73" t="s">
        <v>14066</v>
      </c>
    </row>
    <row r="4166" spans="1:4">
      <c r="A4166" s="71" t="s">
        <v>14067</v>
      </c>
      <c r="B4166" s="84" t="s">
        <v>14068</v>
      </c>
      <c r="C4166" s="71" t="s">
        <v>24085</v>
      </c>
      <c r="D4166" s="73" t="s">
        <v>14069</v>
      </c>
    </row>
    <row r="4167" spans="1:4">
      <c r="A4167" s="71" t="s">
        <v>14070</v>
      </c>
      <c r="B4167" s="84" t="s">
        <v>14071</v>
      </c>
      <c r="C4167" s="71" t="s">
        <v>24085</v>
      </c>
      <c r="D4167" s="73" t="s">
        <v>14072</v>
      </c>
    </row>
    <row r="4168" spans="1:4">
      <c r="A4168" s="71" t="s">
        <v>14073</v>
      </c>
      <c r="B4168" s="84" t="s">
        <v>14074</v>
      </c>
      <c r="C4168" s="71" t="s">
        <v>24085</v>
      </c>
      <c r="D4168" s="73" t="s">
        <v>14075</v>
      </c>
    </row>
    <row r="4169" spans="1:4">
      <c r="A4169" s="71" t="s">
        <v>14076</v>
      </c>
      <c r="B4169" s="84" t="s">
        <v>14077</v>
      </c>
      <c r="C4169" s="71" t="s">
        <v>24085</v>
      </c>
      <c r="D4169" s="73" t="s">
        <v>14078</v>
      </c>
    </row>
    <row r="4170" spans="1:4">
      <c r="A4170" s="71" t="s">
        <v>14079</v>
      </c>
      <c r="B4170" s="84" t="s">
        <v>14080</v>
      </c>
      <c r="C4170" s="71" t="s">
        <v>24085</v>
      </c>
      <c r="D4170" s="73" t="s">
        <v>14081</v>
      </c>
    </row>
    <row r="4171" spans="1:4">
      <c r="A4171" s="71" t="s">
        <v>14082</v>
      </c>
      <c r="B4171" s="84" t="s">
        <v>14083</v>
      </c>
      <c r="C4171" s="71" t="s">
        <v>24085</v>
      </c>
      <c r="D4171" s="73" t="s">
        <v>14084</v>
      </c>
    </row>
    <row r="4172" spans="1:4">
      <c r="A4172" s="71" t="s">
        <v>14085</v>
      </c>
      <c r="B4172" s="84" t="s">
        <v>14086</v>
      </c>
      <c r="C4172" s="71" t="s">
        <v>24085</v>
      </c>
      <c r="D4172" s="76" t="s">
        <v>14087</v>
      </c>
    </row>
    <row r="4173" spans="1:4">
      <c r="A4173" s="71" t="s">
        <v>14088</v>
      </c>
      <c r="B4173" s="84" t="s">
        <v>14089</v>
      </c>
      <c r="C4173" s="71" t="s">
        <v>24085</v>
      </c>
      <c r="D4173" s="73" t="s">
        <v>13922</v>
      </c>
    </row>
    <row r="4174" spans="1:4">
      <c r="A4174" s="71" t="s">
        <v>14090</v>
      </c>
      <c r="B4174" s="84" t="s">
        <v>14091</v>
      </c>
      <c r="C4174" s="71" t="s">
        <v>24085</v>
      </c>
      <c r="D4174" s="73" t="s">
        <v>13922</v>
      </c>
    </row>
    <row r="4175" spans="1:4">
      <c r="A4175" s="71" t="s">
        <v>14092</v>
      </c>
      <c r="B4175" s="84" t="s">
        <v>14093</v>
      </c>
      <c r="C4175" s="71" t="s">
        <v>24085</v>
      </c>
      <c r="D4175" s="73" t="s">
        <v>14094</v>
      </c>
    </row>
    <row r="4176" spans="1:4">
      <c r="A4176" s="71" t="s">
        <v>14095</v>
      </c>
      <c r="B4176" s="84" t="s">
        <v>14096</v>
      </c>
      <c r="C4176" s="71" t="s">
        <v>24085</v>
      </c>
      <c r="D4176" s="73" t="s">
        <v>14097</v>
      </c>
    </row>
    <row r="4177" spans="1:4">
      <c r="A4177" s="71" t="s">
        <v>14098</v>
      </c>
      <c r="B4177" s="84" t="s">
        <v>14099</v>
      </c>
      <c r="C4177" s="71" t="s">
        <v>24085</v>
      </c>
      <c r="D4177" s="73" t="s">
        <v>21631</v>
      </c>
    </row>
    <row r="4178" spans="1:4">
      <c r="A4178" s="71" t="s">
        <v>14100</v>
      </c>
      <c r="B4178" s="84" t="s">
        <v>14101</v>
      </c>
      <c r="C4178" s="71" t="s">
        <v>24085</v>
      </c>
      <c r="D4178" s="73" t="s">
        <v>15699</v>
      </c>
    </row>
    <row r="4179" spans="1:4">
      <c r="A4179" s="71" t="s">
        <v>14102</v>
      </c>
      <c r="B4179" s="84" t="s">
        <v>14103</v>
      </c>
      <c r="C4179" s="71" t="s">
        <v>24085</v>
      </c>
      <c r="D4179" s="73" t="s">
        <v>14104</v>
      </c>
    </row>
    <row r="4180" spans="1:4">
      <c r="A4180" s="71" t="s">
        <v>14105</v>
      </c>
      <c r="B4180" s="84" t="s">
        <v>14106</v>
      </c>
      <c r="C4180" s="71" t="s">
        <v>24085</v>
      </c>
      <c r="D4180" s="73" t="s">
        <v>14107</v>
      </c>
    </row>
    <row r="4181" spans="1:4">
      <c r="A4181" s="71" t="s">
        <v>14108</v>
      </c>
      <c r="B4181" s="84" t="s">
        <v>14109</v>
      </c>
      <c r="C4181" s="71" t="s">
        <v>24085</v>
      </c>
      <c r="D4181" s="73" t="s">
        <v>14110</v>
      </c>
    </row>
    <row r="4182" spans="1:4">
      <c r="A4182" s="71" t="s">
        <v>14111</v>
      </c>
      <c r="B4182" s="84" t="s">
        <v>14112</v>
      </c>
      <c r="C4182" s="71" t="s">
        <v>24085</v>
      </c>
      <c r="D4182" s="73" t="s">
        <v>14113</v>
      </c>
    </row>
    <row r="4183" spans="1:4">
      <c r="A4183" s="71" t="s">
        <v>14114</v>
      </c>
      <c r="B4183" s="84" t="s">
        <v>14115</v>
      </c>
      <c r="C4183" s="71" t="s">
        <v>24085</v>
      </c>
      <c r="D4183" s="73" t="s">
        <v>24120</v>
      </c>
    </row>
    <row r="4184" spans="1:4">
      <c r="A4184" s="71" t="s">
        <v>14116</v>
      </c>
      <c r="B4184" s="84" t="s">
        <v>14117</v>
      </c>
      <c r="C4184" s="71" t="s">
        <v>24085</v>
      </c>
      <c r="D4184" s="73" t="s">
        <v>23721</v>
      </c>
    </row>
    <row r="4185" spans="1:4">
      <c r="A4185" s="71" t="s">
        <v>14118</v>
      </c>
      <c r="B4185" s="84" t="s">
        <v>14119</v>
      </c>
      <c r="C4185" s="71" t="s">
        <v>24085</v>
      </c>
      <c r="D4185" s="73" t="s">
        <v>22156</v>
      </c>
    </row>
    <row r="4186" spans="1:4">
      <c r="A4186" s="71" t="s">
        <v>14120</v>
      </c>
      <c r="B4186" s="84" t="s">
        <v>14121</v>
      </c>
      <c r="C4186" s="71" t="s">
        <v>24085</v>
      </c>
      <c r="D4186" s="73" t="s">
        <v>17228</v>
      </c>
    </row>
    <row r="4187" spans="1:4">
      <c r="A4187" s="71" t="s">
        <v>14122</v>
      </c>
      <c r="B4187" s="84" t="s">
        <v>14123</v>
      </c>
      <c r="C4187" s="71" t="s">
        <v>24085</v>
      </c>
      <c r="D4187" s="73" t="s">
        <v>18849</v>
      </c>
    </row>
    <row r="4188" spans="1:4">
      <c r="A4188" s="71" t="s">
        <v>14124</v>
      </c>
      <c r="B4188" s="84" t="s">
        <v>14125</v>
      </c>
      <c r="C4188" s="71" t="s">
        <v>24085</v>
      </c>
      <c r="D4188" s="73" t="s">
        <v>17647</v>
      </c>
    </row>
    <row r="4189" spans="1:4">
      <c r="A4189" s="71" t="s">
        <v>14126</v>
      </c>
      <c r="B4189" s="84" t="s">
        <v>14127</v>
      </c>
      <c r="C4189" s="71" t="s">
        <v>24085</v>
      </c>
      <c r="D4189" s="73" t="s">
        <v>14128</v>
      </c>
    </row>
    <row r="4190" spans="1:4">
      <c r="A4190" s="71" t="s">
        <v>14129</v>
      </c>
      <c r="B4190" s="84" t="s">
        <v>14130</v>
      </c>
      <c r="C4190" s="71" t="s">
        <v>24085</v>
      </c>
      <c r="D4190" s="73" t="s">
        <v>14131</v>
      </c>
    </row>
    <row r="4191" spans="1:4">
      <c r="A4191" s="71" t="s">
        <v>14132</v>
      </c>
      <c r="B4191" s="84" t="s">
        <v>14133</v>
      </c>
      <c r="C4191" s="71" t="s">
        <v>24085</v>
      </c>
      <c r="D4191" s="73" t="s">
        <v>14134</v>
      </c>
    </row>
    <row r="4192" spans="1:4">
      <c r="A4192" s="71" t="s">
        <v>14135</v>
      </c>
      <c r="B4192" s="84" t="s">
        <v>14136</v>
      </c>
      <c r="C4192" s="71" t="s">
        <v>24085</v>
      </c>
      <c r="D4192" s="73" t="s">
        <v>14137</v>
      </c>
    </row>
    <row r="4193" spans="1:4">
      <c r="A4193" s="71" t="s">
        <v>14138</v>
      </c>
      <c r="B4193" s="84" t="s">
        <v>14139</v>
      </c>
      <c r="C4193" s="71" t="s">
        <v>24085</v>
      </c>
      <c r="D4193" s="73" t="s">
        <v>14140</v>
      </c>
    </row>
    <row r="4194" spans="1:4">
      <c r="A4194" s="71" t="s">
        <v>14141</v>
      </c>
      <c r="B4194" s="84" t="s">
        <v>14142</v>
      </c>
      <c r="C4194" s="71" t="s">
        <v>24085</v>
      </c>
      <c r="D4194" s="73" t="s">
        <v>14143</v>
      </c>
    </row>
    <row r="4195" spans="1:4">
      <c r="A4195" s="71" t="s">
        <v>14144</v>
      </c>
      <c r="B4195" s="84" t="s">
        <v>14145</v>
      </c>
      <c r="C4195" s="71" t="s">
        <v>24085</v>
      </c>
      <c r="D4195" s="73" t="s">
        <v>14146</v>
      </c>
    </row>
    <row r="4196" spans="1:4">
      <c r="A4196" s="71" t="s">
        <v>14147</v>
      </c>
      <c r="B4196" s="84" t="s">
        <v>14148</v>
      </c>
      <c r="C4196" s="71" t="s">
        <v>24085</v>
      </c>
      <c r="D4196" s="73" t="s">
        <v>14149</v>
      </c>
    </row>
    <row r="4197" spans="1:4">
      <c r="A4197" s="71" t="s">
        <v>14150</v>
      </c>
      <c r="B4197" s="84" t="s">
        <v>14151</v>
      </c>
      <c r="C4197" s="71" t="s">
        <v>24085</v>
      </c>
      <c r="D4197" s="73" t="s">
        <v>14152</v>
      </c>
    </row>
    <row r="4198" spans="1:4">
      <c r="A4198" s="71" t="s">
        <v>14153</v>
      </c>
      <c r="B4198" s="84" t="s">
        <v>14154</v>
      </c>
      <c r="C4198" s="71" t="s">
        <v>24085</v>
      </c>
      <c r="D4198" s="76" t="s">
        <v>14155</v>
      </c>
    </row>
    <row r="4199" spans="1:4">
      <c r="A4199" s="71" t="s">
        <v>14156</v>
      </c>
      <c r="B4199" s="84" t="s">
        <v>14157</v>
      </c>
      <c r="C4199" s="71" t="s">
        <v>24085</v>
      </c>
      <c r="D4199" s="76" t="s">
        <v>14158</v>
      </c>
    </row>
    <row r="4200" spans="1:4">
      <c r="A4200" s="71" t="s">
        <v>14159</v>
      </c>
      <c r="B4200" s="84" t="s">
        <v>14160</v>
      </c>
      <c r="C4200" s="71" t="s">
        <v>24085</v>
      </c>
      <c r="D4200" s="76" t="s">
        <v>14161</v>
      </c>
    </row>
    <row r="4201" spans="1:4">
      <c r="A4201" s="71" t="s">
        <v>14162</v>
      </c>
      <c r="B4201" s="84" t="s">
        <v>14163</v>
      </c>
      <c r="C4201" s="71" t="s">
        <v>24085</v>
      </c>
      <c r="D4201" s="77" t="s">
        <v>14164</v>
      </c>
    </row>
    <row r="4202" spans="1:4">
      <c r="A4202" s="71" t="s">
        <v>14165</v>
      </c>
      <c r="B4202" s="84" t="s">
        <v>14166</v>
      </c>
      <c r="C4202" s="71" t="s">
        <v>24085</v>
      </c>
      <c r="D4202" s="76" t="s">
        <v>14167</v>
      </c>
    </row>
    <row r="4203" spans="1:4">
      <c r="A4203" s="71" t="s">
        <v>14168</v>
      </c>
      <c r="B4203" s="84" t="s">
        <v>14169</v>
      </c>
      <c r="C4203" s="71" t="s">
        <v>24085</v>
      </c>
      <c r="D4203" s="76" t="s">
        <v>14170</v>
      </c>
    </row>
    <row r="4204" spans="1:4">
      <c r="A4204" s="71" t="s">
        <v>14171</v>
      </c>
      <c r="B4204" s="84" t="s">
        <v>14172</v>
      </c>
      <c r="C4204" s="71" t="s">
        <v>24085</v>
      </c>
      <c r="D4204" s="76" t="s">
        <v>14173</v>
      </c>
    </row>
    <row r="4205" spans="1:4">
      <c r="A4205" s="71" t="s">
        <v>14174</v>
      </c>
      <c r="B4205" s="84" t="s">
        <v>14175</v>
      </c>
      <c r="C4205" s="71" t="s">
        <v>24085</v>
      </c>
      <c r="D4205" s="76" t="s">
        <v>14176</v>
      </c>
    </row>
    <row r="4206" spans="1:4">
      <c r="A4206" s="71" t="s">
        <v>14177</v>
      </c>
      <c r="B4206" s="84" t="s">
        <v>14178</v>
      </c>
      <c r="C4206" s="71" t="s">
        <v>24085</v>
      </c>
      <c r="D4206" s="73" t="s">
        <v>14179</v>
      </c>
    </row>
    <row r="4207" spans="1:4">
      <c r="A4207" s="71" t="s">
        <v>14180</v>
      </c>
      <c r="B4207" s="84" t="s">
        <v>14181</v>
      </c>
      <c r="C4207" s="71" t="s">
        <v>24085</v>
      </c>
      <c r="D4207" s="73" t="s">
        <v>14182</v>
      </c>
    </row>
    <row r="4208" spans="1:4">
      <c r="A4208" s="71" t="s">
        <v>14183</v>
      </c>
      <c r="B4208" s="84" t="s">
        <v>14184</v>
      </c>
      <c r="C4208" s="71" t="s">
        <v>24085</v>
      </c>
      <c r="D4208" s="73" t="s">
        <v>14185</v>
      </c>
    </row>
    <row r="4209" spans="1:4">
      <c r="B4209" s="86"/>
    </row>
    <row r="4210" spans="1:4" ht="18.75">
      <c r="B4210" s="83" t="s">
        <v>23664</v>
      </c>
      <c r="C4210" s="79" t="s">
        <v>23665</v>
      </c>
      <c r="D4210" s="71" t="s">
        <v>22734</v>
      </c>
    </row>
    <row r="4211" spans="1:4">
      <c r="A4211" s="79" t="s">
        <v>23666</v>
      </c>
      <c r="B4211" s="84" t="s">
        <v>22678</v>
      </c>
    </row>
    <row r="4212" spans="1:4">
      <c r="A4212" s="79" t="s">
        <v>23667</v>
      </c>
      <c r="B4212" s="84" t="s">
        <v>22679</v>
      </c>
    </row>
    <row r="4213" spans="1:4">
      <c r="A4213" s="79" t="s">
        <v>24023</v>
      </c>
      <c r="B4213" s="85" t="s">
        <v>23668</v>
      </c>
      <c r="C4213" s="79" t="s">
        <v>23669</v>
      </c>
      <c r="D4213" s="79" t="s">
        <v>23670</v>
      </c>
    </row>
    <row r="4214" spans="1:4">
      <c r="B4214" s="86"/>
      <c r="D4214" s="79" t="s">
        <v>23671</v>
      </c>
    </row>
    <row r="4215" spans="1:4">
      <c r="A4215" s="71" t="s">
        <v>14186</v>
      </c>
      <c r="B4215" s="84" t="s">
        <v>14187</v>
      </c>
      <c r="C4215" s="71" t="s">
        <v>24085</v>
      </c>
      <c r="D4215" s="73" t="s">
        <v>14188</v>
      </c>
    </row>
    <row r="4216" spans="1:4">
      <c r="A4216" s="71" t="s">
        <v>14189</v>
      </c>
      <c r="B4216" s="84" t="s">
        <v>14190</v>
      </c>
      <c r="C4216" s="71" t="s">
        <v>24085</v>
      </c>
      <c r="D4216" s="73" t="s">
        <v>14191</v>
      </c>
    </row>
    <row r="4217" spans="1:4">
      <c r="A4217" s="71" t="s">
        <v>14192</v>
      </c>
      <c r="B4217" s="84" t="s">
        <v>14193</v>
      </c>
      <c r="C4217" s="71" t="s">
        <v>24085</v>
      </c>
      <c r="D4217" s="73" t="s">
        <v>21324</v>
      </c>
    </row>
    <row r="4218" spans="1:4">
      <c r="A4218" s="71" t="s">
        <v>14194</v>
      </c>
      <c r="B4218" s="84" t="s">
        <v>14195</v>
      </c>
      <c r="C4218" s="71" t="s">
        <v>24085</v>
      </c>
      <c r="D4218" s="73" t="s">
        <v>14196</v>
      </c>
    </row>
    <row r="4219" spans="1:4">
      <c r="A4219" s="71" t="s">
        <v>14197</v>
      </c>
      <c r="B4219" s="84" t="s">
        <v>14198</v>
      </c>
      <c r="C4219" s="71" t="s">
        <v>24085</v>
      </c>
      <c r="D4219" s="73" t="s">
        <v>14199</v>
      </c>
    </row>
    <row r="4220" spans="1:4">
      <c r="A4220" s="71" t="s">
        <v>14200</v>
      </c>
      <c r="B4220" s="84" t="s">
        <v>14201</v>
      </c>
      <c r="C4220" s="71" t="s">
        <v>24085</v>
      </c>
      <c r="D4220" s="73" t="s">
        <v>14202</v>
      </c>
    </row>
    <row r="4221" spans="1:4">
      <c r="A4221" s="71" t="s">
        <v>14203</v>
      </c>
      <c r="B4221" s="84" t="s">
        <v>14204</v>
      </c>
      <c r="C4221" s="71" t="s">
        <v>24085</v>
      </c>
      <c r="D4221" s="73" t="s">
        <v>14205</v>
      </c>
    </row>
    <row r="4222" spans="1:4">
      <c r="A4222" s="71" t="s">
        <v>14206</v>
      </c>
      <c r="B4222" s="84" t="s">
        <v>14207</v>
      </c>
      <c r="C4222" s="71" t="s">
        <v>24085</v>
      </c>
      <c r="D4222" s="73" t="s">
        <v>14208</v>
      </c>
    </row>
    <row r="4223" spans="1:4">
      <c r="A4223" s="71" t="s">
        <v>14209</v>
      </c>
      <c r="B4223" s="84" t="s">
        <v>14210</v>
      </c>
      <c r="C4223" s="71" t="s">
        <v>24085</v>
      </c>
      <c r="D4223" s="73" t="s">
        <v>14211</v>
      </c>
    </row>
    <row r="4224" spans="1:4">
      <c r="A4224" s="71" t="s">
        <v>14212</v>
      </c>
      <c r="B4224" s="84" t="s">
        <v>14213</v>
      </c>
      <c r="C4224" s="71" t="s">
        <v>24085</v>
      </c>
      <c r="D4224" s="73" t="s">
        <v>14214</v>
      </c>
    </row>
    <row r="4225" spans="1:4">
      <c r="A4225" s="71" t="s">
        <v>14215</v>
      </c>
      <c r="B4225" s="84" t="s">
        <v>14216</v>
      </c>
      <c r="C4225" s="71" t="s">
        <v>24085</v>
      </c>
      <c r="D4225" s="73" t="s">
        <v>14217</v>
      </c>
    </row>
    <row r="4226" spans="1:4">
      <c r="A4226" s="71" t="s">
        <v>14218</v>
      </c>
      <c r="B4226" s="84" t="s">
        <v>14219</v>
      </c>
      <c r="C4226" s="71" t="s">
        <v>24085</v>
      </c>
      <c r="D4226" s="73" t="s">
        <v>14923</v>
      </c>
    </row>
    <row r="4227" spans="1:4">
      <c r="A4227" s="71" t="s">
        <v>14220</v>
      </c>
      <c r="B4227" s="84" t="s">
        <v>14221</v>
      </c>
      <c r="C4227" s="71" t="s">
        <v>24085</v>
      </c>
      <c r="D4227" s="73" t="s">
        <v>19811</v>
      </c>
    </row>
    <row r="4228" spans="1:4">
      <c r="A4228" s="71" t="s">
        <v>14222</v>
      </c>
      <c r="B4228" s="84" t="s">
        <v>14223</v>
      </c>
      <c r="C4228" s="71" t="s">
        <v>24085</v>
      </c>
      <c r="D4228" s="73" t="s">
        <v>22964</v>
      </c>
    </row>
    <row r="4229" spans="1:4">
      <c r="A4229" s="71" t="s">
        <v>14224</v>
      </c>
      <c r="B4229" s="84" t="s">
        <v>14225</v>
      </c>
      <c r="C4229" s="71" t="s">
        <v>24085</v>
      </c>
      <c r="D4229" s="73" t="s">
        <v>14226</v>
      </c>
    </row>
    <row r="4230" spans="1:4">
      <c r="A4230" s="71" t="s">
        <v>14227</v>
      </c>
      <c r="B4230" s="84" t="s">
        <v>14228</v>
      </c>
      <c r="C4230" s="71" t="s">
        <v>24085</v>
      </c>
      <c r="D4230" s="73" t="s">
        <v>14229</v>
      </c>
    </row>
    <row r="4231" spans="1:4">
      <c r="A4231" s="71" t="s">
        <v>14230</v>
      </c>
      <c r="B4231" s="84" t="s">
        <v>14231</v>
      </c>
      <c r="C4231" s="71" t="s">
        <v>24085</v>
      </c>
      <c r="D4231" s="73" t="s">
        <v>14232</v>
      </c>
    </row>
    <row r="4232" spans="1:4">
      <c r="A4232" s="71" t="s">
        <v>14233</v>
      </c>
      <c r="B4232" s="84" t="s">
        <v>14234</v>
      </c>
      <c r="C4232" s="71" t="s">
        <v>24085</v>
      </c>
      <c r="D4232" s="73" t="s">
        <v>14235</v>
      </c>
    </row>
    <row r="4233" spans="1:4">
      <c r="A4233" s="71" t="s">
        <v>14236</v>
      </c>
      <c r="B4233" s="84" t="s">
        <v>14237</v>
      </c>
      <c r="C4233" s="71" t="s">
        <v>24085</v>
      </c>
      <c r="D4233" s="73" t="s">
        <v>23685</v>
      </c>
    </row>
    <row r="4234" spans="1:4">
      <c r="A4234" s="71" t="s">
        <v>14238</v>
      </c>
      <c r="B4234" s="84" t="s">
        <v>14239</v>
      </c>
      <c r="C4234" s="71" t="s">
        <v>24085</v>
      </c>
      <c r="D4234" s="73" t="s">
        <v>14240</v>
      </c>
    </row>
    <row r="4235" spans="1:4">
      <c r="A4235" s="71" t="s">
        <v>14241</v>
      </c>
      <c r="B4235" s="84" t="s">
        <v>14242</v>
      </c>
      <c r="C4235" s="71" t="s">
        <v>24085</v>
      </c>
      <c r="D4235" s="73" t="s">
        <v>14243</v>
      </c>
    </row>
    <row r="4236" spans="1:4">
      <c r="A4236" s="71" t="s">
        <v>14244</v>
      </c>
      <c r="B4236" s="84" t="s">
        <v>14245</v>
      </c>
      <c r="C4236" s="71" t="s">
        <v>24085</v>
      </c>
      <c r="D4236" s="73" t="s">
        <v>16533</v>
      </c>
    </row>
    <row r="4237" spans="1:4">
      <c r="A4237" s="71" t="s">
        <v>14246</v>
      </c>
      <c r="B4237" s="84" t="s">
        <v>14247</v>
      </c>
      <c r="C4237" s="71" t="s">
        <v>24085</v>
      </c>
      <c r="D4237" s="73" t="s">
        <v>14248</v>
      </c>
    </row>
    <row r="4238" spans="1:4">
      <c r="A4238" s="71" t="s">
        <v>14249</v>
      </c>
      <c r="B4238" s="84" t="s">
        <v>14250</v>
      </c>
      <c r="C4238" s="71" t="s">
        <v>24085</v>
      </c>
      <c r="D4238" s="73" t="s">
        <v>14251</v>
      </c>
    </row>
    <row r="4239" spans="1:4">
      <c r="A4239" s="71" t="s">
        <v>14252</v>
      </c>
      <c r="B4239" s="84" t="s">
        <v>14253</v>
      </c>
      <c r="C4239" s="71" t="s">
        <v>24085</v>
      </c>
      <c r="D4239" s="73" t="s">
        <v>14254</v>
      </c>
    </row>
    <row r="4240" spans="1:4">
      <c r="A4240" s="71" t="s">
        <v>14255</v>
      </c>
      <c r="B4240" s="84" t="s">
        <v>14256</v>
      </c>
      <c r="C4240" s="71" t="s">
        <v>24085</v>
      </c>
      <c r="D4240" s="73" t="s">
        <v>14257</v>
      </c>
    </row>
    <row r="4241" spans="1:4">
      <c r="A4241" s="71" t="s">
        <v>14258</v>
      </c>
      <c r="B4241" s="84" t="s">
        <v>14259</v>
      </c>
      <c r="C4241" s="71" t="s">
        <v>24085</v>
      </c>
      <c r="D4241" s="73" t="s">
        <v>14260</v>
      </c>
    </row>
    <row r="4242" spans="1:4">
      <c r="A4242" s="71" t="s">
        <v>14261</v>
      </c>
      <c r="B4242" s="84" t="s">
        <v>14262</v>
      </c>
      <c r="C4242" s="71" t="s">
        <v>21057</v>
      </c>
      <c r="D4242" s="73" t="s">
        <v>14263</v>
      </c>
    </row>
    <row r="4243" spans="1:4">
      <c r="A4243" s="71" t="s">
        <v>14264</v>
      </c>
      <c r="B4243" s="84" t="s">
        <v>14265</v>
      </c>
      <c r="C4243" s="71" t="s">
        <v>24085</v>
      </c>
      <c r="D4243" s="71" t="s">
        <v>21490</v>
      </c>
    </row>
    <row r="4244" spans="1:4">
      <c r="A4244" s="71" t="s">
        <v>14266</v>
      </c>
      <c r="B4244" s="84" t="s">
        <v>14267</v>
      </c>
      <c r="C4244" s="71" t="s">
        <v>24085</v>
      </c>
      <c r="D4244" s="73" t="s">
        <v>14268</v>
      </c>
    </row>
    <row r="4245" spans="1:4">
      <c r="A4245" s="71" t="s">
        <v>14269</v>
      </c>
      <c r="B4245" s="84" t="s">
        <v>14270</v>
      </c>
      <c r="C4245" s="71" t="s">
        <v>24085</v>
      </c>
      <c r="D4245" s="73" t="s">
        <v>14271</v>
      </c>
    </row>
    <row r="4246" spans="1:4">
      <c r="A4246" s="71" t="s">
        <v>14272</v>
      </c>
      <c r="B4246" s="84" t="s">
        <v>14273</v>
      </c>
      <c r="C4246" s="71" t="s">
        <v>24085</v>
      </c>
      <c r="D4246" s="73" t="s">
        <v>14274</v>
      </c>
    </row>
    <row r="4247" spans="1:4">
      <c r="A4247" s="71" t="s">
        <v>14275</v>
      </c>
      <c r="B4247" s="84" t="s">
        <v>14276</v>
      </c>
      <c r="C4247" s="71" t="s">
        <v>24085</v>
      </c>
      <c r="D4247" s="73" t="s">
        <v>14277</v>
      </c>
    </row>
    <row r="4248" spans="1:4">
      <c r="A4248" s="71" t="s">
        <v>14278</v>
      </c>
      <c r="B4248" s="84" t="s">
        <v>14279</v>
      </c>
      <c r="C4248" s="71" t="s">
        <v>24085</v>
      </c>
      <c r="D4248" s="71" t="s">
        <v>23139</v>
      </c>
    </row>
    <row r="4249" spans="1:4">
      <c r="A4249" s="71" t="s">
        <v>14280</v>
      </c>
      <c r="B4249" s="84" t="s">
        <v>14281</v>
      </c>
      <c r="C4249" s="71" t="s">
        <v>24085</v>
      </c>
      <c r="D4249" s="71" t="s">
        <v>22796</v>
      </c>
    </row>
    <row r="4250" spans="1:4">
      <c r="A4250" s="71" t="s">
        <v>14282</v>
      </c>
      <c r="B4250" s="84" t="s">
        <v>14283</v>
      </c>
      <c r="C4250" s="71" t="s">
        <v>24085</v>
      </c>
      <c r="D4250" s="71" t="s">
        <v>24114</v>
      </c>
    </row>
    <row r="4251" spans="1:4">
      <c r="A4251" s="71" t="s">
        <v>14284</v>
      </c>
      <c r="B4251" s="84" t="s">
        <v>14285</v>
      </c>
      <c r="C4251" s="71" t="s">
        <v>24085</v>
      </c>
      <c r="D4251" s="71" t="s">
        <v>21139</v>
      </c>
    </row>
    <row r="4252" spans="1:4">
      <c r="A4252" s="71" t="s">
        <v>14286</v>
      </c>
      <c r="B4252" s="84" t="s">
        <v>14287</v>
      </c>
      <c r="C4252" s="71" t="s">
        <v>24085</v>
      </c>
      <c r="D4252" s="73" t="s">
        <v>21697</v>
      </c>
    </row>
    <row r="4253" spans="1:4">
      <c r="A4253" s="71" t="s">
        <v>14288</v>
      </c>
      <c r="B4253" s="84" t="s">
        <v>14289</v>
      </c>
      <c r="C4253" s="71" t="s">
        <v>24085</v>
      </c>
      <c r="D4253" s="71" t="s">
        <v>24114</v>
      </c>
    </row>
    <row r="4254" spans="1:4">
      <c r="A4254" s="71" t="s">
        <v>14290</v>
      </c>
      <c r="B4254" s="84" t="s">
        <v>14291</v>
      </c>
      <c r="C4254" s="71" t="s">
        <v>24085</v>
      </c>
      <c r="D4254" s="73" t="s">
        <v>20126</v>
      </c>
    </row>
    <row r="4255" spans="1:4">
      <c r="A4255" s="71" t="s">
        <v>14292</v>
      </c>
      <c r="B4255" s="84" t="s">
        <v>14293</v>
      </c>
      <c r="C4255" s="71" t="s">
        <v>24085</v>
      </c>
      <c r="D4255" s="73" t="s">
        <v>14294</v>
      </c>
    </row>
    <row r="4256" spans="1:4">
      <c r="A4256" s="71" t="s">
        <v>14295</v>
      </c>
      <c r="B4256" s="84" t="s">
        <v>14296</v>
      </c>
      <c r="C4256" s="71" t="s">
        <v>24085</v>
      </c>
      <c r="D4256" s="73" t="s">
        <v>14297</v>
      </c>
    </row>
    <row r="4257" spans="1:4">
      <c r="A4257" s="71" t="s">
        <v>14298</v>
      </c>
      <c r="B4257" s="84" t="s">
        <v>14299</v>
      </c>
      <c r="C4257" s="71" t="s">
        <v>24085</v>
      </c>
      <c r="D4257" s="73" t="s">
        <v>16782</v>
      </c>
    </row>
    <row r="4258" spans="1:4">
      <c r="A4258" s="71" t="s">
        <v>14300</v>
      </c>
      <c r="B4258" s="84" t="s">
        <v>14301</v>
      </c>
      <c r="C4258" s="71" t="s">
        <v>24085</v>
      </c>
      <c r="D4258" s="73" t="s">
        <v>23609</v>
      </c>
    </row>
    <row r="4259" spans="1:4">
      <c r="A4259" s="71" t="s">
        <v>14302</v>
      </c>
      <c r="B4259" s="84" t="s">
        <v>14303</v>
      </c>
      <c r="C4259" s="71" t="s">
        <v>24085</v>
      </c>
      <c r="D4259" s="73" t="s">
        <v>24417</v>
      </c>
    </row>
    <row r="4260" spans="1:4">
      <c r="A4260" s="71" t="s">
        <v>14304</v>
      </c>
      <c r="B4260" s="84" t="s">
        <v>14305</v>
      </c>
      <c r="C4260" s="71" t="s">
        <v>24085</v>
      </c>
      <c r="D4260" s="73" t="s">
        <v>22168</v>
      </c>
    </row>
    <row r="4261" spans="1:4">
      <c r="A4261" s="71" t="s">
        <v>14306</v>
      </c>
      <c r="B4261" s="84" t="s">
        <v>14307</v>
      </c>
      <c r="C4261" s="71" t="s">
        <v>24085</v>
      </c>
      <c r="D4261" s="73" t="s">
        <v>14308</v>
      </c>
    </row>
    <row r="4262" spans="1:4">
      <c r="A4262" s="71" t="s">
        <v>14309</v>
      </c>
      <c r="B4262" s="84" t="s">
        <v>14310</v>
      </c>
      <c r="C4262" s="71" t="s">
        <v>24085</v>
      </c>
      <c r="D4262" s="73" t="s">
        <v>14311</v>
      </c>
    </row>
    <row r="4263" spans="1:4">
      <c r="A4263" s="71" t="s">
        <v>14312</v>
      </c>
      <c r="B4263" s="84" t="s">
        <v>14313</v>
      </c>
      <c r="C4263" s="71" t="s">
        <v>24085</v>
      </c>
      <c r="D4263" s="73" t="s">
        <v>14314</v>
      </c>
    </row>
    <row r="4264" spans="1:4">
      <c r="A4264" s="71" t="s">
        <v>14315</v>
      </c>
      <c r="B4264" s="84" t="s">
        <v>14316</v>
      </c>
      <c r="C4264" s="71" t="s">
        <v>24085</v>
      </c>
      <c r="D4264" s="73" t="s">
        <v>14317</v>
      </c>
    </row>
    <row r="4265" spans="1:4">
      <c r="A4265" s="71" t="s">
        <v>14318</v>
      </c>
      <c r="B4265" s="84" t="s">
        <v>14319</v>
      </c>
      <c r="C4265" s="71" t="s">
        <v>24085</v>
      </c>
      <c r="D4265" s="73" t="s">
        <v>14320</v>
      </c>
    </row>
    <row r="4266" spans="1:4">
      <c r="A4266" s="71" t="s">
        <v>14321</v>
      </c>
      <c r="B4266" s="84" t="s">
        <v>14322</v>
      </c>
      <c r="C4266" s="71" t="s">
        <v>24085</v>
      </c>
      <c r="D4266" s="73" t="s">
        <v>14323</v>
      </c>
    </row>
    <row r="4267" spans="1:4">
      <c r="A4267" s="71" t="s">
        <v>14324</v>
      </c>
      <c r="B4267" s="84" t="s">
        <v>14325</v>
      </c>
      <c r="C4267" s="71" t="s">
        <v>24085</v>
      </c>
      <c r="D4267" s="73" t="s">
        <v>14326</v>
      </c>
    </row>
    <row r="4269" spans="1:4" ht="18.75">
      <c r="B4269" s="83" t="s">
        <v>23664</v>
      </c>
      <c r="C4269" s="79" t="s">
        <v>23665</v>
      </c>
      <c r="D4269" s="71" t="s">
        <v>22735</v>
      </c>
    </row>
    <row r="4270" spans="1:4">
      <c r="A4270" s="79" t="s">
        <v>23666</v>
      </c>
      <c r="B4270" s="84" t="s">
        <v>22678</v>
      </c>
    </row>
    <row r="4271" spans="1:4">
      <c r="A4271" s="79" t="s">
        <v>23667</v>
      </c>
      <c r="B4271" s="84" t="s">
        <v>22679</v>
      </c>
    </row>
    <row r="4272" spans="1:4">
      <c r="A4272" s="79" t="s">
        <v>24023</v>
      </c>
      <c r="B4272" s="85" t="s">
        <v>23668</v>
      </c>
      <c r="C4272" s="79" t="s">
        <v>23669</v>
      </c>
      <c r="D4272" s="79" t="s">
        <v>23670</v>
      </c>
    </row>
    <row r="4273" spans="1:4">
      <c r="B4273" s="86"/>
      <c r="D4273" s="79" t="s">
        <v>23671</v>
      </c>
    </row>
    <row r="4274" spans="1:4">
      <c r="A4274" s="71" t="s">
        <v>14327</v>
      </c>
      <c r="B4274" s="84" t="s">
        <v>14328</v>
      </c>
      <c r="C4274" s="71" t="s">
        <v>24085</v>
      </c>
      <c r="D4274" s="73" t="s">
        <v>14329</v>
      </c>
    </row>
    <row r="4275" spans="1:4">
      <c r="A4275" s="71" t="s">
        <v>14330</v>
      </c>
      <c r="B4275" s="84" t="s">
        <v>14331</v>
      </c>
      <c r="C4275" s="71" t="s">
        <v>24085</v>
      </c>
      <c r="D4275" s="73" t="s">
        <v>19629</v>
      </c>
    </row>
    <row r="4276" spans="1:4">
      <c r="A4276" s="71" t="s">
        <v>14332</v>
      </c>
      <c r="B4276" s="84" t="s">
        <v>14333</v>
      </c>
      <c r="C4276" s="71" t="s">
        <v>24085</v>
      </c>
      <c r="D4276" s="73" t="s">
        <v>14334</v>
      </c>
    </row>
    <row r="4277" spans="1:4">
      <c r="A4277" s="71" t="s">
        <v>14335</v>
      </c>
      <c r="B4277" s="84" t="s">
        <v>14336</v>
      </c>
      <c r="C4277" s="71" t="s">
        <v>24085</v>
      </c>
      <c r="D4277" s="73" t="s">
        <v>14337</v>
      </c>
    </row>
    <row r="4278" spans="1:4">
      <c r="A4278" s="71" t="s">
        <v>14338</v>
      </c>
      <c r="B4278" s="84" t="s">
        <v>14339</v>
      </c>
      <c r="C4278" s="71" t="s">
        <v>24085</v>
      </c>
      <c r="D4278" s="73" t="s">
        <v>16820</v>
      </c>
    </row>
    <row r="4279" spans="1:4">
      <c r="A4279" s="71" t="s">
        <v>14340</v>
      </c>
      <c r="B4279" s="84" t="s">
        <v>14341</v>
      </c>
      <c r="C4279" s="71" t="s">
        <v>24085</v>
      </c>
      <c r="D4279" s="73" t="s">
        <v>14342</v>
      </c>
    </row>
    <row r="4280" spans="1:4">
      <c r="A4280" s="71" t="s">
        <v>14343</v>
      </c>
      <c r="B4280" s="84" t="s">
        <v>14344</v>
      </c>
      <c r="C4280" s="71" t="s">
        <v>24085</v>
      </c>
      <c r="D4280" s="73" t="s">
        <v>14345</v>
      </c>
    </row>
    <row r="4281" spans="1:4">
      <c r="A4281" s="71" t="s">
        <v>14346</v>
      </c>
      <c r="B4281" s="84" t="s">
        <v>14347</v>
      </c>
      <c r="C4281" s="71" t="s">
        <v>24085</v>
      </c>
      <c r="D4281" s="76" t="s">
        <v>14348</v>
      </c>
    </row>
    <row r="4282" spans="1:4">
      <c r="A4282" s="71" t="s">
        <v>14349</v>
      </c>
      <c r="B4282" s="84" t="s">
        <v>14350</v>
      </c>
      <c r="C4282" s="71" t="s">
        <v>24085</v>
      </c>
      <c r="D4282" s="76" t="s">
        <v>14351</v>
      </c>
    </row>
    <row r="4283" spans="1:4">
      <c r="A4283" s="71" t="s">
        <v>14352</v>
      </c>
      <c r="B4283" s="84" t="s">
        <v>14353</v>
      </c>
      <c r="C4283" s="71" t="s">
        <v>24085</v>
      </c>
      <c r="D4283" s="73" t="s">
        <v>18467</v>
      </c>
    </row>
    <row r="4284" spans="1:4">
      <c r="A4284" s="71" t="s">
        <v>14354</v>
      </c>
      <c r="B4284" s="84" t="s">
        <v>14355</v>
      </c>
      <c r="C4284" s="71" t="s">
        <v>24085</v>
      </c>
      <c r="D4284" s="71" t="s">
        <v>21179</v>
      </c>
    </row>
    <row r="4285" spans="1:4">
      <c r="A4285" s="71" t="s">
        <v>14356</v>
      </c>
      <c r="B4285" s="84" t="s">
        <v>14357</v>
      </c>
      <c r="C4285" s="71" t="s">
        <v>24085</v>
      </c>
      <c r="D4285" s="71" t="s">
        <v>14358</v>
      </c>
    </row>
    <row r="4286" spans="1:4">
      <c r="A4286" s="71" t="s">
        <v>14359</v>
      </c>
      <c r="B4286" s="84" t="s">
        <v>14360</v>
      </c>
      <c r="C4286" s="71" t="s">
        <v>24085</v>
      </c>
      <c r="D4286" s="73" t="s">
        <v>21760</v>
      </c>
    </row>
    <row r="4287" spans="1:4">
      <c r="A4287" s="71" t="s">
        <v>14361</v>
      </c>
      <c r="B4287" s="84" t="s">
        <v>14362</v>
      </c>
      <c r="C4287" s="71" t="s">
        <v>24085</v>
      </c>
      <c r="D4287" s="73" t="s">
        <v>21334</v>
      </c>
    </row>
    <row r="4288" spans="1:4">
      <c r="A4288" s="71" t="s">
        <v>14363</v>
      </c>
      <c r="B4288" s="84" t="s">
        <v>14364</v>
      </c>
      <c r="C4288" s="71" t="s">
        <v>24085</v>
      </c>
      <c r="D4288" s="71" t="s">
        <v>14365</v>
      </c>
    </row>
    <row r="4289" spans="1:4">
      <c r="A4289" s="71" t="s">
        <v>14366</v>
      </c>
      <c r="B4289" s="84" t="s">
        <v>12184</v>
      </c>
      <c r="C4289" s="71" t="s">
        <v>24085</v>
      </c>
      <c r="D4289" s="73" t="s">
        <v>12185</v>
      </c>
    </row>
    <row r="4290" spans="1:4">
      <c r="A4290" s="71" t="s">
        <v>12186</v>
      </c>
      <c r="B4290" s="84" t="s">
        <v>12187</v>
      </c>
      <c r="C4290" s="71" t="s">
        <v>24085</v>
      </c>
      <c r="D4290" s="73" t="s">
        <v>18927</v>
      </c>
    </row>
    <row r="4291" spans="1:4">
      <c r="A4291" s="71" t="s">
        <v>12188</v>
      </c>
      <c r="B4291" s="84" t="s">
        <v>12189</v>
      </c>
      <c r="C4291" s="71" t="s">
        <v>24085</v>
      </c>
      <c r="D4291" s="73" t="s">
        <v>21375</v>
      </c>
    </row>
    <row r="4292" spans="1:4">
      <c r="A4292" s="71" t="s">
        <v>12190</v>
      </c>
      <c r="B4292" s="84" t="s">
        <v>12191</v>
      </c>
      <c r="C4292" s="71" t="s">
        <v>24085</v>
      </c>
      <c r="D4292" s="73" t="s">
        <v>24328</v>
      </c>
    </row>
    <row r="4293" spans="1:4">
      <c r="A4293" s="71" t="s">
        <v>12192</v>
      </c>
      <c r="B4293" s="84" t="s">
        <v>12193</v>
      </c>
      <c r="C4293" s="71" t="s">
        <v>24085</v>
      </c>
      <c r="D4293" s="73" t="s">
        <v>21971</v>
      </c>
    </row>
    <row r="4294" spans="1:4">
      <c r="A4294" s="71" t="s">
        <v>12194</v>
      </c>
      <c r="B4294" s="84" t="s">
        <v>12195</v>
      </c>
      <c r="C4294" s="71" t="s">
        <v>24085</v>
      </c>
      <c r="D4294" s="71" t="s">
        <v>12196</v>
      </c>
    </row>
    <row r="4295" spans="1:4">
      <c r="A4295" s="71" t="s">
        <v>12197</v>
      </c>
      <c r="B4295" s="84" t="s">
        <v>12198</v>
      </c>
      <c r="C4295" s="71" t="s">
        <v>24085</v>
      </c>
      <c r="D4295" s="73" t="s">
        <v>23167</v>
      </c>
    </row>
    <row r="4296" spans="1:4">
      <c r="A4296" s="71" t="s">
        <v>12199</v>
      </c>
      <c r="B4296" s="84" t="s">
        <v>12200</v>
      </c>
      <c r="C4296" s="71" t="s">
        <v>24085</v>
      </c>
      <c r="D4296" s="73" t="s">
        <v>22084</v>
      </c>
    </row>
    <row r="4297" spans="1:4">
      <c r="A4297" s="71" t="s">
        <v>12201</v>
      </c>
      <c r="B4297" s="84" t="s">
        <v>12202</v>
      </c>
      <c r="C4297" s="71" t="s">
        <v>24085</v>
      </c>
      <c r="D4297" s="73" t="s">
        <v>16524</v>
      </c>
    </row>
    <row r="4298" spans="1:4">
      <c r="A4298" s="71" t="s">
        <v>12203</v>
      </c>
      <c r="B4298" s="84" t="s">
        <v>12204</v>
      </c>
      <c r="C4298" s="71" t="s">
        <v>24085</v>
      </c>
      <c r="D4298" s="71" t="s">
        <v>16991</v>
      </c>
    </row>
    <row r="4299" spans="1:4">
      <c r="A4299" s="71" t="s">
        <v>12205</v>
      </c>
      <c r="B4299" s="84" t="s">
        <v>12206</v>
      </c>
      <c r="C4299" s="71" t="s">
        <v>24085</v>
      </c>
      <c r="D4299" s="73" t="s">
        <v>18293</v>
      </c>
    </row>
    <row r="4300" spans="1:4">
      <c r="A4300" s="71" t="s">
        <v>12207</v>
      </c>
      <c r="B4300" s="84" t="s">
        <v>12208</v>
      </c>
      <c r="C4300" s="71" t="s">
        <v>24085</v>
      </c>
      <c r="D4300" s="73" t="s">
        <v>14903</v>
      </c>
    </row>
    <row r="4301" spans="1:4">
      <c r="A4301" s="71" t="s">
        <v>12209</v>
      </c>
      <c r="B4301" s="84" t="s">
        <v>12210</v>
      </c>
      <c r="C4301" s="71" t="s">
        <v>24085</v>
      </c>
      <c r="D4301" s="71" t="s">
        <v>12211</v>
      </c>
    </row>
    <row r="4302" spans="1:4">
      <c r="A4302" s="71" t="s">
        <v>12212</v>
      </c>
      <c r="B4302" s="84" t="s">
        <v>12213</v>
      </c>
      <c r="C4302" s="71" t="s">
        <v>24085</v>
      </c>
      <c r="D4302" s="71" t="s">
        <v>20977</v>
      </c>
    </row>
    <row r="4303" spans="1:4">
      <c r="A4303" s="71" t="s">
        <v>12214</v>
      </c>
      <c r="B4303" s="84" t="s">
        <v>12215</v>
      </c>
      <c r="C4303" s="71" t="s">
        <v>24085</v>
      </c>
      <c r="D4303" s="71" t="s">
        <v>23648</v>
      </c>
    </row>
    <row r="4304" spans="1:4">
      <c r="A4304" s="71" t="s">
        <v>12216</v>
      </c>
      <c r="B4304" s="84" t="s">
        <v>12217</v>
      </c>
      <c r="C4304" s="71" t="s">
        <v>24085</v>
      </c>
      <c r="D4304" s="71" t="s">
        <v>18511</v>
      </c>
    </row>
    <row r="4305" spans="1:5">
      <c r="A4305" s="71" t="s">
        <v>12218</v>
      </c>
      <c r="B4305" s="84" t="s">
        <v>12219</v>
      </c>
      <c r="C4305" s="71" t="s">
        <v>24085</v>
      </c>
      <c r="D4305" s="73" t="s">
        <v>18514</v>
      </c>
    </row>
    <row r="4306" spans="1:5">
      <c r="A4306" s="71" t="s">
        <v>12220</v>
      </c>
      <c r="B4306" s="84" t="s">
        <v>12221</v>
      </c>
      <c r="C4306" s="71" t="s">
        <v>24085</v>
      </c>
      <c r="D4306" s="73" t="s">
        <v>23167</v>
      </c>
    </row>
    <row r="4307" spans="1:5">
      <c r="A4307" s="71" t="s">
        <v>12222</v>
      </c>
      <c r="B4307" s="84" t="s">
        <v>12223</v>
      </c>
      <c r="C4307" s="71" t="s">
        <v>24085</v>
      </c>
      <c r="D4307" s="71" t="s">
        <v>24317</v>
      </c>
    </row>
    <row r="4308" spans="1:5">
      <c r="A4308" s="71" t="s">
        <v>12224</v>
      </c>
      <c r="B4308" s="84" t="s">
        <v>12225</v>
      </c>
      <c r="C4308" s="71" t="s">
        <v>24085</v>
      </c>
      <c r="D4308" s="71" t="s">
        <v>21145</v>
      </c>
    </row>
    <row r="4309" spans="1:5">
      <c r="A4309" s="71" t="s">
        <v>12226</v>
      </c>
      <c r="B4309" s="84" t="s">
        <v>12227</v>
      </c>
      <c r="C4309" s="71" t="s">
        <v>24085</v>
      </c>
      <c r="D4309" s="73" t="s">
        <v>21703</v>
      </c>
    </row>
    <row r="4310" spans="1:5">
      <c r="A4310" s="71" t="s">
        <v>12228</v>
      </c>
      <c r="B4310" s="84" t="s">
        <v>12229</v>
      </c>
      <c r="C4310" s="71" t="s">
        <v>24085</v>
      </c>
      <c r="D4310" s="73" t="s">
        <v>12230</v>
      </c>
    </row>
    <row r="4311" spans="1:5">
      <c r="A4311" s="71" t="s">
        <v>12231</v>
      </c>
      <c r="B4311" s="84" t="s">
        <v>12232</v>
      </c>
      <c r="C4311" s="71" t="s">
        <v>24085</v>
      </c>
      <c r="D4311" s="71" t="s">
        <v>12233</v>
      </c>
      <c r="E4311" s="75">
        <v>39904</v>
      </c>
    </row>
    <row r="4312" spans="1:5">
      <c r="A4312" s="71" t="s">
        <v>12234</v>
      </c>
      <c r="B4312" s="84" t="s">
        <v>12235</v>
      </c>
      <c r="C4312" s="71" t="s">
        <v>24085</v>
      </c>
      <c r="D4312" s="73" t="s">
        <v>12236</v>
      </c>
    </row>
    <row r="4313" spans="1:5">
      <c r="A4313" s="71" t="s">
        <v>12237</v>
      </c>
      <c r="B4313" s="84" t="s">
        <v>12238</v>
      </c>
      <c r="C4313" s="71" t="s">
        <v>24085</v>
      </c>
      <c r="D4313" s="73" t="s">
        <v>12239</v>
      </c>
    </row>
    <row r="4314" spans="1:5">
      <c r="A4314" s="71" t="s">
        <v>12240</v>
      </c>
      <c r="B4314" s="84" t="s">
        <v>12241</v>
      </c>
      <c r="C4314" s="71" t="s">
        <v>24085</v>
      </c>
      <c r="D4314" s="73" t="s">
        <v>12242</v>
      </c>
    </row>
    <row r="4315" spans="1:5">
      <c r="A4315" s="71" t="s">
        <v>12243</v>
      </c>
      <c r="B4315" s="84" t="s">
        <v>12244</v>
      </c>
      <c r="C4315" s="71" t="s">
        <v>24085</v>
      </c>
      <c r="D4315" s="71" t="s">
        <v>22058</v>
      </c>
    </row>
    <row r="4316" spans="1:5">
      <c r="A4316" s="71" t="s">
        <v>12245</v>
      </c>
      <c r="B4316" s="84" t="s">
        <v>12246</v>
      </c>
      <c r="C4316" s="71" t="s">
        <v>24085</v>
      </c>
      <c r="D4316" s="71" t="s">
        <v>20977</v>
      </c>
    </row>
    <row r="4317" spans="1:5">
      <c r="A4317" s="71" t="s">
        <v>12247</v>
      </c>
      <c r="B4317" s="84" t="s">
        <v>12248</v>
      </c>
      <c r="C4317" s="71" t="s">
        <v>24085</v>
      </c>
      <c r="D4317" s="71" t="s">
        <v>22659</v>
      </c>
    </row>
    <row r="4318" spans="1:5">
      <c r="A4318" s="71" t="s">
        <v>12249</v>
      </c>
      <c r="B4318" s="84" t="s">
        <v>12250</v>
      </c>
      <c r="C4318" s="71" t="s">
        <v>24085</v>
      </c>
      <c r="D4318" s="73" t="s">
        <v>20751</v>
      </c>
    </row>
    <row r="4319" spans="1:5">
      <c r="A4319" s="71" t="s">
        <v>12251</v>
      </c>
      <c r="B4319" s="84" t="s">
        <v>12252</v>
      </c>
      <c r="C4319" s="71" t="s">
        <v>24085</v>
      </c>
      <c r="D4319" s="73" t="s">
        <v>19211</v>
      </c>
    </row>
    <row r="4320" spans="1:5">
      <c r="A4320" s="71" t="s">
        <v>12253</v>
      </c>
      <c r="B4320" s="84" t="s">
        <v>12254</v>
      </c>
      <c r="C4320" s="71" t="s">
        <v>24085</v>
      </c>
      <c r="D4320" s="73" t="s">
        <v>19051</v>
      </c>
    </row>
    <row r="4321" spans="1:4">
      <c r="A4321" s="71" t="s">
        <v>12255</v>
      </c>
      <c r="B4321" s="84" t="s">
        <v>12256</v>
      </c>
      <c r="C4321" s="71" t="s">
        <v>24085</v>
      </c>
      <c r="D4321" s="73" t="s">
        <v>12257</v>
      </c>
    </row>
    <row r="4322" spans="1:4">
      <c r="A4322" s="71" t="s">
        <v>12258</v>
      </c>
      <c r="B4322" s="84" t="s">
        <v>12259</v>
      </c>
      <c r="C4322" s="71" t="s">
        <v>24085</v>
      </c>
      <c r="D4322" s="73" t="s">
        <v>12260</v>
      </c>
    </row>
    <row r="4323" spans="1:4">
      <c r="A4323" s="71" t="s">
        <v>12261</v>
      </c>
      <c r="B4323" s="84" t="s">
        <v>12262</v>
      </c>
      <c r="C4323" s="71" t="s">
        <v>24085</v>
      </c>
      <c r="D4323" s="71" t="s">
        <v>15754</v>
      </c>
    </row>
    <row r="4324" spans="1:4">
      <c r="A4324" s="71" t="s">
        <v>12263</v>
      </c>
      <c r="B4324" s="84" t="s">
        <v>12264</v>
      </c>
      <c r="C4324" s="71" t="s">
        <v>24085</v>
      </c>
      <c r="D4324" s="71" t="s">
        <v>21940</v>
      </c>
    </row>
    <row r="4325" spans="1:4">
      <c r="A4325" s="71" t="s">
        <v>12265</v>
      </c>
      <c r="B4325" s="84" t="s">
        <v>12266</v>
      </c>
      <c r="C4325" s="71" t="s">
        <v>24085</v>
      </c>
      <c r="D4325" s="73" t="s">
        <v>14518</v>
      </c>
    </row>
    <row r="4326" spans="1:4">
      <c r="A4326" s="71" t="s">
        <v>12267</v>
      </c>
      <c r="B4326" s="84" t="s">
        <v>12268</v>
      </c>
      <c r="C4326" s="71" t="s">
        <v>24085</v>
      </c>
      <c r="D4326" s="73" t="s">
        <v>23685</v>
      </c>
    </row>
    <row r="4327" spans="1:4">
      <c r="B4327" s="86"/>
    </row>
    <row r="4328" spans="1:4" ht="18.75">
      <c r="B4328" s="83" t="s">
        <v>23664</v>
      </c>
      <c r="C4328" s="79" t="s">
        <v>23665</v>
      </c>
      <c r="D4328" s="71" t="s">
        <v>22736</v>
      </c>
    </row>
    <row r="4329" spans="1:4">
      <c r="A4329" s="79" t="s">
        <v>23666</v>
      </c>
      <c r="B4329" s="84" t="s">
        <v>22678</v>
      </c>
    </row>
    <row r="4330" spans="1:4">
      <c r="A4330" s="79" t="s">
        <v>23667</v>
      </c>
      <c r="B4330" s="84" t="s">
        <v>22679</v>
      </c>
    </row>
    <row r="4331" spans="1:4">
      <c r="A4331" s="79" t="s">
        <v>24023</v>
      </c>
      <c r="B4331" s="85" t="s">
        <v>23668</v>
      </c>
      <c r="C4331" s="79" t="s">
        <v>23669</v>
      </c>
      <c r="D4331" s="79" t="s">
        <v>23670</v>
      </c>
    </row>
    <row r="4332" spans="1:4">
      <c r="B4332" s="86"/>
      <c r="D4332" s="79" t="s">
        <v>23671</v>
      </c>
    </row>
    <row r="4333" spans="1:4">
      <c r="A4333" s="71" t="s">
        <v>12269</v>
      </c>
      <c r="B4333" s="84" t="s">
        <v>12270</v>
      </c>
      <c r="C4333" s="71" t="s">
        <v>24085</v>
      </c>
      <c r="D4333" s="73" t="s">
        <v>12271</v>
      </c>
    </row>
    <row r="4334" spans="1:4">
      <c r="A4334" s="71" t="s">
        <v>12272</v>
      </c>
      <c r="B4334" s="84" t="s">
        <v>12273</v>
      </c>
      <c r="C4334" s="71" t="s">
        <v>24085</v>
      </c>
      <c r="D4334" s="73" t="s">
        <v>21080</v>
      </c>
    </row>
    <row r="4335" spans="1:4">
      <c r="A4335" s="71" t="s">
        <v>12274</v>
      </c>
      <c r="B4335" s="84" t="s">
        <v>12275</v>
      </c>
      <c r="C4335" s="71" t="s">
        <v>24085</v>
      </c>
      <c r="D4335" s="73" t="s">
        <v>12276</v>
      </c>
    </row>
    <row r="4336" spans="1:4">
      <c r="A4336" s="71" t="s">
        <v>12277</v>
      </c>
      <c r="B4336" s="84" t="s">
        <v>12278</v>
      </c>
      <c r="C4336" s="71" t="s">
        <v>24085</v>
      </c>
      <c r="D4336" s="73" t="s">
        <v>12279</v>
      </c>
    </row>
    <row r="4337" spans="1:4">
      <c r="A4337" s="71" t="s">
        <v>12280</v>
      </c>
      <c r="B4337" s="84" t="s">
        <v>12281</v>
      </c>
      <c r="C4337" s="71" t="s">
        <v>24085</v>
      </c>
      <c r="D4337" s="73" t="s">
        <v>19132</v>
      </c>
    </row>
    <row r="4338" spans="1:4">
      <c r="A4338" s="71" t="s">
        <v>12282</v>
      </c>
      <c r="B4338" s="84" t="s">
        <v>12283</v>
      </c>
      <c r="C4338" s="71" t="s">
        <v>24085</v>
      </c>
      <c r="D4338" s="73" t="s">
        <v>19132</v>
      </c>
    </row>
    <row r="4339" spans="1:4">
      <c r="A4339" s="71" t="s">
        <v>12284</v>
      </c>
      <c r="B4339" s="84" t="s">
        <v>12285</v>
      </c>
      <c r="C4339" s="71" t="s">
        <v>24085</v>
      </c>
      <c r="D4339" s="73" t="s">
        <v>23701</v>
      </c>
    </row>
    <row r="4340" spans="1:4">
      <c r="A4340" s="71" t="s">
        <v>12286</v>
      </c>
      <c r="B4340" s="84" t="s">
        <v>12287</v>
      </c>
      <c r="C4340" s="71" t="s">
        <v>24085</v>
      </c>
      <c r="D4340" s="73" t="s">
        <v>18367</v>
      </c>
    </row>
    <row r="4341" spans="1:4">
      <c r="A4341" s="71" t="s">
        <v>12288</v>
      </c>
      <c r="B4341" s="84" t="s">
        <v>12289</v>
      </c>
      <c r="C4341" s="71" t="s">
        <v>24085</v>
      </c>
      <c r="D4341" s="73" t="s">
        <v>19419</v>
      </c>
    </row>
    <row r="4342" spans="1:4">
      <c r="A4342" s="71" t="s">
        <v>12290</v>
      </c>
      <c r="B4342" s="84" t="s">
        <v>12291</v>
      </c>
      <c r="C4342" s="71" t="s">
        <v>24085</v>
      </c>
      <c r="D4342" s="73" t="s">
        <v>12292</v>
      </c>
    </row>
    <row r="4343" spans="1:4">
      <c r="A4343" s="71" t="s">
        <v>12293</v>
      </c>
      <c r="B4343" s="84" t="s">
        <v>12294</v>
      </c>
      <c r="C4343" s="71" t="s">
        <v>24085</v>
      </c>
      <c r="D4343" s="73" t="s">
        <v>12295</v>
      </c>
    </row>
    <row r="4344" spans="1:4">
      <c r="A4344" s="71" t="s">
        <v>12296</v>
      </c>
      <c r="B4344" s="84" t="s">
        <v>12297</v>
      </c>
      <c r="C4344" s="71" t="s">
        <v>24085</v>
      </c>
      <c r="D4344" s="73" t="s">
        <v>12298</v>
      </c>
    </row>
    <row r="4345" spans="1:4">
      <c r="A4345" s="71" t="s">
        <v>12299</v>
      </c>
      <c r="B4345" s="84" t="s">
        <v>12300</v>
      </c>
      <c r="C4345" s="71" t="s">
        <v>24085</v>
      </c>
      <c r="D4345" s="73" t="s">
        <v>24208</v>
      </c>
    </row>
    <row r="4346" spans="1:4">
      <c r="A4346" s="71" t="s">
        <v>12301</v>
      </c>
      <c r="B4346" s="84" t="s">
        <v>12302</v>
      </c>
      <c r="C4346" s="71" t="s">
        <v>24085</v>
      </c>
      <c r="D4346" s="73" t="s">
        <v>12298</v>
      </c>
    </row>
    <row r="4347" spans="1:4">
      <c r="A4347" s="71" t="s">
        <v>12303</v>
      </c>
      <c r="B4347" s="84" t="s">
        <v>12304</v>
      </c>
      <c r="C4347" s="71" t="s">
        <v>24085</v>
      </c>
      <c r="D4347" s="73" t="s">
        <v>12305</v>
      </c>
    </row>
    <row r="4348" spans="1:4">
      <c r="A4348" s="71" t="s">
        <v>12306</v>
      </c>
      <c r="B4348" s="84" t="s">
        <v>12307</v>
      </c>
      <c r="C4348" s="71" t="s">
        <v>24085</v>
      </c>
      <c r="D4348" s="73" t="s">
        <v>21086</v>
      </c>
    </row>
    <row r="4349" spans="1:4">
      <c r="A4349" s="71" t="s">
        <v>12308</v>
      </c>
      <c r="B4349" s="84" t="s">
        <v>12309</v>
      </c>
      <c r="C4349" s="71" t="s">
        <v>24085</v>
      </c>
      <c r="D4349" s="73" t="s">
        <v>15885</v>
      </c>
    </row>
    <row r="4350" spans="1:4">
      <c r="A4350" s="71" t="s">
        <v>12310</v>
      </c>
      <c r="B4350" s="84" t="s">
        <v>12311</v>
      </c>
      <c r="C4350" s="71" t="s">
        <v>24085</v>
      </c>
      <c r="D4350" s="73" t="s">
        <v>15885</v>
      </c>
    </row>
    <row r="4351" spans="1:4">
      <c r="A4351" s="71" t="s">
        <v>12312</v>
      </c>
      <c r="B4351" s="84" t="s">
        <v>12313</v>
      </c>
      <c r="C4351" s="71" t="s">
        <v>24085</v>
      </c>
      <c r="D4351" s="73" t="s">
        <v>12314</v>
      </c>
    </row>
    <row r="4352" spans="1:4">
      <c r="A4352" s="71" t="s">
        <v>12315</v>
      </c>
      <c r="B4352" s="84" t="s">
        <v>12316</v>
      </c>
      <c r="C4352" s="71" t="s">
        <v>24085</v>
      </c>
      <c r="D4352" s="73" t="s">
        <v>12317</v>
      </c>
    </row>
    <row r="4353" spans="1:4">
      <c r="A4353" s="71" t="s">
        <v>12318</v>
      </c>
      <c r="B4353" s="84" t="s">
        <v>12319</v>
      </c>
      <c r="C4353" s="71" t="s">
        <v>24085</v>
      </c>
      <c r="D4353" s="73" t="s">
        <v>12320</v>
      </c>
    </row>
    <row r="4354" spans="1:4">
      <c r="A4354" s="71" t="s">
        <v>12321</v>
      </c>
      <c r="B4354" s="84" t="s">
        <v>12322</v>
      </c>
      <c r="C4354" s="71" t="s">
        <v>24085</v>
      </c>
      <c r="D4354" s="73" t="s">
        <v>14317</v>
      </c>
    </row>
    <row r="4355" spans="1:4">
      <c r="A4355" s="71" t="s">
        <v>12323</v>
      </c>
      <c r="B4355" s="84" t="s">
        <v>12324</v>
      </c>
      <c r="C4355" s="71" t="s">
        <v>24085</v>
      </c>
      <c r="D4355" s="73" t="s">
        <v>12325</v>
      </c>
    </row>
    <row r="4356" spans="1:4">
      <c r="A4356" s="71" t="s">
        <v>12326</v>
      </c>
      <c r="B4356" s="84" t="s">
        <v>12327</v>
      </c>
      <c r="C4356" s="71" t="s">
        <v>24085</v>
      </c>
      <c r="D4356" s="73" t="s">
        <v>12325</v>
      </c>
    </row>
    <row r="4357" spans="1:4">
      <c r="A4357" s="71" t="s">
        <v>12328</v>
      </c>
      <c r="B4357" s="84" t="s">
        <v>12329</v>
      </c>
      <c r="C4357" s="71" t="s">
        <v>24085</v>
      </c>
      <c r="D4357" s="73" t="s">
        <v>12325</v>
      </c>
    </row>
    <row r="4358" spans="1:4">
      <c r="A4358" s="71" t="s">
        <v>12330</v>
      </c>
      <c r="B4358" s="84" t="s">
        <v>12331</v>
      </c>
      <c r="C4358" s="71" t="s">
        <v>24085</v>
      </c>
      <c r="D4358" s="73" t="s">
        <v>12332</v>
      </c>
    </row>
    <row r="4359" spans="1:4">
      <c r="A4359" s="71" t="s">
        <v>12333</v>
      </c>
      <c r="B4359" s="84" t="s">
        <v>12334</v>
      </c>
      <c r="C4359" s="71" t="s">
        <v>24085</v>
      </c>
      <c r="D4359" s="73" t="s">
        <v>12332</v>
      </c>
    </row>
    <row r="4360" spans="1:4">
      <c r="A4360" s="71" t="s">
        <v>12335</v>
      </c>
      <c r="B4360" s="84" t="s">
        <v>12336</v>
      </c>
      <c r="C4360" s="71" t="s">
        <v>24085</v>
      </c>
      <c r="D4360" s="73" t="s">
        <v>19379</v>
      </c>
    </row>
    <row r="4361" spans="1:4">
      <c r="A4361" s="71" t="s">
        <v>12337</v>
      </c>
      <c r="B4361" s="84" t="s">
        <v>12338</v>
      </c>
      <c r="C4361" s="71" t="s">
        <v>24085</v>
      </c>
      <c r="D4361" s="73" t="s">
        <v>12339</v>
      </c>
    </row>
    <row r="4362" spans="1:4">
      <c r="A4362" s="71" t="s">
        <v>12340</v>
      </c>
      <c r="B4362" s="84" t="s">
        <v>12341</v>
      </c>
      <c r="C4362" s="71" t="s">
        <v>24085</v>
      </c>
      <c r="D4362" s="73" t="s">
        <v>22258</v>
      </c>
    </row>
    <row r="4363" spans="1:4">
      <c r="A4363" s="71" t="s">
        <v>12342</v>
      </c>
      <c r="B4363" s="84" t="s">
        <v>12343</v>
      </c>
      <c r="C4363" s="71" t="s">
        <v>24085</v>
      </c>
      <c r="D4363" s="73" t="s">
        <v>18402</v>
      </c>
    </row>
    <row r="4364" spans="1:4">
      <c r="A4364" s="71" t="s">
        <v>12344</v>
      </c>
      <c r="B4364" s="84" t="s">
        <v>12345</v>
      </c>
      <c r="C4364" s="71" t="s">
        <v>24085</v>
      </c>
      <c r="D4364" s="71" t="s">
        <v>22193</v>
      </c>
    </row>
    <row r="4365" spans="1:4">
      <c r="A4365" s="71" t="s">
        <v>12346</v>
      </c>
      <c r="B4365" s="84" t="s">
        <v>12347</v>
      </c>
      <c r="C4365" s="71" t="s">
        <v>24085</v>
      </c>
      <c r="D4365" s="73" t="s">
        <v>12348</v>
      </c>
    </row>
    <row r="4366" spans="1:4">
      <c r="A4366" s="71" t="s">
        <v>12349</v>
      </c>
      <c r="B4366" s="84" t="s">
        <v>12350</v>
      </c>
      <c r="C4366" s="71" t="s">
        <v>24085</v>
      </c>
      <c r="D4366" s="73" t="s">
        <v>22107</v>
      </c>
    </row>
    <row r="4367" spans="1:4">
      <c r="A4367" s="71" t="s">
        <v>12351</v>
      </c>
      <c r="B4367" s="84" t="s">
        <v>12352</v>
      </c>
      <c r="C4367" s="71" t="s">
        <v>24085</v>
      </c>
      <c r="D4367" s="73" t="s">
        <v>23404</v>
      </c>
    </row>
    <row r="4368" spans="1:4">
      <c r="A4368" s="71" t="s">
        <v>12353</v>
      </c>
      <c r="B4368" s="84" t="s">
        <v>12354</v>
      </c>
      <c r="C4368" s="71" t="s">
        <v>24085</v>
      </c>
      <c r="D4368" s="71" t="s">
        <v>19965</v>
      </c>
    </row>
    <row r="4369" spans="1:4">
      <c r="A4369" s="71" t="s">
        <v>12355</v>
      </c>
      <c r="B4369" s="84" t="s">
        <v>12356</v>
      </c>
      <c r="C4369" s="71" t="s">
        <v>24085</v>
      </c>
      <c r="D4369" s="73" t="s">
        <v>21187</v>
      </c>
    </row>
    <row r="4370" spans="1:4">
      <c r="A4370" s="71" t="s">
        <v>12357</v>
      </c>
      <c r="B4370" s="84" t="s">
        <v>12358</v>
      </c>
      <c r="C4370" s="71" t="s">
        <v>24085</v>
      </c>
      <c r="D4370" s="73" t="s">
        <v>23167</v>
      </c>
    </row>
    <row r="4371" spans="1:4">
      <c r="A4371" s="71" t="s">
        <v>12359</v>
      </c>
      <c r="B4371" s="84" t="s">
        <v>12360</v>
      </c>
      <c r="C4371" s="71" t="s">
        <v>24085</v>
      </c>
      <c r="D4371" s="73" t="s">
        <v>23826</v>
      </c>
    </row>
    <row r="4372" spans="1:4">
      <c r="A4372" s="71" t="s">
        <v>12361</v>
      </c>
      <c r="B4372" s="84" t="s">
        <v>12362</v>
      </c>
      <c r="C4372" s="71" t="s">
        <v>24085</v>
      </c>
      <c r="D4372" s="73" t="s">
        <v>12363</v>
      </c>
    </row>
    <row r="4373" spans="1:4">
      <c r="A4373" s="71" t="s">
        <v>12364</v>
      </c>
      <c r="B4373" s="84" t="s">
        <v>12365</v>
      </c>
      <c r="C4373" s="71" t="s">
        <v>24085</v>
      </c>
      <c r="D4373" s="73" t="s">
        <v>23376</v>
      </c>
    </row>
    <row r="4374" spans="1:4">
      <c r="A4374" s="71" t="s">
        <v>12366</v>
      </c>
      <c r="B4374" s="84" t="s">
        <v>12367</v>
      </c>
      <c r="C4374" s="71" t="s">
        <v>24085</v>
      </c>
      <c r="D4374" s="73" t="s">
        <v>12368</v>
      </c>
    </row>
    <row r="4375" spans="1:4">
      <c r="A4375" s="71" t="s">
        <v>12369</v>
      </c>
      <c r="B4375" s="84" t="s">
        <v>12370</v>
      </c>
      <c r="C4375" s="71" t="s">
        <v>24085</v>
      </c>
      <c r="D4375" s="73" t="s">
        <v>21448</v>
      </c>
    </row>
    <row r="4376" spans="1:4">
      <c r="A4376" s="71" t="s">
        <v>12371</v>
      </c>
      <c r="B4376" s="84" t="s">
        <v>12372</v>
      </c>
      <c r="C4376" s="71" t="s">
        <v>24085</v>
      </c>
      <c r="D4376" s="73" t="s">
        <v>17072</v>
      </c>
    </row>
    <row r="4377" spans="1:4">
      <c r="A4377" s="71" t="s">
        <v>12373</v>
      </c>
      <c r="B4377" s="84" t="s">
        <v>12374</v>
      </c>
      <c r="C4377" s="71" t="s">
        <v>24085</v>
      </c>
      <c r="D4377" s="73" t="s">
        <v>16660</v>
      </c>
    </row>
    <row r="4378" spans="1:4">
      <c r="A4378" s="71" t="s">
        <v>12375</v>
      </c>
      <c r="B4378" s="84" t="s">
        <v>12376</v>
      </c>
      <c r="C4378" s="71" t="s">
        <v>24085</v>
      </c>
      <c r="D4378" s="73" t="s">
        <v>12377</v>
      </c>
    </row>
    <row r="4379" spans="1:4">
      <c r="A4379" s="71" t="s">
        <v>12378</v>
      </c>
      <c r="B4379" s="84" t="s">
        <v>12379</v>
      </c>
      <c r="C4379" s="71" t="s">
        <v>24085</v>
      </c>
      <c r="D4379" s="73" t="s">
        <v>20835</v>
      </c>
    </row>
    <row r="4380" spans="1:4">
      <c r="A4380" s="71" t="s">
        <v>12380</v>
      </c>
      <c r="B4380" s="84" t="s">
        <v>12381</v>
      </c>
      <c r="C4380" s="71" t="s">
        <v>24085</v>
      </c>
      <c r="D4380" s="71" t="s">
        <v>21173</v>
      </c>
    </row>
    <row r="4381" spans="1:4">
      <c r="A4381" s="71" t="s">
        <v>12382</v>
      </c>
      <c r="B4381" s="84" t="s">
        <v>12383</v>
      </c>
      <c r="C4381" s="71" t="s">
        <v>21057</v>
      </c>
      <c r="D4381" s="73" t="s">
        <v>12384</v>
      </c>
    </row>
    <row r="4382" spans="1:4">
      <c r="A4382" s="71" t="s">
        <v>12385</v>
      </c>
      <c r="B4382" s="84" t="s">
        <v>12386</v>
      </c>
      <c r="C4382" s="71" t="s">
        <v>21057</v>
      </c>
      <c r="D4382" s="73" t="s">
        <v>12387</v>
      </c>
    </row>
    <row r="4383" spans="1:4">
      <c r="A4383" s="71" t="s">
        <v>12388</v>
      </c>
      <c r="B4383" s="84" t="s">
        <v>12389</v>
      </c>
      <c r="C4383" s="71" t="s">
        <v>21057</v>
      </c>
      <c r="D4383" s="73" t="s">
        <v>14900</v>
      </c>
    </row>
    <row r="4384" spans="1:4">
      <c r="A4384" s="71" t="s">
        <v>12390</v>
      </c>
      <c r="B4384" s="84" t="s">
        <v>12391</v>
      </c>
      <c r="C4384" s="71" t="s">
        <v>22075</v>
      </c>
      <c r="D4384" s="73" t="s">
        <v>23759</v>
      </c>
    </row>
    <row r="4385" spans="1:4">
      <c r="A4385" s="71" t="s">
        <v>12392</v>
      </c>
      <c r="B4385" s="84" t="s">
        <v>12393</v>
      </c>
      <c r="C4385" s="71" t="s">
        <v>21974</v>
      </c>
      <c r="D4385" s="77" t="s">
        <v>12394</v>
      </c>
    </row>
    <row r="4386" spans="1:4">
      <c r="B4386" s="86"/>
    </row>
    <row r="4387" spans="1:4" ht="18.75">
      <c r="B4387" s="83" t="s">
        <v>23664</v>
      </c>
      <c r="C4387" s="79" t="s">
        <v>23665</v>
      </c>
      <c r="D4387" s="71" t="s">
        <v>22737</v>
      </c>
    </row>
    <row r="4388" spans="1:4">
      <c r="A4388" s="79" t="s">
        <v>23666</v>
      </c>
      <c r="B4388" s="84" t="s">
        <v>22678</v>
      </c>
    </row>
    <row r="4389" spans="1:4">
      <c r="A4389" s="79" t="s">
        <v>23667</v>
      </c>
      <c r="B4389" s="84" t="s">
        <v>22679</v>
      </c>
    </row>
    <row r="4390" spans="1:4">
      <c r="A4390" s="79" t="s">
        <v>24023</v>
      </c>
      <c r="B4390" s="85" t="s">
        <v>23668</v>
      </c>
      <c r="C4390" s="79" t="s">
        <v>23669</v>
      </c>
      <c r="D4390" s="79" t="s">
        <v>23670</v>
      </c>
    </row>
    <row r="4391" spans="1:4">
      <c r="B4391" s="86"/>
      <c r="D4391" s="79" t="s">
        <v>23671</v>
      </c>
    </row>
    <row r="4392" spans="1:4">
      <c r="A4392" s="71" t="s">
        <v>12395</v>
      </c>
      <c r="B4392" s="84" t="s">
        <v>12396</v>
      </c>
      <c r="C4392" s="71" t="s">
        <v>21974</v>
      </c>
      <c r="D4392" s="76" t="s">
        <v>12397</v>
      </c>
    </row>
    <row r="4393" spans="1:4">
      <c r="A4393" s="71" t="s">
        <v>12398</v>
      </c>
      <c r="B4393" s="84" t="s">
        <v>12399</v>
      </c>
      <c r="C4393" s="71" t="s">
        <v>21974</v>
      </c>
      <c r="D4393" s="76" t="s">
        <v>12400</v>
      </c>
    </row>
    <row r="4394" spans="1:4">
      <c r="A4394" s="71" t="s">
        <v>12401</v>
      </c>
      <c r="B4394" s="84" t="s">
        <v>12402</v>
      </c>
      <c r="C4394" s="71" t="s">
        <v>21974</v>
      </c>
      <c r="D4394" s="77" t="s">
        <v>12403</v>
      </c>
    </row>
    <row r="4395" spans="1:4">
      <c r="A4395" s="71" t="s">
        <v>12404</v>
      </c>
      <c r="B4395" s="84" t="s">
        <v>12405</v>
      </c>
      <c r="C4395" s="71" t="s">
        <v>21974</v>
      </c>
      <c r="D4395" s="76" t="s">
        <v>12406</v>
      </c>
    </row>
    <row r="4396" spans="1:4">
      <c r="A4396" s="71" t="s">
        <v>12407</v>
      </c>
      <c r="B4396" s="84" t="s">
        <v>12408</v>
      </c>
      <c r="C4396" s="71" t="s">
        <v>21974</v>
      </c>
      <c r="D4396" s="76" t="s">
        <v>12409</v>
      </c>
    </row>
    <row r="4397" spans="1:4">
      <c r="A4397" s="71" t="s">
        <v>12410</v>
      </c>
      <c r="B4397" s="84" t="s">
        <v>12411</v>
      </c>
      <c r="C4397" s="71" t="s">
        <v>21974</v>
      </c>
      <c r="D4397" s="77" t="s">
        <v>12412</v>
      </c>
    </row>
    <row r="4398" spans="1:4">
      <c r="A4398" s="71" t="s">
        <v>12413</v>
      </c>
      <c r="B4398" s="84" t="s">
        <v>12414</v>
      </c>
      <c r="C4398" s="71" t="s">
        <v>21974</v>
      </c>
      <c r="D4398" s="77" t="s">
        <v>12415</v>
      </c>
    </row>
    <row r="4399" spans="1:4">
      <c r="A4399" s="71" t="s">
        <v>12416</v>
      </c>
      <c r="B4399" s="84" t="s">
        <v>12417</v>
      </c>
      <c r="C4399" s="71" t="s">
        <v>21974</v>
      </c>
      <c r="D4399" s="77" t="s">
        <v>12418</v>
      </c>
    </row>
    <row r="4400" spans="1:4">
      <c r="A4400" s="71" t="s">
        <v>12419</v>
      </c>
      <c r="B4400" s="84" t="s">
        <v>12420</v>
      </c>
      <c r="C4400" s="71" t="s">
        <v>21974</v>
      </c>
      <c r="D4400" s="76" t="s">
        <v>12421</v>
      </c>
    </row>
    <row r="4401" spans="1:4">
      <c r="A4401" s="71" t="s">
        <v>12422</v>
      </c>
      <c r="B4401" s="84" t="s">
        <v>12423</v>
      </c>
      <c r="C4401" s="71" t="s">
        <v>21974</v>
      </c>
      <c r="D4401" s="76" t="s">
        <v>12424</v>
      </c>
    </row>
    <row r="4402" spans="1:4">
      <c r="A4402" s="71" t="s">
        <v>12425</v>
      </c>
      <c r="B4402" s="84" t="s">
        <v>12426</v>
      </c>
      <c r="C4402" s="71" t="s">
        <v>21974</v>
      </c>
      <c r="D4402" s="76" t="s">
        <v>12427</v>
      </c>
    </row>
    <row r="4403" spans="1:4">
      <c r="A4403" s="71" t="s">
        <v>12428</v>
      </c>
      <c r="B4403" s="84" t="s">
        <v>12429</v>
      </c>
      <c r="C4403" s="71" t="s">
        <v>21974</v>
      </c>
      <c r="D4403" s="73" t="s">
        <v>12430</v>
      </c>
    </row>
    <row r="4404" spans="1:4">
      <c r="A4404" s="71" t="s">
        <v>12431</v>
      </c>
      <c r="B4404" s="84" t="s">
        <v>12432</v>
      </c>
      <c r="C4404" s="71" t="s">
        <v>21974</v>
      </c>
      <c r="D4404" s="73" t="s">
        <v>12433</v>
      </c>
    </row>
    <row r="4405" spans="1:4">
      <c r="A4405" s="71" t="s">
        <v>12434</v>
      </c>
      <c r="B4405" s="84" t="s">
        <v>12435</v>
      </c>
      <c r="C4405" s="71" t="s">
        <v>21974</v>
      </c>
      <c r="D4405" s="73" t="s">
        <v>12436</v>
      </c>
    </row>
    <row r="4406" spans="1:4">
      <c r="A4406" s="71" t="s">
        <v>12437</v>
      </c>
      <c r="B4406" s="84" t="s">
        <v>12438</v>
      </c>
      <c r="C4406" s="71" t="s">
        <v>21974</v>
      </c>
      <c r="D4406" s="76" t="s">
        <v>12439</v>
      </c>
    </row>
    <row r="4407" spans="1:4">
      <c r="A4407" s="71" t="s">
        <v>12440</v>
      </c>
      <c r="B4407" s="84" t="s">
        <v>12441</v>
      </c>
      <c r="C4407" s="71" t="s">
        <v>21974</v>
      </c>
      <c r="D4407" s="73" t="s">
        <v>12442</v>
      </c>
    </row>
    <row r="4408" spans="1:4">
      <c r="A4408" s="71" t="s">
        <v>12443</v>
      </c>
      <c r="B4408" s="84" t="s">
        <v>12444</v>
      </c>
      <c r="C4408" s="71" t="s">
        <v>24085</v>
      </c>
      <c r="D4408" s="76" t="s">
        <v>12445</v>
      </c>
    </row>
    <row r="4409" spans="1:4">
      <c r="A4409" s="71" t="s">
        <v>12446</v>
      </c>
      <c r="B4409" s="84" t="s">
        <v>12447</v>
      </c>
      <c r="C4409" s="71" t="s">
        <v>24085</v>
      </c>
      <c r="D4409" s="76" t="s">
        <v>12448</v>
      </c>
    </row>
    <row r="4410" spans="1:4">
      <c r="A4410" s="71" t="s">
        <v>12449</v>
      </c>
      <c r="B4410" s="84" t="s">
        <v>12450</v>
      </c>
      <c r="C4410" s="71" t="s">
        <v>24085</v>
      </c>
      <c r="D4410" s="76" t="s">
        <v>12451</v>
      </c>
    </row>
    <row r="4411" spans="1:4">
      <c r="A4411" s="71" t="s">
        <v>12452</v>
      </c>
      <c r="B4411" s="84" t="s">
        <v>12453</v>
      </c>
      <c r="C4411" s="71" t="s">
        <v>24085</v>
      </c>
      <c r="D4411" s="76" t="s">
        <v>16968</v>
      </c>
    </row>
    <row r="4412" spans="1:4">
      <c r="A4412" s="71" t="s">
        <v>12454</v>
      </c>
      <c r="B4412" s="84" t="s">
        <v>12455</v>
      </c>
      <c r="C4412" s="71" t="s">
        <v>24085</v>
      </c>
      <c r="D4412" s="73" t="s">
        <v>12456</v>
      </c>
    </row>
    <row r="4413" spans="1:4">
      <c r="B4413" s="84" t="s">
        <v>12457</v>
      </c>
    </row>
    <row r="4414" spans="1:4">
      <c r="A4414" s="71" t="s">
        <v>12458</v>
      </c>
      <c r="B4414" s="84" t="s">
        <v>12455</v>
      </c>
      <c r="C4414" s="71" t="s">
        <v>24085</v>
      </c>
      <c r="D4414" s="73" t="s">
        <v>12459</v>
      </c>
    </row>
    <row r="4415" spans="1:4">
      <c r="B4415" s="84" t="s">
        <v>12460</v>
      </c>
    </row>
    <row r="4416" spans="1:4">
      <c r="A4416" s="71" t="s">
        <v>12461</v>
      </c>
      <c r="B4416" s="84" t="s">
        <v>12455</v>
      </c>
      <c r="C4416" s="71" t="s">
        <v>24085</v>
      </c>
      <c r="D4416" s="73" t="s">
        <v>12462</v>
      </c>
    </row>
    <row r="4417" spans="1:4">
      <c r="B4417" s="84" t="s">
        <v>12463</v>
      </c>
    </row>
    <row r="4418" spans="1:4">
      <c r="A4418" s="71" t="s">
        <v>12464</v>
      </c>
      <c r="B4418" s="84" t="s">
        <v>12455</v>
      </c>
      <c r="C4418" s="71" t="s">
        <v>24085</v>
      </c>
      <c r="D4418" s="73" t="s">
        <v>12465</v>
      </c>
    </row>
    <row r="4419" spans="1:4">
      <c r="B4419" s="84" t="s">
        <v>12466</v>
      </c>
    </row>
    <row r="4420" spans="1:4">
      <c r="A4420" s="71" t="s">
        <v>12467</v>
      </c>
      <c r="B4420" s="84" t="s">
        <v>12455</v>
      </c>
      <c r="C4420" s="71" t="s">
        <v>24085</v>
      </c>
      <c r="D4420" s="73" t="s">
        <v>12468</v>
      </c>
    </row>
    <row r="4421" spans="1:4">
      <c r="B4421" s="84" t="s">
        <v>12469</v>
      </c>
    </row>
    <row r="4422" spans="1:4">
      <c r="A4422" s="71" t="s">
        <v>12470</v>
      </c>
      <c r="B4422" s="84" t="s">
        <v>12455</v>
      </c>
      <c r="C4422" s="71" t="s">
        <v>24085</v>
      </c>
      <c r="D4422" s="73" t="s">
        <v>12471</v>
      </c>
    </row>
    <row r="4423" spans="1:4">
      <c r="B4423" s="84" t="s">
        <v>12472</v>
      </c>
    </row>
    <row r="4424" spans="1:4">
      <c r="A4424" s="71" t="s">
        <v>12473</v>
      </c>
      <c r="B4424" s="84" t="s">
        <v>12455</v>
      </c>
      <c r="C4424" s="71" t="s">
        <v>24085</v>
      </c>
      <c r="D4424" s="73" t="s">
        <v>12474</v>
      </c>
    </row>
    <row r="4425" spans="1:4">
      <c r="B4425" s="84" t="s">
        <v>12475</v>
      </c>
    </row>
    <row r="4426" spans="1:4">
      <c r="A4426" s="71" t="s">
        <v>12476</v>
      </c>
      <c r="B4426" s="84" t="s">
        <v>12455</v>
      </c>
      <c r="C4426" s="71" t="s">
        <v>24085</v>
      </c>
      <c r="D4426" s="73" t="s">
        <v>12477</v>
      </c>
    </row>
    <row r="4427" spans="1:4">
      <c r="B4427" s="84" t="s">
        <v>12478</v>
      </c>
    </row>
    <row r="4428" spans="1:4">
      <c r="A4428" s="71" t="s">
        <v>12479</v>
      </c>
      <c r="B4428" s="84" t="s">
        <v>12455</v>
      </c>
      <c r="C4428" s="71" t="s">
        <v>24085</v>
      </c>
      <c r="D4428" s="73" t="s">
        <v>12480</v>
      </c>
    </row>
    <row r="4429" spans="1:4">
      <c r="B4429" s="84" t="s">
        <v>12481</v>
      </c>
    </row>
    <row r="4430" spans="1:4">
      <c r="A4430" s="71" t="s">
        <v>12482</v>
      </c>
      <c r="B4430" s="84" t="s">
        <v>12455</v>
      </c>
      <c r="C4430" s="71" t="s">
        <v>24085</v>
      </c>
      <c r="D4430" s="73" t="s">
        <v>12483</v>
      </c>
    </row>
    <row r="4431" spans="1:4">
      <c r="B4431" s="84" t="s">
        <v>12484</v>
      </c>
    </row>
    <row r="4432" spans="1:4">
      <c r="A4432" s="71" t="s">
        <v>12485</v>
      </c>
      <c r="B4432" s="84" t="s">
        <v>12486</v>
      </c>
      <c r="C4432" s="71" t="s">
        <v>22126</v>
      </c>
      <c r="D4432" s="73" t="s">
        <v>12487</v>
      </c>
    </row>
    <row r="4433" spans="1:4">
      <c r="B4433" s="84" t="s">
        <v>12488</v>
      </c>
    </row>
    <row r="4434" spans="1:4">
      <c r="A4434" s="71" t="s">
        <v>12489</v>
      </c>
      <c r="B4434" s="84" t="s">
        <v>12486</v>
      </c>
      <c r="C4434" s="71" t="s">
        <v>22126</v>
      </c>
      <c r="D4434" s="73" t="s">
        <v>12490</v>
      </c>
    </row>
    <row r="4435" spans="1:4">
      <c r="B4435" s="84" t="s">
        <v>12491</v>
      </c>
    </row>
    <row r="4436" spans="1:4">
      <c r="A4436" s="71" t="s">
        <v>12492</v>
      </c>
      <c r="B4436" s="84" t="s">
        <v>12493</v>
      </c>
      <c r="C4436" s="71" t="s">
        <v>22126</v>
      </c>
      <c r="D4436" s="73" t="s">
        <v>12494</v>
      </c>
    </row>
    <row r="4437" spans="1:4">
      <c r="A4437" s="71" t="s">
        <v>12495</v>
      </c>
      <c r="B4437" s="84" t="s">
        <v>12496</v>
      </c>
      <c r="C4437" s="71" t="s">
        <v>24085</v>
      </c>
      <c r="D4437" s="73" t="s">
        <v>12497</v>
      </c>
    </row>
    <row r="4438" spans="1:4">
      <c r="A4438" s="71" t="s">
        <v>12498</v>
      </c>
      <c r="B4438" s="84" t="s">
        <v>12499</v>
      </c>
      <c r="C4438" s="71" t="s">
        <v>24085</v>
      </c>
      <c r="D4438" s="73" t="s">
        <v>12500</v>
      </c>
    </row>
    <row r="4439" spans="1:4">
      <c r="B4439" s="84" t="s">
        <v>12501</v>
      </c>
    </row>
    <row r="4440" spans="1:4">
      <c r="A4440" s="71" t="s">
        <v>12502</v>
      </c>
      <c r="B4440" s="84" t="s">
        <v>12503</v>
      </c>
      <c r="C4440" s="71" t="s">
        <v>24085</v>
      </c>
      <c r="D4440" s="73" t="s">
        <v>12504</v>
      </c>
    </row>
    <row r="4441" spans="1:4">
      <c r="B4441" s="84" t="s">
        <v>12505</v>
      </c>
    </row>
    <row r="4442" spans="1:4">
      <c r="A4442" s="71" t="s">
        <v>12506</v>
      </c>
      <c r="B4442" s="84" t="s">
        <v>12507</v>
      </c>
      <c r="C4442" s="71" t="s">
        <v>20557</v>
      </c>
      <c r="D4442" s="73" t="s">
        <v>12508</v>
      </c>
    </row>
    <row r="4443" spans="1:4">
      <c r="A4443" s="71" t="s">
        <v>12509</v>
      </c>
      <c r="B4443" s="84" t="s">
        <v>12510</v>
      </c>
      <c r="C4443" s="71" t="s">
        <v>20557</v>
      </c>
      <c r="D4443" s="73" t="s">
        <v>12511</v>
      </c>
    </row>
    <row r="4444" spans="1:4">
      <c r="B4444" s="84" t="s">
        <v>20667</v>
      </c>
    </row>
    <row r="4445" spans="1:4">
      <c r="A4445" s="71" t="s">
        <v>12512</v>
      </c>
      <c r="B4445" s="84" t="s">
        <v>12513</v>
      </c>
      <c r="C4445" s="71" t="s">
        <v>20557</v>
      </c>
      <c r="D4445" s="73" t="s">
        <v>21623</v>
      </c>
    </row>
    <row r="4446" spans="1:4">
      <c r="B4446" s="84" t="s">
        <v>12514</v>
      </c>
    </row>
    <row r="4447" spans="1:4">
      <c r="A4447" s="71" t="s">
        <v>12515</v>
      </c>
      <c r="B4447" s="84" t="s">
        <v>12516</v>
      </c>
      <c r="C4447" s="71" t="s">
        <v>20557</v>
      </c>
      <c r="D4447" s="73" t="s">
        <v>12517</v>
      </c>
    </row>
    <row r="4448" spans="1:4">
      <c r="B4448" s="84" t="s">
        <v>12518</v>
      </c>
    </row>
    <row r="4449" spans="1:5">
      <c r="A4449" s="71" t="s">
        <v>12519</v>
      </c>
      <c r="B4449" s="84" t="s">
        <v>14681</v>
      </c>
      <c r="C4449" s="71" t="s">
        <v>20557</v>
      </c>
      <c r="D4449" s="73">
        <v>24</v>
      </c>
      <c r="E4449" s="71" t="s">
        <v>14682</v>
      </c>
    </row>
    <row r="4450" spans="1:5">
      <c r="B4450" s="84" t="s">
        <v>12518</v>
      </c>
    </row>
    <row r="4451" spans="1:5">
      <c r="A4451" s="71" t="s">
        <v>14683</v>
      </c>
      <c r="B4451" s="84" t="s">
        <v>14684</v>
      </c>
      <c r="C4451" s="71" t="s">
        <v>20557</v>
      </c>
      <c r="D4451" s="73" t="s">
        <v>14685</v>
      </c>
    </row>
    <row r="4452" spans="1:5">
      <c r="B4452" s="84" t="s">
        <v>12518</v>
      </c>
    </row>
    <row r="4453" spans="1:5">
      <c r="A4453" s="71" t="s">
        <v>14686</v>
      </c>
      <c r="B4453" s="84" t="s">
        <v>14687</v>
      </c>
      <c r="C4453" s="71" t="s">
        <v>20557</v>
      </c>
      <c r="D4453" s="73" t="s">
        <v>16472</v>
      </c>
    </row>
    <row r="4455" spans="1:5" ht="18.75">
      <c r="B4455" s="83" t="s">
        <v>23664</v>
      </c>
      <c r="C4455" s="79" t="s">
        <v>23665</v>
      </c>
      <c r="D4455" s="71" t="s">
        <v>22738</v>
      </c>
    </row>
    <row r="4456" spans="1:5">
      <c r="A4456" s="79" t="s">
        <v>23666</v>
      </c>
      <c r="B4456" s="84" t="s">
        <v>22678</v>
      </c>
    </row>
    <row r="4457" spans="1:5">
      <c r="A4457" s="79" t="s">
        <v>23667</v>
      </c>
      <c r="B4457" s="84" t="s">
        <v>22679</v>
      </c>
    </row>
    <row r="4458" spans="1:5">
      <c r="A4458" s="79" t="s">
        <v>24023</v>
      </c>
      <c r="B4458" s="85" t="s">
        <v>23668</v>
      </c>
      <c r="C4458" s="79" t="s">
        <v>23669</v>
      </c>
      <c r="D4458" s="79" t="s">
        <v>23670</v>
      </c>
    </row>
    <row r="4459" spans="1:5">
      <c r="B4459" s="86"/>
      <c r="D4459" s="79" t="s">
        <v>23671</v>
      </c>
    </row>
    <row r="4460" spans="1:5">
      <c r="A4460" s="71" t="s">
        <v>14688</v>
      </c>
      <c r="B4460" s="84" t="s">
        <v>14689</v>
      </c>
      <c r="C4460" s="71" t="s">
        <v>20557</v>
      </c>
      <c r="D4460" s="73" t="s">
        <v>14690</v>
      </c>
    </row>
    <row r="4461" spans="1:5">
      <c r="A4461" s="71" t="s">
        <v>14691</v>
      </c>
      <c r="B4461" s="84" t="s">
        <v>14692</v>
      </c>
      <c r="C4461" s="71" t="s">
        <v>20557</v>
      </c>
      <c r="D4461" s="73" t="s">
        <v>16767</v>
      </c>
    </row>
    <row r="4462" spans="1:5">
      <c r="A4462" s="71" t="s">
        <v>14693</v>
      </c>
      <c r="B4462" s="84" t="s">
        <v>14694</v>
      </c>
      <c r="C4462" s="71" t="s">
        <v>20557</v>
      </c>
      <c r="D4462" s="73" t="s">
        <v>19782</v>
      </c>
    </row>
    <row r="4463" spans="1:5">
      <c r="A4463" s="71" t="s">
        <v>14695</v>
      </c>
      <c r="B4463" s="84" t="s">
        <v>14696</v>
      </c>
      <c r="C4463" s="71" t="s">
        <v>20557</v>
      </c>
      <c r="D4463" s="73" t="s">
        <v>12279</v>
      </c>
    </row>
    <row r="4464" spans="1:5">
      <c r="A4464" s="71" t="s">
        <v>14697</v>
      </c>
      <c r="B4464" s="84" t="s">
        <v>14698</v>
      </c>
      <c r="C4464" s="71" t="s">
        <v>20557</v>
      </c>
      <c r="D4464" s="73" t="s">
        <v>18470</v>
      </c>
    </row>
    <row r="4465" spans="1:4">
      <c r="A4465" s="71" t="s">
        <v>14699</v>
      </c>
      <c r="B4465" s="84" t="s">
        <v>14700</v>
      </c>
      <c r="C4465" s="71" t="s">
        <v>20557</v>
      </c>
      <c r="D4465" s="73" t="s">
        <v>14701</v>
      </c>
    </row>
    <row r="4466" spans="1:4">
      <c r="A4466" s="71" t="s">
        <v>14702</v>
      </c>
      <c r="B4466" s="84" t="s">
        <v>14703</v>
      </c>
      <c r="C4466" s="71" t="s">
        <v>20557</v>
      </c>
      <c r="D4466" s="73" t="s">
        <v>14704</v>
      </c>
    </row>
    <row r="4467" spans="1:4">
      <c r="A4467" s="71" t="s">
        <v>14705</v>
      </c>
      <c r="B4467" s="84" t="s">
        <v>14706</v>
      </c>
      <c r="C4467" s="71" t="s">
        <v>20557</v>
      </c>
      <c r="D4467" s="73" t="s">
        <v>23730</v>
      </c>
    </row>
    <row r="4468" spans="1:4">
      <c r="A4468" s="71" t="s">
        <v>14707</v>
      </c>
      <c r="B4468" s="84" t="s">
        <v>14708</v>
      </c>
      <c r="C4468" s="71" t="s">
        <v>20557</v>
      </c>
      <c r="D4468" s="73" t="s">
        <v>14251</v>
      </c>
    </row>
    <row r="4469" spans="1:4">
      <c r="A4469" s="71" t="s">
        <v>14709</v>
      </c>
      <c r="B4469" s="84" t="s">
        <v>14710</v>
      </c>
      <c r="C4469" s="71" t="s">
        <v>20557</v>
      </c>
      <c r="D4469" s="73" t="s">
        <v>23353</v>
      </c>
    </row>
    <row r="4470" spans="1:4">
      <c r="A4470" s="71" t="s">
        <v>14711</v>
      </c>
      <c r="B4470" s="84" t="s">
        <v>14712</v>
      </c>
      <c r="C4470" s="71" t="s">
        <v>20557</v>
      </c>
      <c r="D4470" s="73" t="s">
        <v>21968</v>
      </c>
    </row>
    <row r="4471" spans="1:4">
      <c r="A4471" s="71" t="s">
        <v>14713</v>
      </c>
      <c r="B4471" s="84" t="s">
        <v>14714</v>
      </c>
      <c r="C4471" s="71" t="s">
        <v>20557</v>
      </c>
      <c r="D4471" s="73" t="s">
        <v>14715</v>
      </c>
    </row>
    <row r="4472" spans="1:4">
      <c r="A4472" s="71" t="s">
        <v>14716</v>
      </c>
      <c r="B4472" s="84" t="s">
        <v>14717</v>
      </c>
      <c r="C4472" s="71" t="s">
        <v>20557</v>
      </c>
      <c r="D4472" s="73" t="s">
        <v>14718</v>
      </c>
    </row>
    <row r="4473" spans="1:4">
      <c r="A4473" s="71" t="s">
        <v>14719</v>
      </c>
      <c r="B4473" s="84" t="s">
        <v>14720</v>
      </c>
      <c r="C4473" s="71" t="s">
        <v>20557</v>
      </c>
      <c r="D4473" s="73" t="s">
        <v>18482</v>
      </c>
    </row>
    <row r="4474" spans="1:4">
      <c r="A4474" s="71" t="s">
        <v>14721</v>
      </c>
      <c r="B4474" s="84" t="s">
        <v>14722</v>
      </c>
      <c r="C4474" s="71" t="s">
        <v>24085</v>
      </c>
      <c r="D4474" s="76" t="s">
        <v>14723</v>
      </c>
    </row>
    <row r="4475" spans="1:4">
      <c r="B4475" s="84" t="s">
        <v>14724</v>
      </c>
    </row>
    <row r="4476" spans="1:4">
      <c r="A4476" s="71" t="s">
        <v>14725</v>
      </c>
      <c r="B4476" s="84" t="s">
        <v>14726</v>
      </c>
      <c r="C4476" s="71" t="s">
        <v>24085</v>
      </c>
      <c r="D4476" s="76" t="s">
        <v>14727</v>
      </c>
    </row>
    <row r="4477" spans="1:4">
      <c r="B4477" s="84" t="s">
        <v>14728</v>
      </c>
    </row>
    <row r="4478" spans="1:4">
      <c r="A4478" s="71" t="s">
        <v>14729</v>
      </c>
      <c r="B4478" s="84" t="s">
        <v>14730</v>
      </c>
      <c r="C4478" s="71" t="s">
        <v>22075</v>
      </c>
      <c r="D4478" s="73" t="s">
        <v>24162</v>
      </c>
    </row>
    <row r="4479" spans="1:4">
      <c r="A4479" s="71" t="s">
        <v>14731</v>
      </c>
      <c r="B4479" s="84" t="s">
        <v>14732</v>
      </c>
      <c r="C4479" s="71" t="s">
        <v>22075</v>
      </c>
      <c r="D4479" s="73" t="s">
        <v>19987</v>
      </c>
    </row>
    <row r="4480" spans="1:4">
      <c r="B4480" s="84" t="s">
        <v>16880</v>
      </c>
    </row>
    <row r="4481" spans="1:4">
      <c r="A4481" s="71" t="s">
        <v>14733</v>
      </c>
      <c r="B4481" s="84" t="s">
        <v>14734</v>
      </c>
      <c r="C4481" s="71" t="s">
        <v>24085</v>
      </c>
      <c r="D4481" s="77" t="s">
        <v>14735</v>
      </c>
    </row>
    <row r="4482" spans="1:4">
      <c r="B4482" s="84" t="s">
        <v>14736</v>
      </c>
    </row>
    <row r="4483" spans="1:4">
      <c r="A4483" s="71" t="s">
        <v>14737</v>
      </c>
      <c r="B4483" s="84" t="s">
        <v>14738</v>
      </c>
      <c r="C4483" s="71" t="s">
        <v>24085</v>
      </c>
      <c r="D4483" s="73" t="s">
        <v>17195</v>
      </c>
    </row>
    <row r="4484" spans="1:4">
      <c r="A4484" s="71" t="s">
        <v>14739</v>
      </c>
      <c r="B4484" s="84" t="s">
        <v>14740</v>
      </c>
      <c r="C4484" s="71" t="s">
        <v>22075</v>
      </c>
      <c r="D4484" s="73" t="s">
        <v>24162</v>
      </c>
    </row>
    <row r="4485" spans="1:4">
      <c r="A4485" s="71" t="s">
        <v>14741</v>
      </c>
      <c r="B4485" s="84" t="s">
        <v>14742</v>
      </c>
      <c r="C4485" s="71" t="s">
        <v>24085</v>
      </c>
      <c r="D4485" s="77" t="s">
        <v>14743</v>
      </c>
    </row>
    <row r="4486" spans="1:4">
      <c r="A4486" s="71" t="s">
        <v>14744</v>
      </c>
      <c r="B4486" s="84" t="s">
        <v>14745</v>
      </c>
      <c r="C4486" s="71" t="s">
        <v>24085</v>
      </c>
      <c r="D4486" s="76" t="s">
        <v>14746</v>
      </c>
    </row>
    <row r="4487" spans="1:4">
      <c r="A4487" s="71" t="s">
        <v>14747</v>
      </c>
      <c r="B4487" s="84" t="s">
        <v>14748</v>
      </c>
      <c r="C4487" s="71" t="s">
        <v>22075</v>
      </c>
      <c r="D4487" s="73" t="s">
        <v>14749</v>
      </c>
    </row>
    <row r="4488" spans="1:4">
      <c r="A4488" s="71" t="s">
        <v>14750</v>
      </c>
      <c r="B4488" s="84" t="s">
        <v>14751</v>
      </c>
      <c r="C4488" s="71" t="s">
        <v>24085</v>
      </c>
      <c r="D4488" s="76" t="s">
        <v>14752</v>
      </c>
    </row>
    <row r="4489" spans="1:4">
      <c r="A4489" s="71" t="s">
        <v>14753</v>
      </c>
      <c r="B4489" s="84" t="s">
        <v>14754</v>
      </c>
      <c r="C4489" s="71" t="s">
        <v>22075</v>
      </c>
      <c r="D4489" s="73" t="s">
        <v>19836</v>
      </c>
    </row>
    <row r="4490" spans="1:4">
      <c r="A4490" s="71" t="s">
        <v>14755</v>
      </c>
      <c r="B4490" s="84" t="s">
        <v>14756</v>
      </c>
      <c r="C4490" s="71" t="s">
        <v>22075</v>
      </c>
      <c r="D4490" s="73" t="s">
        <v>24197</v>
      </c>
    </row>
    <row r="4491" spans="1:4">
      <c r="A4491" s="71" t="s">
        <v>14757</v>
      </c>
      <c r="B4491" s="84" t="s">
        <v>14758</v>
      </c>
      <c r="C4491" s="71" t="s">
        <v>22075</v>
      </c>
      <c r="D4491" s="73" t="s">
        <v>21324</v>
      </c>
    </row>
    <row r="4492" spans="1:4">
      <c r="A4492" s="71" t="s">
        <v>14759</v>
      </c>
      <c r="B4492" s="84" t="s">
        <v>14760</v>
      </c>
      <c r="C4492" s="71" t="s">
        <v>24085</v>
      </c>
      <c r="D4492" s="77" t="s">
        <v>14761</v>
      </c>
    </row>
    <row r="4493" spans="1:4">
      <c r="A4493" s="71" t="s">
        <v>14762</v>
      </c>
      <c r="B4493" s="84" t="s">
        <v>14763</v>
      </c>
      <c r="C4493" s="71" t="s">
        <v>22075</v>
      </c>
      <c r="D4493" s="71" t="s">
        <v>15088</v>
      </c>
    </row>
    <row r="4494" spans="1:4">
      <c r="A4494" s="71" t="s">
        <v>14764</v>
      </c>
      <c r="B4494" s="84" t="s">
        <v>24078</v>
      </c>
      <c r="C4494" s="71" t="s">
        <v>22075</v>
      </c>
      <c r="D4494" s="73" t="s">
        <v>23395</v>
      </c>
    </row>
    <row r="4495" spans="1:4">
      <c r="A4495" s="71" t="s">
        <v>14765</v>
      </c>
      <c r="B4495" s="84" t="s">
        <v>14766</v>
      </c>
      <c r="C4495" s="71" t="s">
        <v>21978</v>
      </c>
      <c r="D4495" s="73" t="s">
        <v>14767</v>
      </c>
    </row>
    <row r="4496" spans="1:4">
      <c r="A4496" s="71" t="s">
        <v>14768</v>
      </c>
      <c r="B4496" s="84" t="s">
        <v>14769</v>
      </c>
      <c r="C4496" s="71" t="s">
        <v>21978</v>
      </c>
      <c r="D4496" s="73" t="s">
        <v>14770</v>
      </c>
    </row>
    <row r="4497" spans="1:4">
      <c r="A4497" s="71" t="s">
        <v>14771</v>
      </c>
      <c r="B4497" s="84" t="s">
        <v>14772</v>
      </c>
      <c r="C4497" s="71" t="s">
        <v>21978</v>
      </c>
      <c r="D4497" s="73" t="s">
        <v>14773</v>
      </c>
    </row>
    <row r="4498" spans="1:4">
      <c r="A4498" s="71" t="s">
        <v>14774</v>
      </c>
      <c r="B4498" s="84" t="s">
        <v>14775</v>
      </c>
      <c r="C4498" s="71" t="s">
        <v>21978</v>
      </c>
      <c r="D4498" s="73" t="s">
        <v>14776</v>
      </c>
    </row>
    <row r="4499" spans="1:4">
      <c r="A4499" s="71" t="s">
        <v>14777</v>
      </c>
      <c r="B4499" s="84" t="s">
        <v>14778</v>
      </c>
      <c r="C4499" s="71" t="s">
        <v>20557</v>
      </c>
      <c r="D4499" s="73" t="s">
        <v>14779</v>
      </c>
    </row>
    <row r="4500" spans="1:4">
      <c r="A4500" s="71" t="s">
        <v>14780</v>
      </c>
      <c r="B4500" s="84" t="s">
        <v>14781</v>
      </c>
      <c r="C4500" s="71" t="s">
        <v>20557</v>
      </c>
      <c r="D4500" s="73" t="s">
        <v>14782</v>
      </c>
    </row>
    <row r="4501" spans="1:4">
      <c r="A4501" s="71" t="s">
        <v>14783</v>
      </c>
      <c r="B4501" s="84" t="s">
        <v>14784</v>
      </c>
      <c r="C4501" s="71" t="s">
        <v>20557</v>
      </c>
      <c r="D4501" s="73" t="s">
        <v>14536</v>
      </c>
    </row>
    <row r="4502" spans="1:4">
      <c r="A4502" s="71" t="s">
        <v>14785</v>
      </c>
      <c r="B4502" s="84" t="s">
        <v>14786</v>
      </c>
      <c r="C4502" s="71" t="s">
        <v>20557</v>
      </c>
      <c r="D4502" s="73" t="s">
        <v>14787</v>
      </c>
    </row>
    <row r="4503" spans="1:4">
      <c r="A4503" s="71" t="s">
        <v>14788</v>
      </c>
      <c r="B4503" s="84" t="s">
        <v>14789</v>
      </c>
      <c r="C4503" s="71" t="s">
        <v>20557</v>
      </c>
      <c r="D4503" s="73" t="s">
        <v>14790</v>
      </c>
    </row>
    <row r="4504" spans="1:4">
      <c r="A4504" s="71" t="s">
        <v>14791</v>
      </c>
      <c r="B4504" s="84" t="s">
        <v>14792</v>
      </c>
      <c r="C4504" s="71" t="s">
        <v>20557</v>
      </c>
      <c r="D4504" s="73" t="s">
        <v>14793</v>
      </c>
    </row>
    <row r="4505" spans="1:4">
      <c r="A4505" s="71" t="s">
        <v>14794</v>
      </c>
      <c r="B4505" s="84" t="s">
        <v>24076</v>
      </c>
      <c r="C4505" s="71" t="s">
        <v>22075</v>
      </c>
      <c r="D4505" s="73" t="s">
        <v>23395</v>
      </c>
    </row>
    <row r="4506" spans="1:4">
      <c r="A4506" s="71" t="s">
        <v>14795</v>
      </c>
      <c r="B4506" s="84" t="s">
        <v>14796</v>
      </c>
      <c r="C4506" s="71" t="s">
        <v>24085</v>
      </c>
      <c r="D4506" s="76" t="s">
        <v>14797</v>
      </c>
    </row>
    <row r="4507" spans="1:4">
      <c r="A4507" s="71" t="s">
        <v>14798</v>
      </c>
      <c r="B4507" s="84" t="s">
        <v>14799</v>
      </c>
      <c r="C4507" s="71" t="s">
        <v>24085</v>
      </c>
      <c r="D4507" s="76" t="s">
        <v>14800</v>
      </c>
    </row>
    <row r="4508" spans="1:4">
      <c r="A4508" s="71" t="s">
        <v>14801</v>
      </c>
      <c r="B4508" s="84" t="s">
        <v>14802</v>
      </c>
      <c r="C4508" s="71" t="s">
        <v>24085</v>
      </c>
      <c r="D4508" s="76" t="s">
        <v>14803</v>
      </c>
    </row>
    <row r="4509" spans="1:4">
      <c r="A4509" s="71" t="s">
        <v>14804</v>
      </c>
      <c r="B4509" s="84" t="s">
        <v>14805</v>
      </c>
      <c r="C4509" s="71" t="s">
        <v>22075</v>
      </c>
      <c r="D4509" s="73" t="s">
        <v>15306</v>
      </c>
    </row>
    <row r="4510" spans="1:4">
      <c r="A4510" s="71" t="s">
        <v>14806</v>
      </c>
      <c r="B4510" s="84" t="s">
        <v>14807</v>
      </c>
      <c r="C4510" s="71" t="s">
        <v>22075</v>
      </c>
      <c r="D4510" s="73" t="s">
        <v>15306</v>
      </c>
    </row>
    <row r="4511" spans="1:4">
      <c r="A4511" s="71" t="s">
        <v>14808</v>
      </c>
      <c r="B4511" s="84" t="s">
        <v>14809</v>
      </c>
      <c r="C4511" s="71" t="s">
        <v>22075</v>
      </c>
      <c r="D4511" s="73" t="s">
        <v>21182</v>
      </c>
    </row>
    <row r="4512" spans="1:4">
      <c r="A4512" s="71" t="s">
        <v>14810</v>
      </c>
      <c r="B4512" s="84" t="s">
        <v>14811</v>
      </c>
      <c r="C4512" s="71" t="s">
        <v>22075</v>
      </c>
      <c r="D4512" s="73" t="s">
        <v>21673</v>
      </c>
    </row>
    <row r="4513" spans="1:4">
      <c r="B4513" s="84" t="s">
        <v>14812</v>
      </c>
    </row>
    <row r="4514" spans="1:4">
      <c r="A4514" s="71" t="s">
        <v>14813</v>
      </c>
      <c r="B4514" s="84" t="s">
        <v>14814</v>
      </c>
      <c r="C4514" s="71" t="s">
        <v>24085</v>
      </c>
      <c r="D4514" s="76" t="s">
        <v>14815</v>
      </c>
    </row>
    <row r="4515" spans="1:4">
      <c r="B4515" s="84" t="s">
        <v>14816</v>
      </c>
    </row>
    <row r="4516" spans="1:4">
      <c r="B4516" s="86"/>
    </row>
    <row r="4517" spans="1:4" ht="18.75">
      <c r="B4517" s="83" t="s">
        <v>23664</v>
      </c>
      <c r="C4517" s="79" t="s">
        <v>23665</v>
      </c>
      <c r="D4517" s="71" t="s">
        <v>22739</v>
      </c>
    </row>
    <row r="4518" spans="1:4">
      <c r="A4518" s="79" t="s">
        <v>23666</v>
      </c>
      <c r="B4518" s="84" t="s">
        <v>22678</v>
      </c>
    </row>
    <row r="4519" spans="1:4">
      <c r="A4519" s="79" t="s">
        <v>23667</v>
      </c>
      <c r="B4519" s="84" t="s">
        <v>22679</v>
      </c>
    </row>
    <row r="4520" spans="1:4">
      <c r="A4520" s="79" t="s">
        <v>24023</v>
      </c>
      <c r="B4520" s="85" t="s">
        <v>23668</v>
      </c>
      <c r="C4520" s="79" t="s">
        <v>23669</v>
      </c>
      <c r="D4520" s="79" t="s">
        <v>23670</v>
      </c>
    </row>
    <row r="4521" spans="1:4">
      <c r="B4521" s="86"/>
      <c r="D4521" s="79" t="s">
        <v>23671</v>
      </c>
    </row>
    <row r="4522" spans="1:4">
      <c r="A4522" s="71" t="s">
        <v>14817</v>
      </c>
      <c r="B4522" s="84" t="s">
        <v>14818</v>
      </c>
      <c r="C4522" s="71" t="s">
        <v>14819</v>
      </c>
      <c r="D4522" s="73" t="s">
        <v>14820</v>
      </c>
    </row>
    <row r="4523" spans="1:4">
      <c r="A4523" s="71" t="s">
        <v>14821</v>
      </c>
      <c r="B4523" s="84" t="s">
        <v>14822</v>
      </c>
      <c r="C4523" s="71" t="s">
        <v>14819</v>
      </c>
      <c r="D4523" s="73" t="s">
        <v>14823</v>
      </c>
    </row>
    <row r="4524" spans="1:4">
      <c r="A4524" s="71" t="s">
        <v>14824</v>
      </c>
      <c r="B4524" s="84" t="s">
        <v>14825</v>
      </c>
      <c r="C4524" s="71" t="s">
        <v>16505</v>
      </c>
      <c r="D4524" s="73" t="s">
        <v>14826</v>
      </c>
    </row>
    <row r="4525" spans="1:4">
      <c r="A4525" s="71" t="s">
        <v>14827</v>
      </c>
      <c r="B4525" s="84" t="s">
        <v>14828</v>
      </c>
      <c r="C4525" s="71" t="s">
        <v>16505</v>
      </c>
      <c r="D4525" s="73" t="s">
        <v>16957</v>
      </c>
    </row>
    <row r="4526" spans="1:4">
      <c r="A4526" s="71" t="s">
        <v>14829</v>
      </c>
      <c r="B4526" s="84" t="s">
        <v>14830</v>
      </c>
      <c r="C4526" s="71" t="s">
        <v>24134</v>
      </c>
      <c r="D4526" s="73" t="s">
        <v>22162</v>
      </c>
    </row>
    <row r="4527" spans="1:4">
      <c r="B4527" s="84" t="s">
        <v>14831</v>
      </c>
    </row>
    <row r="4528" spans="1:4">
      <c r="A4528" s="71" t="s">
        <v>14832</v>
      </c>
      <c r="B4528" s="84" t="s">
        <v>14833</v>
      </c>
      <c r="C4528" s="71" t="s">
        <v>24134</v>
      </c>
      <c r="D4528" s="73" t="s">
        <v>14834</v>
      </c>
    </row>
    <row r="4529" spans="1:5">
      <c r="A4529" s="71" t="s">
        <v>14835</v>
      </c>
      <c r="B4529" s="84" t="s">
        <v>14836</v>
      </c>
      <c r="C4529" s="71" t="s">
        <v>24134</v>
      </c>
      <c r="D4529" s="73" t="s">
        <v>18940</v>
      </c>
    </row>
    <row r="4530" spans="1:5">
      <c r="A4530" s="71" t="s">
        <v>14837</v>
      </c>
      <c r="B4530" s="84" t="s">
        <v>14838</v>
      </c>
      <c r="C4530" s="71" t="s">
        <v>14819</v>
      </c>
      <c r="D4530" s="73" t="s">
        <v>17626</v>
      </c>
    </row>
    <row r="4531" spans="1:5">
      <c r="A4531" s="71" t="s">
        <v>14839</v>
      </c>
      <c r="B4531" s="84" t="s">
        <v>14838</v>
      </c>
      <c r="C4531" s="71" t="s">
        <v>24138</v>
      </c>
      <c r="D4531" s="73">
        <v>2.8</v>
      </c>
      <c r="E4531" s="75">
        <v>39904</v>
      </c>
    </row>
    <row r="4532" spans="1:5">
      <c r="A4532" s="71" t="s">
        <v>14840</v>
      </c>
      <c r="B4532" s="84" t="s">
        <v>14838</v>
      </c>
      <c r="C4532" s="71" t="s">
        <v>16505</v>
      </c>
      <c r="D4532" s="73" t="s">
        <v>14841</v>
      </c>
    </row>
    <row r="4533" spans="1:5">
      <c r="A4533" s="71" t="s">
        <v>14842</v>
      </c>
      <c r="B4533" s="84" t="s">
        <v>14843</v>
      </c>
      <c r="C4533" s="71" t="s">
        <v>24138</v>
      </c>
      <c r="D4533" s="73" t="s">
        <v>14844</v>
      </c>
    </row>
    <row r="4534" spans="1:5">
      <c r="A4534" s="71" t="s">
        <v>14845</v>
      </c>
      <c r="B4534" s="84" t="s">
        <v>14846</v>
      </c>
      <c r="C4534" s="71" t="s">
        <v>24085</v>
      </c>
      <c r="D4534" s="73" t="s">
        <v>14847</v>
      </c>
    </row>
    <row r="4535" spans="1:5">
      <c r="A4535" s="71" t="s">
        <v>14848</v>
      </c>
      <c r="B4535" s="84" t="s">
        <v>14849</v>
      </c>
      <c r="C4535" s="71" t="s">
        <v>24134</v>
      </c>
      <c r="D4535" s="73" t="s">
        <v>14850</v>
      </c>
    </row>
    <row r="4536" spans="1:5">
      <c r="A4536" s="71" t="s">
        <v>14851</v>
      </c>
      <c r="B4536" s="84" t="s">
        <v>14852</v>
      </c>
      <c r="C4536" s="71" t="s">
        <v>24134</v>
      </c>
      <c r="D4536" s="73">
        <v>2.33</v>
      </c>
      <c r="E4536" s="75">
        <v>39692</v>
      </c>
    </row>
    <row r="4537" spans="1:5">
      <c r="A4537" s="71" t="s">
        <v>14853</v>
      </c>
      <c r="B4537" s="84" t="s">
        <v>14854</v>
      </c>
      <c r="C4537" s="71" t="s">
        <v>24134</v>
      </c>
      <c r="D4537" s="73" t="s">
        <v>15726</v>
      </c>
    </row>
    <row r="4538" spans="1:5">
      <c r="A4538" s="71" t="s">
        <v>14855</v>
      </c>
      <c r="B4538" s="84" t="s">
        <v>14856</v>
      </c>
      <c r="C4538" s="71" t="s">
        <v>24134</v>
      </c>
      <c r="D4538" s="73" t="s">
        <v>14857</v>
      </c>
    </row>
    <row r="4539" spans="1:5">
      <c r="A4539" s="71" t="s">
        <v>14858</v>
      </c>
      <c r="B4539" s="84" t="s">
        <v>14859</v>
      </c>
      <c r="C4539" s="71" t="s">
        <v>24134</v>
      </c>
      <c r="D4539" s="73">
        <v>41.64</v>
      </c>
      <c r="E4539" s="75">
        <v>39904</v>
      </c>
    </row>
    <row r="4540" spans="1:5">
      <c r="A4540" s="71" t="s">
        <v>14860</v>
      </c>
      <c r="B4540" s="84" t="s">
        <v>14861</v>
      </c>
      <c r="C4540" s="94" t="s">
        <v>24134</v>
      </c>
      <c r="D4540" s="73">
        <v>74.17</v>
      </c>
      <c r="E4540" s="75">
        <v>39904</v>
      </c>
    </row>
    <row r="4541" spans="1:5">
      <c r="A4541" s="71" t="s">
        <v>14863</v>
      </c>
      <c r="B4541" s="84" t="s">
        <v>14864</v>
      </c>
      <c r="C4541" s="71" t="s">
        <v>24134</v>
      </c>
      <c r="D4541" s="73" t="s">
        <v>15251</v>
      </c>
    </row>
    <row r="4542" spans="1:5">
      <c r="A4542" s="71" t="s">
        <v>14865</v>
      </c>
      <c r="B4542" s="84" t="s">
        <v>14866</v>
      </c>
      <c r="C4542" s="71" t="s">
        <v>14862</v>
      </c>
      <c r="D4542" s="73" t="s">
        <v>14867</v>
      </c>
    </row>
    <row r="4543" spans="1:5">
      <c r="A4543" s="71" t="s">
        <v>14868</v>
      </c>
      <c r="B4543" s="84" t="s">
        <v>14869</v>
      </c>
      <c r="C4543" s="71" t="s">
        <v>24085</v>
      </c>
      <c r="D4543" s="73" t="s">
        <v>14870</v>
      </c>
    </row>
    <row r="4544" spans="1:5">
      <c r="A4544" s="71" t="s">
        <v>14871</v>
      </c>
      <c r="B4544" s="84" t="s">
        <v>14872</v>
      </c>
      <c r="C4544" s="71" t="s">
        <v>24085</v>
      </c>
      <c r="D4544" s="73" t="s">
        <v>14873</v>
      </c>
    </row>
    <row r="4545" spans="1:4">
      <c r="A4545" s="71" t="s">
        <v>14874</v>
      </c>
      <c r="B4545" s="84" t="s">
        <v>14875</v>
      </c>
      <c r="C4545" s="71" t="s">
        <v>21974</v>
      </c>
      <c r="D4545" s="73" t="s">
        <v>14876</v>
      </c>
    </row>
    <row r="4546" spans="1:4">
      <c r="A4546" s="71" t="s">
        <v>14877</v>
      </c>
      <c r="B4546" s="84" t="s">
        <v>14878</v>
      </c>
      <c r="C4546" s="71" t="s">
        <v>21974</v>
      </c>
      <c r="D4546" s="73" t="s">
        <v>14876</v>
      </c>
    </row>
    <row r="4547" spans="1:4">
      <c r="A4547" s="71" t="s">
        <v>14879</v>
      </c>
      <c r="B4547" s="84" t="s">
        <v>14880</v>
      </c>
      <c r="C4547" s="71" t="s">
        <v>21974</v>
      </c>
      <c r="D4547" s="73" t="s">
        <v>14876</v>
      </c>
    </row>
    <row r="4548" spans="1:4">
      <c r="A4548" s="71" t="s">
        <v>14881</v>
      </c>
      <c r="B4548" s="84" t="s">
        <v>14882</v>
      </c>
      <c r="C4548" s="71" t="s">
        <v>21974</v>
      </c>
      <c r="D4548" s="73" t="s">
        <v>14876</v>
      </c>
    </row>
    <row r="4549" spans="1:4">
      <c r="A4549" s="71" t="s">
        <v>14883</v>
      </c>
      <c r="B4549" s="84" t="s">
        <v>14884</v>
      </c>
      <c r="C4549" s="71" t="s">
        <v>21974</v>
      </c>
      <c r="D4549" s="73" t="s">
        <v>14876</v>
      </c>
    </row>
    <row r="4550" spans="1:4">
      <c r="A4550" s="71" t="s">
        <v>14885</v>
      </c>
      <c r="B4550" s="84" t="s">
        <v>14886</v>
      </c>
      <c r="C4550" s="71" t="s">
        <v>21974</v>
      </c>
      <c r="D4550" s="73" t="s">
        <v>14876</v>
      </c>
    </row>
    <row r="4551" spans="1:4">
      <c r="A4551" s="71" t="s">
        <v>14887</v>
      </c>
      <c r="B4551" s="84" t="s">
        <v>14888</v>
      </c>
      <c r="C4551" s="71" t="s">
        <v>22075</v>
      </c>
      <c r="D4551" s="73" t="s">
        <v>18843</v>
      </c>
    </row>
    <row r="4552" spans="1:4">
      <c r="A4552" s="71" t="s">
        <v>14889</v>
      </c>
      <c r="B4552" s="84" t="s">
        <v>14890</v>
      </c>
      <c r="C4552" s="71" t="s">
        <v>24085</v>
      </c>
      <c r="D4552" s="76" t="s">
        <v>14891</v>
      </c>
    </row>
    <row r="4553" spans="1:4">
      <c r="A4553" s="71" t="s">
        <v>14892</v>
      </c>
      <c r="B4553" s="84" t="s">
        <v>14893</v>
      </c>
      <c r="C4553" s="71" t="s">
        <v>24085</v>
      </c>
      <c r="D4553" s="76" t="s">
        <v>14894</v>
      </c>
    </row>
    <row r="4554" spans="1:4">
      <c r="A4554" s="71" t="s">
        <v>14895</v>
      </c>
      <c r="B4554" s="84" t="s">
        <v>14896</v>
      </c>
      <c r="C4554" s="71" t="s">
        <v>24085</v>
      </c>
      <c r="D4554" s="76" t="s">
        <v>14897</v>
      </c>
    </row>
    <row r="4555" spans="1:4">
      <c r="A4555" s="71" t="s">
        <v>14898</v>
      </c>
      <c r="B4555" s="84" t="s">
        <v>12776</v>
      </c>
      <c r="C4555" s="71" t="s">
        <v>24085</v>
      </c>
      <c r="D4555" s="76" t="s">
        <v>12777</v>
      </c>
    </row>
    <row r="4556" spans="1:4">
      <c r="B4556" s="84" t="s">
        <v>12778</v>
      </c>
    </row>
    <row r="4557" spans="1:4">
      <c r="A4557" s="71" t="s">
        <v>12779</v>
      </c>
      <c r="B4557" s="84" t="s">
        <v>12780</v>
      </c>
      <c r="C4557" s="71" t="s">
        <v>22126</v>
      </c>
      <c r="D4557" s="71" t="s">
        <v>14358</v>
      </c>
    </row>
    <row r="4558" spans="1:4">
      <c r="A4558" s="71" t="s">
        <v>12781</v>
      </c>
      <c r="B4558" s="84" t="s">
        <v>12782</v>
      </c>
      <c r="C4558" s="71" t="s">
        <v>22126</v>
      </c>
      <c r="D4558" s="73" t="s">
        <v>23161</v>
      </c>
    </row>
    <row r="4559" spans="1:4">
      <c r="A4559" s="71" t="s">
        <v>12783</v>
      </c>
      <c r="B4559" s="84" t="s">
        <v>12784</v>
      </c>
      <c r="C4559" s="71" t="s">
        <v>24085</v>
      </c>
      <c r="D4559" s="73" t="s">
        <v>12785</v>
      </c>
    </row>
    <row r="4560" spans="1:4">
      <c r="A4560" s="71" t="s">
        <v>12786</v>
      </c>
      <c r="B4560" s="84" t="s">
        <v>12787</v>
      </c>
      <c r="C4560" s="71" t="s">
        <v>24085</v>
      </c>
      <c r="D4560" s="73" t="s">
        <v>16826</v>
      </c>
    </row>
    <row r="4561" spans="1:4">
      <c r="A4561" s="71" t="s">
        <v>12788</v>
      </c>
      <c r="B4561" s="84" t="s">
        <v>12789</v>
      </c>
      <c r="C4561" s="71" t="s">
        <v>24085</v>
      </c>
      <c r="D4561" s="73" t="s">
        <v>12790</v>
      </c>
    </row>
    <row r="4562" spans="1:4">
      <c r="A4562" s="71" t="s">
        <v>12791</v>
      </c>
      <c r="B4562" s="84" t="s">
        <v>12792</v>
      </c>
      <c r="C4562" s="71" t="s">
        <v>24085</v>
      </c>
      <c r="D4562" s="77" t="s">
        <v>12793</v>
      </c>
    </row>
    <row r="4563" spans="1:4">
      <c r="A4563" s="71" t="s">
        <v>12794</v>
      </c>
      <c r="B4563" s="84" t="s">
        <v>12795</v>
      </c>
      <c r="C4563" s="71" t="s">
        <v>24085</v>
      </c>
      <c r="D4563" s="73" t="s">
        <v>12796</v>
      </c>
    </row>
    <row r="4564" spans="1:4">
      <c r="A4564" s="71" t="s">
        <v>12797</v>
      </c>
      <c r="B4564" s="84" t="s">
        <v>12798</v>
      </c>
      <c r="C4564" s="71" t="s">
        <v>22126</v>
      </c>
      <c r="D4564" s="73" t="s">
        <v>12785</v>
      </c>
    </row>
    <row r="4565" spans="1:4">
      <c r="A4565" s="71" t="s">
        <v>12799</v>
      </c>
      <c r="B4565" s="84" t="s">
        <v>12800</v>
      </c>
      <c r="C4565" s="71" t="s">
        <v>22126</v>
      </c>
      <c r="D4565" s="73" t="s">
        <v>12801</v>
      </c>
    </row>
    <row r="4566" spans="1:4">
      <c r="A4566" s="71" t="s">
        <v>12802</v>
      </c>
      <c r="B4566" s="84" t="s">
        <v>12803</v>
      </c>
      <c r="C4566" s="71" t="s">
        <v>24134</v>
      </c>
      <c r="D4566" s="73" t="s">
        <v>21124</v>
      </c>
    </row>
    <row r="4567" spans="1:4">
      <c r="A4567" s="71" t="s">
        <v>12804</v>
      </c>
      <c r="B4567" s="84" t="s">
        <v>12805</v>
      </c>
      <c r="C4567" s="71" t="s">
        <v>24134</v>
      </c>
      <c r="D4567" s="73" t="s">
        <v>15882</v>
      </c>
    </row>
    <row r="4568" spans="1:4">
      <c r="A4568" s="71" t="s">
        <v>12806</v>
      </c>
      <c r="B4568" s="84" t="s">
        <v>12807</v>
      </c>
      <c r="C4568" s="71" t="s">
        <v>24085</v>
      </c>
      <c r="D4568" s="77" t="s">
        <v>12808</v>
      </c>
    </row>
    <row r="4569" spans="1:4">
      <c r="A4569" s="71" t="s">
        <v>12809</v>
      </c>
      <c r="B4569" s="84" t="s">
        <v>12810</v>
      </c>
      <c r="C4569" s="71" t="s">
        <v>22075</v>
      </c>
      <c r="D4569" s="73" t="s">
        <v>15266</v>
      </c>
    </row>
    <row r="4570" spans="1:4">
      <c r="A4570" s="71" t="s">
        <v>12811</v>
      </c>
      <c r="B4570" s="84" t="s">
        <v>12812</v>
      </c>
      <c r="C4570" s="71" t="s">
        <v>24134</v>
      </c>
      <c r="D4570" s="73" t="s">
        <v>22938</v>
      </c>
    </row>
    <row r="4571" spans="1:4">
      <c r="A4571" s="71" t="s">
        <v>12813</v>
      </c>
      <c r="B4571" s="84" t="s">
        <v>12814</v>
      </c>
      <c r="C4571" s="71" t="s">
        <v>24134</v>
      </c>
      <c r="D4571" s="73" t="s">
        <v>22938</v>
      </c>
    </row>
    <row r="4572" spans="1:4">
      <c r="A4572" s="71" t="s">
        <v>12815</v>
      </c>
      <c r="B4572" s="84" t="s">
        <v>12816</v>
      </c>
      <c r="C4572" s="71" t="s">
        <v>24085</v>
      </c>
      <c r="D4572" s="76" t="s">
        <v>12817</v>
      </c>
    </row>
    <row r="4573" spans="1:4">
      <c r="A4573" s="71" t="s">
        <v>12818</v>
      </c>
      <c r="B4573" s="84" t="s">
        <v>12819</v>
      </c>
      <c r="C4573" s="71" t="s">
        <v>24085</v>
      </c>
      <c r="D4573" s="76" t="s">
        <v>12820</v>
      </c>
    </row>
    <row r="4574" spans="1:4">
      <c r="A4574" s="71" t="s">
        <v>12821</v>
      </c>
      <c r="B4574" s="84" t="s">
        <v>12822</v>
      </c>
      <c r="C4574" s="71" t="s">
        <v>24085</v>
      </c>
      <c r="D4574" s="73" t="s">
        <v>12823</v>
      </c>
    </row>
    <row r="4575" spans="1:4">
      <c r="A4575" s="71" t="s">
        <v>12824</v>
      </c>
      <c r="B4575" s="84" t="s">
        <v>12825</v>
      </c>
      <c r="C4575" s="71" t="s">
        <v>22126</v>
      </c>
      <c r="D4575" s="73" t="s">
        <v>12826</v>
      </c>
    </row>
    <row r="4576" spans="1:4">
      <c r="B4576" s="86"/>
    </row>
    <row r="4577" spans="1:4" ht="18.75">
      <c r="B4577" s="83" t="s">
        <v>23664</v>
      </c>
      <c r="C4577" s="79" t="s">
        <v>23665</v>
      </c>
      <c r="D4577" s="71" t="s">
        <v>22740</v>
      </c>
    </row>
    <row r="4578" spans="1:4">
      <c r="A4578" s="79" t="s">
        <v>23666</v>
      </c>
      <c r="B4578" s="84" t="s">
        <v>22678</v>
      </c>
    </row>
    <row r="4579" spans="1:4">
      <c r="A4579" s="79" t="s">
        <v>23667</v>
      </c>
      <c r="B4579" s="84" t="s">
        <v>22679</v>
      </c>
    </row>
    <row r="4580" spans="1:4">
      <c r="A4580" s="79" t="s">
        <v>24023</v>
      </c>
      <c r="B4580" s="85" t="s">
        <v>23668</v>
      </c>
      <c r="C4580" s="79" t="s">
        <v>23669</v>
      </c>
      <c r="D4580" s="79" t="s">
        <v>23670</v>
      </c>
    </row>
    <row r="4581" spans="1:4">
      <c r="B4581" s="86"/>
      <c r="D4581" s="79" t="s">
        <v>23671</v>
      </c>
    </row>
    <row r="4582" spans="1:4">
      <c r="A4582" s="71" t="s">
        <v>12827</v>
      </c>
      <c r="B4582" s="84" t="s">
        <v>12828</v>
      </c>
      <c r="C4582" s="71" t="s">
        <v>22126</v>
      </c>
      <c r="D4582" s="73" t="s">
        <v>12829</v>
      </c>
    </row>
    <row r="4583" spans="1:4">
      <c r="A4583" s="71" t="s">
        <v>12830</v>
      </c>
      <c r="B4583" s="84" t="s">
        <v>12831</v>
      </c>
      <c r="C4583" s="71" t="s">
        <v>24085</v>
      </c>
      <c r="D4583" s="73" t="s">
        <v>12832</v>
      </c>
    </row>
    <row r="4584" spans="1:4">
      <c r="A4584" s="71" t="s">
        <v>12833</v>
      </c>
      <c r="B4584" s="84" t="s">
        <v>12834</v>
      </c>
      <c r="C4584" s="71" t="s">
        <v>24085</v>
      </c>
      <c r="D4584" s="73" t="s">
        <v>16582</v>
      </c>
    </row>
    <row r="4585" spans="1:4">
      <c r="A4585" s="71" t="s">
        <v>12835</v>
      </c>
      <c r="B4585" s="84" t="s">
        <v>12836</v>
      </c>
      <c r="C4585" s="71" t="s">
        <v>24085</v>
      </c>
      <c r="D4585" s="73" t="s">
        <v>12837</v>
      </c>
    </row>
    <row r="4586" spans="1:4">
      <c r="A4586" s="71" t="s">
        <v>12838</v>
      </c>
      <c r="B4586" s="84" t="s">
        <v>12839</v>
      </c>
      <c r="C4586" s="71" t="s">
        <v>24085</v>
      </c>
      <c r="D4586" s="73" t="s">
        <v>12840</v>
      </c>
    </row>
    <row r="4587" spans="1:4">
      <c r="A4587" s="71" t="s">
        <v>12841</v>
      </c>
      <c r="B4587" s="84" t="s">
        <v>12842</v>
      </c>
      <c r="C4587" s="71" t="s">
        <v>24085</v>
      </c>
      <c r="D4587" s="73" t="s">
        <v>12843</v>
      </c>
    </row>
    <row r="4588" spans="1:4">
      <c r="A4588" s="71" t="s">
        <v>12844</v>
      </c>
      <c r="B4588" s="84" t="s">
        <v>12845</v>
      </c>
      <c r="C4588" s="71" t="s">
        <v>24085</v>
      </c>
      <c r="D4588" s="73" t="s">
        <v>12846</v>
      </c>
    </row>
    <row r="4589" spans="1:4">
      <c r="A4589" s="71" t="s">
        <v>12847</v>
      </c>
      <c r="B4589" s="84" t="s">
        <v>12848</v>
      </c>
      <c r="C4589" s="71" t="s">
        <v>22075</v>
      </c>
      <c r="D4589" s="73" t="s">
        <v>21703</v>
      </c>
    </row>
    <row r="4590" spans="1:4">
      <c r="A4590" s="71" t="s">
        <v>12849</v>
      </c>
      <c r="B4590" s="84" t="s">
        <v>12850</v>
      </c>
      <c r="C4590" s="71" t="s">
        <v>22075</v>
      </c>
      <c r="D4590" s="73" t="s">
        <v>21703</v>
      </c>
    </row>
    <row r="4591" spans="1:4">
      <c r="A4591" s="71" t="s">
        <v>12851</v>
      </c>
      <c r="B4591" s="84" t="s">
        <v>12852</v>
      </c>
      <c r="C4591" s="71" t="s">
        <v>22075</v>
      </c>
      <c r="D4591" s="73" t="s">
        <v>22973</v>
      </c>
    </row>
    <row r="4592" spans="1:4">
      <c r="A4592" s="71" t="s">
        <v>12853</v>
      </c>
      <c r="B4592" s="84" t="s">
        <v>12854</v>
      </c>
      <c r="C4592" s="71" t="s">
        <v>22075</v>
      </c>
      <c r="D4592" s="73" t="s">
        <v>14473</v>
      </c>
    </row>
    <row r="4593" spans="1:4">
      <c r="A4593" s="71" t="s">
        <v>12855</v>
      </c>
      <c r="B4593" s="84" t="s">
        <v>12856</v>
      </c>
      <c r="C4593" s="71" t="s">
        <v>20557</v>
      </c>
      <c r="D4593" s="73" t="s">
        <v>12857</v>
      </c>
    </row>
    <row r="4594" spans="1:4">
      <c r="A4594" s="71" t="s">
        <v>12858</v>
      </c>
      <c r="B4594" s="84" t="s">
        <v>12859</v>
      </c>
      <c r="C4594" s="71" t="s">
        <v>24085</v>
      </c>
      <c r="D4594" s="76" t="s">
        <v>12860</v>
      </c>
    </row>
    <row r="4595" spans="1:4">
      <c r="B4595" s="84" t="s">
        <v>12861</v>
      </c>
    </row>
    <row r="4596" spans="1:4">
      <c r="A4596" s="71" t="s">
        <v>12862</v>
      </c>
      <c r="B4596" s="84" t="s">
        <v>12863</v>
      </c>
      <c r="C4596" s="71" t="s">
        <v>24085</v>
      </c>
      <c r="D4596" s="76" t="s">
        <v>12864</v>
      </c>
    </row>
    <row r="4597" spans="1:4">
      <c r="B4597" s="84" t="s">
        <v>12865</v>
      </c>
    </row>
    <row r="4598" spans="1:4">
      <c r="A4598" s="71" t="s">
        <v>12866</v>
      </c>
      <c r="B4598" s="84" t="s">
        <v>12867</v>
      </c>
      <c r="C4598" s="71" t="s">
        <v>24085</v>
      </c>
      <c r="D4598" s="76" t="s">
        <v>12868</v>
      </c>
    </row>
    <row r="4599" spans="1:4">
      <c r="B4599" s="84" t="s">
        <v>12869</v>
      </c>
    </row>
    <row r="4600" spans="1:4">
      <c r="A4600" s="71" t="s">
        <v>12870</v>
      </c>
      <c r="B4600" s="84" t="s">
        <v>12871</v>
      </c>
      <c r="C4600" s="71" t="s">
        <v>24085</v>
      </c>
      <c r="D4600" s="76" t="s">
        <v>12872</v>
      </c>
    </row>
    <row r="4601" spans="1:4">
      <c r="B4601" s="84" t="s">
        <v>12873</v>
      </c>
    </row>
    <row r="4602" spans="1:4">
      <c r="A4602" s="71" t="s">
        <v>12874</v>
      </c>
      <c r="B4602" s="84" t="s">
        <v>12875</v>
      </c>
      <c r="C4602" s="71" t="s">
        <v>24085</v>
      </c>
      <c r="D4602" s="73" t="s">
        <v>12876</v>
      </c>
    </row>
    <row r="4603" spans="1:4">
      <c r="B4603" s="84" t="s">
        <v>10835</v>
      </c>
    </row>
    <row r="4604" spans="1:4">
      <c r="A4604" s="71" t="s">
        <v>10836</v>
      </c>
      <c r="B4604" s="84" t="s">
        <v>12879</v>
      </c>
      <c r="C4604" s="71" t="s">
        <v>22075</v>
      </c>
      <c r="D4604" s="73" t="s">
        <v>22239</v>
      </c>
    </row>
    <row r="4605" spans="1:4">
      <c r="A4605" s="71" t="s">
        <v>12880</v>
      </c>
      <c r="B4605" s="84" t="s">
        <v>12881</v>
      </c>
      <c r="C4605" s="71" t="s">
        <v>22075</v>
      </c>
      <c r="D4605" s="73" t="s">
        <v>20070</v>
      </c>
    </row>
    <row r="4606" spans="1:4">
      <c r="A4606" s="71" t="s">
        <v>12882</v>
      </c>
      <c r="B4606" s="84" t="s">
        <v>12883</v>
      </c>
      <c r="C4606" s="71" t="s">
        <v>22075</v>
      </c>
      <c r="D4606" s="73" t="s">
        <v>18361</v>
      </c>
    </row>
    <row r="4607" spans="1:4">
      <c r="A4607" s="71" t="s">
        <v>12884</v>
      </c>
      <c r="B4607" s="84" t="s">
        <v>12885</v>
      </c>
      <c r="C4607" s="71" t="s">
        <v>24085</v>
      </c>
      <c r="D4607" s="76" t="s">
        <v>12886</v>
      </c>
    </row>
    <row r="4608" spans="1:4">
      <c r="B4608" s="84" t="s">
        <v>12887</v>
      </c>
    </row>
    <row r="4609" spans="1:4">
      <c r="A4609" s="71" t="s">
        <v>12888</v>
      </c>
      <c r="B4609" s="84" t="s">
        <v>12889</v>
      </c>
      <c r="C4609" s="71" t="s">
        <v>24085</v>
      </c>
      <c r="D4609" s="77" t="s">
        <v>12890</v>
      </c>
    </row>
    <row r="4610" spans="1:4">
      <c r="A4610" s="71" t="s">
        <v>12891</v>
      </c>
      <c r="B4610" s="84" t="s">
        <v>12892</v>
      </c>
      <c r="C4610" s="71" t="s">
        <v>22075</v>
      </c>
      <c r="D4610" s="73" t="s">
        <v>12893</v>
      </c>
    </row>
    <row r="4611" spans="1:4">
      <c r="A4611" s="71" t="s">
        <v>12894</v>
      </c>
      <c r="B4611" s="84" t="s">
        <v>12895</v>
      </c>
      <c r="C4611" s="71" t="s">
        <v>24085</v>
      </c>
      <c r="D4611" s="76" t="s">
        <v>12896</v>
      </c>
    </row>
    <row r="4612" spans="1:4">
      <c r="A4612" s="71" t="s">
        <v>12897</v>
      </c>
      <c r="B4612" s="84" t="s">
        <v>12898</v>
      </c>
      <c r="C4612" s="71" t="s">
        <v>22075</v>
      </c>
      <c r="D4612" s="73" t="s">
        <v>12899</v>
      </c>
    </row>
    <row r="4613" spans="1:4">
      <c r="A4613" s="71" t="s">
        <v>12900</v>
      </c>
      <c r="B4613" s="84" t="s">
        <v>12901</v>
      </c>
      <c r="C4613" s="71" t="s">
        <v>24085</v>
      </c>
      <c r="D4613" s="77" t="s">
        <v>12902</v>
      </c>
    </row>
    <row r="4614" spans="1:4">
      <c r="A4614" s="71" t="s">
        <v>12903</v>
      </c>
      <c r="B4614" s="84" t="s">
        <v>12904</v>
      </c>
      <c r="C4614" s="71" t="s">
        <v>24085</v>
      </c>
      <c r="D4614" s="77" t="s">
        <v>12905</v>
      </c>
    </row>
    <row r="4615" spans="1:4">
      <c r="A4615" s="71" t="s">
        <v>12906</v>
      </c>
      <c r="B4615" s="84" t="s">
        <v>12907</v>
      </c>
      <c r="C4615" s="71" t="s">
        <v>24085</v>
      </c>
      <c r="D4615" s="76" t="s">
        <v>12908</v>
      </c>
    </row>
    <row r="4616" spans="1:4">
      <c r="A4616" s="71" t="s">
        <v>12909</v>
      </c>
      <c r="B4616" s="84" t="s">
        <v>12910</v>
      </c>
      <c r="C4616" s="71" t="s">
        <v>22075</v>
      </c>
      <c r="D4616" s="73" t="s">
        <v>16883</v>
      </c>
    </row>
    <row r="4617" spans="1:4">
      <c r="A4617" s="71" t="s">
        <v>12911</v>
      </c>
      <c r="B4617" s="84" t="s">
        <v>12912</v>
      </c>
      <c r="C4617" s="71" t="s">
        <v>22075</v>
      </c>
      <c r="D4617" s="73" t="s">
        <v>12913</v>
      </c>
    </row>
    <row r="4618" spans="1:4">
      <c r="A4618" s="71" t="s">
        <v>12914</v>
      </c>
      <c r="B4618" s="84" t="s">
        <v>12915</v>
      </c>
      <c r="C4618" s="71" t="s">
        <v>22075</v>
      </c>
      <c r="D4618" s="73" t="s">
        <v>18843</v>
      </c>
    </row>
    <row r="4619" spans="1:4">
      <c r="A4619" s="71" t="s">
        <v>12916</v>
      </c>
      <c r="B4619" s="84" t="s">
        <v>12917</v>
      </c>
      <c r="C4619" s="71" t="s">
        <v>22075</v>
      </c>
      <c r="D4619" s="73" t="s">
        <v>12918</v>
      </c>
    </row>
    <row r="4620" spans="1:4">
      <c r="A4620" s="71" t="s">
        <v>12919</v>
      </c>
      <c r="B4620" s="84" t="s">
        <v>12920</v>
      </c>
      <c r="C4620" s="71" t="s">
        <v>22186</v>
      </c>
      <c r="D4620" s="76" t="s">
        <v>12921</v>
      </c>
    </row>
    <row r="4621" spans="1:4">
      <c r="A4621" s="71" t="s">
        <v>12922</v>
      </c>
      <c r="B4621" s="84" t="s">
        <v>12923</v>
      </c>
      <c r="C4621" s="71" t="s">
        <v>22075</v>
      </c>
      <c r="D4621" s="73" t="s">
        <v>22560</v>
      </c>
    </row>
    <row r="4622" spans="1:4">
      <c r="A4622" s="71" t="s">
        <v>12924</v>
      </c>
      <c r="B4622" s="84" t="s">
        <v>12925</v>
      </c>
      <c r="C4622" s="71" t="s">
        <v>22075</v>
      </c>
      <c r="D4622" s="73" t="s">
        <v>12926</v>
      </c>
    </row>
    <row r="4623" spans="1:4">
      <c r="A4623" s="71" t="s">
        <v>12927</v>
      </c>
      <c r="B4623" s="84" t="s">
        <v>12928</v>
      </c>
      <c r="C4623" s="71" t="s">
        <v>22075</v>
      </c>
      <c r="D4623" s="73" t="s">
        <v>12918</v>
      </c>
    </row>
    <row r="4624" spans="1:4">
      <c r="A4624" s="71" t="s">
        <v>12929</v>
      </c>
      <c r="B4624" s="84" t="s">
        <v>12930</v>
      </c>
      <c r="C4624" s="71" t="s">
        <v>22075</v>
      </c>
      <c r="D4624" s="73" t="s">
        <v>18290</v>
      </c>
    </row>
    <row r="4625" spans="1:4">
      <c r="A4625" s="71" t="s">
        <v>12931</v>
      </c>
      <c r="B4625" s="84" t="s">
        <v>12932</v>
      </c>
      <c r="C4625" s="71" t="s">
        <v>24085</v>
      </c>
      <c r="D4625" s="76" t="s">
        <v>12933</v>
      </c>
    </row>
    <row r="4626" spans="1:4">
      <c r="A4626" s="71" t="s">
        <v>12934</v>
      </c>
      <c r="B4626" s="84" t="s">
        <v>12935</v>
      </c>
      <c r="C4626" s="71" t="s">
        <v>22075</v>
      </c>
      <c r="D4626" s="73" t="s">
        <v>14511</v>
      </c>
    </row>
    <row r="4627" spans="1:4">
      <c r="A4627" s="71" t="s">
        <v>12936</v>
      </c>
      <c r="B4627" s="84" t="s">
        <v>12937</v>
      </c>
      <c r="C4627" s="71" t="s">
        <v>24085</v>
      </c>
      <c r="D4627" s="73" t="s">
        <v>12938</v>
      </c>
    </row>
    <row r="4628" spans="1:4">
      <c r="A4628" s="71" t="s">
        <v>12939</v>
      </c>
      <c r="B4628" s="84" t="s">
        <v>12940</v>
      </c>
      <c r="C4628" s="71" t="s">
        <v>24085</v>
      </c>
      <c r="D4628" s="73" t="s">
        <v>12941</v>
      </c>
    </row>
    <row r="4629" spans="1:4">
      <c r="A4629" s="71" t="s">
        <v>12942</v>
      </c>
      <c r="B4629" s="84" t="s">
        <v>12943</v>
      </c>
      <c r="C4629" s="71" t="s">
        <v>24085</v>
      </c>
      <c r="D4629" s="73" t="s">
        <v>12944</v>
      </c>
    </row>
    <row r="4630" spans="1:4">
      <c r="A4630" s="71" t="s">
        <v>12945</v>
      </c>
      <c r="B4630" s="84" t="s">
        <v>12946</v>
      </c>
      <c r="C4630" s="71" t="s">
        <v>24085</v>
      </c>
      <c r="D4630" s="73" t="s">
        <v>12947</v>
      </c>
    </row>
    <row r="4631" spans="1:4">
      <c r="A4631" s="71" t="s">
        <v>12948</v>
      </c>
      <c r="B4631" s="84" t="s">
        <v>12949</v>
      </c>
      <c r="C4631" s="71" t="s">
        <v>24085</v>
      </c>
      <c r="D4631" s="73" t="s">
        <v>12941</v>
      </c>
    </row>
    <row r="4632" spans="1:4">
      <c r="A4632" s="71" t="s">
        <v>12950</v>
      </c>
      <c r="B4632" s="84" t="s">
        <v>12951</v>
      </c>
      <c r="C4632" s="71" t="s">
        <v>24085</v>
      </c>
      <c r="D4632" s="73" t="s">
        <v>12952</v>
      </c>
    </row>
    <row r="4633" spans="1:4">
      <c r="A4633" s="71" t="s">
        <v>12953</v>
      </c>
      <c r="B4633" s="84" t="s">
        <v>12954</v>
      </c>
      <c r="C4633" s="71" t="s">
        <v>24085</v>
      </c>
      <c r="D4633" s="73" t="s">
        <v>23320</v>
      </c>
    </row>
    <row r="4634" spans="1:4">
      <c r="A4634" s="71" t="s">
        <v>12955</v>
      </c>
      <c r="B4634" s="84" t="s">
        <v>12956</v>
      </c>
      <c r="C4634" s="71" t="s">
        <v>24085</v>
      </c>
      <c r="D4634" s="73" t="s">
        <v>12957</v>
      </c>
    </row>
    <row r="4635" spans="1:4">
      <c r="A4635" s="71" t="s">
        <v>12958</v>
      </c>
      <c r="B4635" s="84" t="s">
        <v>12959</v>
      </c>
      <c r="C4635" s="71" t="s">
        <v>24085</v>
      </c>
      <c r="D4635" s="73" t="s">
        <v>23320</v>
      </c>
    </row>
    <row r="4636" spans="1:4">
      <c r="A4636" s="71" t="s">
        <v>12960</v>
      </c>
      <c r="B4636" s="84" t="s">
        <v>12961</v>
      </c>
      <c r="C4636" s="71" t="s">
        <v>24085</v>
      </c>
      <c r="D4636" s="73" t="s">
        <v>16693</v>
      </c>
    </row>
    <row r="4637" spans="1:4">
      <c r="A4637" s="71" t="s">
        <v>12962</v>
      </c>
      <c r="B4637" s="84" t="s">
        <v>12963</v>
      </c>
      <c r="C4637" s="71" t="s">
        <v>24085</v>
      </c>
      <c r="D4637" s="73" t="s">
        <v>12964</v>
      </c>
    </row>
    <row r="4639" spans="1:4" ht="18.75">
      <c r="B4639" s="83" t="s">
        <v>23664</v>
      </c>
      <c r="C4639" s="79" t="s">
        <v>23665</v>
      </c>
      <c r="D4639" s="71" t="s">
        <v>23850</v>
      </c>
    </row>
    <row r="4640" spans="1:4">
      <c r="A4640" s="79" t="s">
        <v>23666</v>
      </c>
      <c r="B4640" s="84" t="s">
        <v>22678</v>
      </c>
    </row>
    <row r="4641" spans="1:4">
      <c r="A4641" s="79" t="s">
        <v>23667</v>
      </c>
      <c r="B4641" s="84" t="s">
        <v>22679</v>
      </c>
    </row>
    <row r="4642" spans="1:4">
      <c r="A4642" s="79" t="s">
        <v>24023</v>
      </c>
      <c r="B4642" s="85" t="s">
        <v>23668</v>
      </c>
      <c r="C4642" s="79" t="s">
        <v>23669</v>
      </c>
      <c r="D4642" s="79" t="s">
        <v>23670</v>
      </c>
    </row>
    <row r="4643" spans="1:4">
      <c r="B4643" s="86"/>
      <c r="D4643" s="79" t="s">
        <v>23671</v>
      </c>
    </row>
    <row r="4644" spans="1:4">
      <c r="A4644" s="71" t="s">
        <v>12965</v>
      </c>
      <c r="B4644" s="84" t="s">
        <v>12966</v>
      </c>
      <c r="C4644" s="71" t="s">
        <v>24085</v>
      </c>
      <c r="D4644" s="73" t="s">
        <v>12967</v>
      </c>
    </row>
    <row r="4645" spans="1:4">
      <c r="B4645" s="84" t="s">
        <v>12968</v>
      </c>
    </row>
    <row r="4646" spans="1:4">
      <c r="A4646" s="71" t="s">
        <v>12969</v>
      </c>
      <c r="B4646" s="84" t="s">
        <v>12970</v>
      </c>
      <c r="C4646" s="71" t="s">
        <v>24085</v>
      </c>
      <c r="D4646" s="73" t="s">
        <v>12971</v>
      </c>
    </row>
    <row r="4647" spans="1:4">
      <c r="B4647" s="84" t="s">
        <v>12968</v>
      </c>
    </row>
    <row r="4648" spans="1:4">
      <c r="A4648" s="71" t="s">
        <v>12972</v>
      </c>
      <c r="B4648" s="84" t="s">
        <v>12973</v>
      </c>
      <c r="C4648" s="71" t="s">
        <v>24085</v>
      </c>
      <c r="D4648" s="73" t="s">
        <v>12974</v>
      </c>
    </row>
    <row r="4649" spans="1:4">
      <c r="B4649" s="84" t="s">
        <v>12968</v>
      </c>
    </row>
    <row r="4650" spans="1:4">
      <c r="A4650" s="71" t="s">
        <v>12975</v>
      </c>
      <c r="B4650" s="84" t="s">
        <v>12976</v>
      </c>
      <c r="C4650" s="71" t="s">
        <v>24085</v>
      </c>
      <c r="D4650" s="73" t="s">
        <v>12977</v>
      </c>
    </row>
    <row r="4651" spans="1:4">
      <c r="B4651" s="84" t="s">
        <v>12968</v>
      </c>
    </row>
    <row r="4652" spans="1:4">
      <c r="A4652" s="71" t="s">
        <v>12978</v>
      </c>
      <c r="B4652" s="84" t="s">
        <v>12979</v>
      </c>
      <c r="C4652" s="71" t="s">
        <v>24085</v>
      </c>
      <c r="D4652" s="73" t="s">
        <v>12980</v>
      </c>
    </row>
    <row r="4653" spans="1:4">
      <c r="B4653" s="84" t="s">
        <v>12968</v>
      </c>
    </row>
    <row r="4654" spans="1:4">
      <c r="A4654" s="71" t="s">
        <v>12981</v>
      </c>
      <c r="B4654" s="84" t="s">
        <v>12982</v>
      </c>
      <c r="C4654" s="71" t="s">
        <v>24085</v>
      </c>
      <c r="D4654" s="73" t="s">
        <v>12983</v>
      </c>
    </row>
    <row r="4655" spans="1:4">
      <c r="A4655" s="71" t="s">
        <v>12984</v>
      </c>
      <c r="B4655" s="84" t="s">
        <v>12985</v>
      </c>
      <c r="C4655" s="71" t="s">
        <v>24085</v>
      </c>
      <c r="D4655" s="73" t="s">
        <v>12983</v>
      </c>
    </row>
    <row r="4656" spans="1:4">
      <c r="B4656" s="84" t="s">
        <v>12986</v>
      </c>
    </row>
    <row r="4657" spans="1:4">
      <c r="A4657" s="71" t="s">
        <v>12987</v>
      </c>
      <c r="B4657" s="84" t="s">
        <v>12988</v>
      </c>
      <c r="C4657" s="71" t="s">
        <v>24085</v>
      </c>
      <c r="D4657" s="73" t="s">
        <v>12989</v>
      </c>
    </row>
    <row r="4658" spans="1:4">
      <c r="B4658" s="84" t="s">
        <v>12990</v>
      </c>
    </row>
    <row r="4659" spans="1:4">
      <c r="A4659" s="71" t="s">
        <v>12991</v>
      </c>
      <c r="B4659" s="84" t="s">
        <v>12992</v>
      </c>
      <c r="C4659" s="71" t="s">
        <v>24085</v>
      </c>
      <c r="D4659" s="73" t="s">
        <v>12989</v>
      </c>
    </row>
    <row r="4660" spans="1:4">
      <c r="B4660" s="84" t="s">
        <v>12968</v>
      </c>
    </row>
    <row r="4661" spans="1:4">
      <c r="A4661" s="71" t="s">
        <v>12993</v>
      </c>
      <c r="B4661" s="84" t="s">
        <v>12994</v>
      </c>
      <c r="C4661" s="71" t="s">
        <v>24085</v>
      </c>
      <c r="D4661" s="73" t="s">
        <v>12995</v>
      </c>
    </row>
    <row r="4662" spans="1:4">
      <c r="B4662" s="84" t="s">
        <v>12996</v>
      </c>
    </row>
    <row r="4663" spans="1:4">
      <c r="A4663" s="71" t="s">
        <v>12997</v>
      </c>
      <c r="B4663" s="84" t="s">
        <v>12998</v>
      </c>
      <c r="C4663" s="71" t="s">
        <v>24085</v>
      </c>
      <c r="D4663" s="73" t="s">
        <v>12999</v>
      </c>
    </row>
    <row r="4664" spans="1:4">
      <c r="B4664" s="84" t="s">
        <v>12996</v>
      </c>
    </row>
    <row r="4665" spans="1:4">
      <c r="A4665" s="71" t="s">
        <v>13000</v>
      </c>
      <c r="B4665" s="84" t="s">
        <v>13001</v>
      </c>
      <c r="C4665" s="71" t="s">
        <v>24085</v>
      </c>
      <c r="D4665" s="73" t="s">
        <v>13002</v>
      </c>
    </row>
    <row r="4666" spans="1:4">
      <c r="B4666" s="84" t="s">
        <v>12996</v>
      </c>
    </row>
    <row r="4667" spans="1:4">
      <c r="A4667" s="71" t="s">
        <v>13003</v>
      </c>
      <c r="B4667" s="84" t="s">
        <v>13004</v>
      </c>
      <c r="C4667" s="71" t="s">
        <v>24085</v>
      </c>
      <c r="D4667" s="73" t="s">
        <v>21106</v>
      </c>
    </row>
    <row r="4668" spans="1:4">
      <c r="A4668" s="71" t="s">
        <v>13005</v>
      </c>
      <c r="B4668" s="84" t="s">
        <v>13006</v>
      </c>
      <c r="C4668" s="71" t="s">
        <v>24085</v>
      </c>
      <c r="D4668" s="73" t="s">
        <v>24170</v>
      </c>
    </row>
    <row r="4669" spans="1:4">
      <c r="A4669" s="71" t="s">
        <v>13007</v>
      </c>
      <c r="B4669" s="84" t="s">
        <v>13008</v>
      </c>
      <c r="C4669" s="71" t="s">
        <v>24085</v>
      </c>
      <c r="D4669" s="73" t="s">
        <v>20070</v>
      </c>
    </row>
    <row r="4670" spans="1:4">
      <c r="A4670" s="71" t="s">
        <v>13009</v>
      </c>
      <c r="B4670" s="84" t="s">
        <v>13010</v>
      </c>
      <c r="C4670" s="71" t="s">
        <v>24085</v>
      </c>
      <c r="D4670" s="73" t="s">
        <v>13011</v>
      </c>
    </row>
    <row r="4671" spans="1:4">
      <c r="A4671" s="71" t="s">
        <v>13012</v>
      </c>
      <c r="B4671" s="84" t="s">
        <v>13013</v>
      </c>
      <c r="C4671" s="71" t="s">
        <v>24085</v>
      </c>
      <c r="D4671" s="73" t="s">
        <v>16704</v>
      </c>
    </row>
    <row r="4672" spans="1:4">
      <c r="A4672" s="71" t="s">
        <v>13014</v>
      </c>
      <c r="B4672" s="84" t="s">
        <v>13015</v>
      </c>
      <c r="C4672" s="71" t="s">
        <v>24085</v>
      </c>
      <c r="D4672" s="73" t="s">
        <v>15965</v>
      </c>
    </row>
    <row r="4673" spans="1:4">
      <c r="A4673" s="71" t="s">
        <v>13016</v>
      </c>
      <c r="B4673" s="84" t="s">
        <v>13017</v>
      </c>
      <c r="C4673" s="71" t="s">
        <v>24085</v>
      </c>
      <c r="D4673" s="73" t="s">
        <v>16017</v>
      </c>
    </row>
    <row r="4674" spans="1:4">
      <c r="A4674" s="71" t="s">
        <v>13018</v>
      </c>
      <c r="B4674" s="84" t="s">
        <v>13019</v>
      </c>
      <c r="C4674" s="71" t="s">
        <v>24085</v>
      </c>
      <c r="D4674" s="73" t="s">
        <v>13020</v>
      </c>
    </row>
    <row r="4675" spans="1:4">
      <c r="A4675" s="71" t="s">
        <v>13021</v>
      </c>
      <c r="B4675" s="84" t="s">
        <v>13022</v>
      </c>
      <c r="C4675" s="71" t="s">
        <v>24085</v>
      </c>
      <c r="D4675" s="73" t="s">
        <v>13023</v>
      </c>
    </row>
    <row r="4676" spans="1:4">
      <c r="A4676" s="71" t="s">
        <v>13024</v>
      </c>
      <c r="B4676" s="84" t="s">
        <v>13025</v>
      </c>
      <c r="C4676" s="71" t="s">
        <v>24085</v>
      </c>
      <c r="D4676" s="73" t="s">
        <v>18735</v>
      </c>
    </row>
    <row r="4677" spans="1:4">
      <c r="A4677" s="71" t="s">
        <v>13026</v>
      </c>
      <c r="B4677" s="84" t="s">
        <v>13027</v>
      </c>
      <c r="C4677" s="71" t="s">
        <v>24085</v>
      </c>
      <c r="D4677" s="73" t="s">
        <v>13028</v>
      </c>
    </row>
    <row r="4678" spans="1:4">
      <c r="A4678" s="71" t="s">
        <v>13029</v>
      </c>
      <c r="B4678" s="84" t="s">
        <v>13030</v>
      </c>
      <c r="C4678" s="71" t="s">
        <v>24085</v>
      </c>
      <c r="D4678" s="73" t="s">
        <v>23826</v>
      </c>
    </row>
    <row r="4679" spans="1:4">
      <c r="A4679" s="71" t="s">
        <v>13031</v>
      </c>
      <c r="B4679" s="84" t="s">
        <v>13032</v>
      </c>
      <c r="C4679" s="71" t="s">
        <v>24085</v>
      </c>
      <c r="D4679" s="73" t="s">
        <v>23028</v>
      </c>
    </row>
    <row r="4680" spans="1:4">
      <c r="A4680" s="71" t="s">
        <v>13033</v>
      </c>
      <c r="B4680" s="84" t="s">
        <v>13034</v>
      </c>
      <c r="C4680" s="71" t="s">
        <v>24085</v>
      </c>
      <c r="D4680" s="71" t="s">
        <v>24114</v>
      </c>
    </row>
    <row r="4681" spans="1:4">
      <c r="A4681" s="71" t="s">
        <v>13035</v>
      </c>
      <c r="B4681" s="84" t="s">
        <v>13036</v>
      </c>
      <c r="C4681" s="71" t="s">
        <v>24085</v>
      </c>
      <c r="D4681" s="73" t="s">
        <v>22258</v>
      </c>
    </row>
    <row r="4682" spans="1:4">
      <c r="A4682" s="71" t="s">
        <v>13037</v>
      </c>
      <c r="B4682" s="84" t="s">
        <v>13038</v>
      </c>
      <c r="C4682" s="71" t="s">
        <v>24085</v>
      </c>
      <c r="D4682" s="73" t="s">
        <v>22078</v>
      </c>
    </row>
    <row r="4683" spans="1:4">
      <c r="A4683" s="71" t="s">
        <v>13039</v>
      </c>
      <c r="B4683" s="84" t="s">
        <v>13040</v>
      </c>
      <c r="C4683" s="71" t="s">
        <v>24085</v>
      </c>
      <c r="D4683" s="71" t="s">
        <v>21210</v>
      </c>
    </row>
    <row r="4684" spans="1:4">
      <c r="A4684" s="71" t="s">
        <v>13041</v>
      </c>
      <c r="B4684" s="84" t="s">
        <v>13042</v>
      </c>
      <c r="C4684" s="71" t="s">
        <v>24085</v>
      </c>
      <c r="D4684" s="73" t="s">
        <v>24151</v>
      </c>
    </row>
    <row r="4685" spans="1:4">
      <c r="A4685" s="71" t="s">
        <v>13043</v>
      </c>
      <c r="B4685" s="84" t="s">
        <v>13044</v>
      </c>
      <c r="C4685" s="71" t="s">
        <v>24085</v>
      </c>
      <c r="D4685" s="73" t="s">
        <v>23756</v>
      </c>
    </row>
    <row r="4686" spans="1:4">
      <c r="A4686" s="71" t="s">
        <v>13045</v>
      </c>
      <c r="B4686" s="84" t="s">
        <v>13046</v>
      </c>
      <c r="C4686" s="71" t="s">
        <v>24085</v>
      </c>
      <c r="D4686" s="73" t="s">
        <v>23756</v>
      </c>
    </row>
    <row r="4687" spans="1:4">
      <c r="A4687" s="71" t="s">
        <v>13047</v>
      </c>
      <c r="B4687" s="84" t="s">
        <v>13048</v>
      </c>
      <c r="C4687" s="71" t="s">
        <v>24085</v>
      </c>
      <c r="D4687" s="73" t="s">
        <v>23730</v>
      </c>
    </row>
    <row r="4688" spans="1:4">
      <c r="A4688" s="71" t="s">
        <v>13049</v>
      </c>
      <c r="B4688" s="84" t="s">
        <v>13050</v>
      </c>
      <c r="C4688" s="71" t="s">
        <v>24085</v>
      </c>
      <c r="D4688" s="73" t="s">
        <v>15163</v>
      </c>
    </row>
    <row r="4689" spans="1:4">
      <c r="A4689" s="71" t="s">
        <v>13051</v>
      </c>
      <c r="B4689" s="84" t="s">
        <v>13052</v>
      </c>
      <c r="C4689" s="71" t="s">
        <v>24085</v>
      </c>
      <c r="D4689" s="73" t="s">
        <v>24222</v>
      </c>
    </row>
    <row r="4690" spans="1:4">
      <c r="A4690" s="71" t="s">
        <v>13053</v>
      </c>
      <c r="B4690" s="84" t="s">
        <v>13054</v>
      </c>
      <c r="C4690" s="71" t="s">
        <v>24085</v>
      </c>
      <c r="D4690" s="73" t="s">
        <v>20070</v>
      </c>
    </row>
    <row r="4691" spans="1:4">
      <c r="A4691" s="71" t="s">
        <v>13055</v>
      </c>
      <c r="B4691" s="84" t="s">
        <v>13056</v>
      </c>
      <c r="C4691" s="71" t="s">
        <v>24085</v>
      </c>
      <c r="D4691" s="73" t="s">
        <v>21557</v>
      </c>
    </row>
    <row r="4692" spans="1:4">
      <c r="A4692" s="71" t="s">
        <v>13057</v>
      </c>
      <c r="B4692" s="84" t="s">
        <v>13058</v>
      </c>
      <c r="C4692" s="71" t="s">
        <v>24085</v>
      </c>
      <c r="D4692" s="73" t="s">
        <v>14608</v>
      </c>
    </row>
    <row r="4693" spans="1:4">
      <c r="A4693" s="71" t="s">
        <v>13059</v>
      </c>
      <c r="B4693" s="84" t="s">
        <v>13060</v>
      </c>
      <c r="C4693" s="71" t="s">
        <v>24085</v>
      </c>
      <c r="D4693" s="73" t="s">
        <v>23823</v>
      </c>
    </row>
    <row r="4694" spans="1:4">
      <c r="A4694" s="71" t="s">
        <v>13061</v>
      </c>
      <c r="B4694" s="84" t="s">
        <v>13062</v>
      </c>
      <c r="C4694" s="71" t="s">
        <v>24085</v>
      </c>
      <c r="D4694" s="73" t="s">
        <v>13063</v>
      </c>
    </row>
    <row r="4695" spans="1:4">
      <c r="A4695" s="71" t="s">
        <v>13064</v>
      </c>
      <c r="B4695" s="84" t="s">
        <v>13065</v>
      </c>
      <c r="C4695" s="71" t="s">
        <v>24085</v>
      </c>
      <c r="D4695" s="73" t="s">
        <v>23823</v>
      </c>
    </row>
    <row r="4696" spans="1:4">
      <c r="A4696" s="71" t="s">
        <v>13066</v>
      </c>
      <c r="B4696" s="84" t="s">
        <v>13067</v>
      </c>
      <c r="C4696" s="71" t="s">
        <v>24085</v>
      </c>
      <c r="D4696" s="73" t="s">
        <v>13068</v>
      </c>
    </row>
    <row r="4697" spans="1:4">
      <c r="A4697" s="71" t="s">
        <v>13069</v>
      </c>
      <c r="B4697" s="84" t="s">
        <v>13070</v>
      </c>
      <c r="C4697" s="71" t="s">
        <v>24085</v>
      </c>
      <c r="D4697" s="73" t="s">
        <v>13068</v>
      </c>
    </row>
    <row r="4698" spans="1:4">
      <c r="A4698" s="71" t="s">
        <v>13071</v>
      </c>
      <c r="B4698" s="84" t="s">
        <v>13072</v>
      </c>
      <c r="C4698" s="71" t="s">
        <v>24085</v>
      </c>
      <c r="D4698" s="73" t="s">
        <v>13068</v>
      </c>
    </row>
    <row r="4699" spans="1:4">
      <c r="A4699" s="71" t="s">
        <v>13073</v>
      </c>
      <c r="B4699" s="84" t="s">
        <v>13074</v>
      </c>
      <c r="C4699" s="71" t="s">
        <v>24085</v>
      </c>
      <c r="D4699" s="73" t="s">
        <v>16017</v>
      </c>
    </row>
    <row r="4700" spans="1:4">
      <c r="A4700" s="71" t="s">
        <v>13075</v>
      </c>
      <c r="B4700" s="84" t="s">
        <v>13076</v>
      </c>
      <c r="C4700" s="71" t="s">
        <v>24085</v>
      </c>
      <c r="D4700" s="73" t="s">
        <v>14456</v>
      </c>
    </row>
    <row r="4701" spans="1:4">
      <c r="A4701" s="71" t="s">
        <v>13077</v>
      </c>
      <c r="B4701" s="84" t="s">
        <v>13078</v>
      </c>
      <c r="C4701" s="71" t="s">
        <v>24085</v>
      </c>
      <c r="D4701" s="73" t="s">
        <v>14456</v>
      </c>
    </row>
    <row r="4702" spans="1:4">
      <c r="A4702" s="71" t="s">
        <v>13079</v>
      </c>
      <c r="B4702" s="84" t="s">
        <v>13080</v>
      </c>
      <c r="C4702" s="71" t="s">
        <v>24085</v>
      </c>
      <c r="D4702" s="73" t="s">
        <v>14456</v>
      </c>
    </row>
    <row r="4703" spans="1:4">
      <c r="B4703" s="86"/>
    </row>
    <row r="4704" spans="1:4" ht="18.75">
      <c r="B4704" s="83" t="s">
        <v>23664</v>
      </c>
      <c r="C4704" s="79" t="s">
        <v>23665</v>
      </c>
      <c r="D4704" s="71" t="s">
        <v>23851</v>
      </c>
    </row>
    <row r="4705" spans="1:5">
      <c r="A4705" s="79" t="s">
        <v>23666</v>
      </c>
      <c r="B4705" s="84" t="s">
        <v>22678</v>
      </c>
    </row>
    <row r="4706" spans="1:5">
      <c r="A4706" s="79" t="s">
        <v>23667</v>
      </c>
      <c r="B4706" s="84" t="s">
        <v>22679</v>
      </c>
    </row>
    <row r="4707" spans="1:5">
      <c r="A4707" s="79" t="s">
        <v>24023</v>
      </c>
      <c r="B4707" s="85" t="s">
        <v>23668</v>
      </c>
      <c r="C4707" s="79" t="s">
        <v>23669</v>
      </c>
      <c r="D4707" s="79" t="s">
        <v>23670</v>
      </c>
    </row>
    <row r="4708" spans="1:5">
      <c r="B4708" s="86"/>
      <c r="D4708" s="79" t="s">
        <v>23671</v>
      </c>
    </row>
    <row r="4709" spans="1:5">
      <c r="A4709" s="71" t="s">
        <v>13081</v>
      </c>
      <c r="B4709" s="84" t="s">
        <v>13082</v>
      </c>
      <c r="C4709" s="71" t="s">
        <v>24085</v>
      </c>
      <c r="D4709" s="73" t="s">
        <v>13083</v>
      </c>
    </row>
    <row r="4710" spans="1:5">
      <c r="A4710" s="71" t="s">
        <v>13084</v>
      </c>
      <c r="B4710" s="84" t="s">
        <v>13085</v>
      </c>
      <c r="C4710" s="71" t="s">
        <v>24085</v>
      </c>
      <c r="D4710" s="73" t="s">
        <v>13086</v>
      </c>
    </row>
    <row r="4711" spans="1:5">
      <c r="A4711" s="71" t="s">
        <v>13087</v>
      </c>
      <c r="B4711" s="84" t="s">
        <v>13088</v>
      </c>
      <c r="C4711" s="71" t="s">
        <v>22075</v>
      </c>
      <c r="D4711" s="73" t="s">
        <v>20534</v>
      </c>
    </row>
    <row r="4712" spans="1:5">
      <c r="A4712" s="71" t="s">
        <v>13089</v>
      </c>
      <c r="B4712" s="84" t="s">
        <v>13090</v>
      </c>
      <c r="C4712" s="71" t="s">
        <v>22075</v>
      </c>
      <c r="D4712" s="73" t="s">
        <v>13091</v>
      </c>
    </row>
    <row r="4713" spans="1:5">
      <c r="A4713" s="71" t="s">
        <v>13092</v>
      </c>
      <c r="B4713" s="84" t="s">
        <v>13093</v>
      </c>
      <c r="C4713" s="71" t="s">
        <v>22075</v>
      </c>
      <c r="D4713" s="73" t="s">
        <v>13094</v>
      </c>
    </row>
    <row r="4714" spans="1:5">
      <c r="A4714" s="71" t="s">
        <v>13095</v>
      </c>
      <c r="B4714" s="84" t="s">
        <v>13096</v>
      </c>
      <c r="C4714" s="71" t="s">
        <v>22075</v>
      </c>
      <c r="D4714" s="73" t="s">
        <v>13097</v>
      </c>
    </row>
    <row r="4715" spans="1:5">
      <c r="A4715" s="71" t="s">
        <v>13098</v>
      </c>
      <c r="B4715" s="84" t="s">
        <v>13099</v>
      </c>
      <c r="C4715" s="71" t="s">
        <v>24138</v>
      </c>
      <c r="D4715" s="71" t="s">
        <v>15242</v>
      </c>
    </row>
    <row r="4716" spans="1:5">
      <c r="A4716" s="71" t="s">
        <v>13100</v>
      </c>
      <c r="B4716" s="84" t="s">
        <v>13101</v>
      </c>
      <c r="C4716" s="71" t="s">
        <v>24138</v>
      </c>
      <c r="D4716" s="73">
        <v>9.67</v>
      </c>
      <c r="E4716" s="75">
        <v>39904</v>
      </c>
    </row>
    <row r="4717" spans="1:5">
      <c r="A4717" s="71" t="s">
        <v>13102</v>
      </c>
      <c r="B4717" s="84" t="s">
        <v>13103</v>
      </c>
      <c r="C4717" s="71" t="s">
        <v>24138</v>
      </c>
      <c r="D4717" s="73" t="s">
        <v>23075</v>
      </c>
    </row>
    <row r="4718" spans="1:5">
      <c r="A4718" s="71" t="s">
        <v>13104</v>
      </c>
      <c r="B4718" s="84" t="s">
        <v>13105</v>
      </c>
      <c r="C4718" s="71" t="s">
        <v>24138</v>
      </c>
      <c r="D4718" s="73" t="s">
        <v>14314</v>
      </c>
    </row>
    <row r="4719" spans="1:5">
      <c r="A4719" s="71" t="s">
        <v>13106</v>
      </c>
      <c r="B4719" s="84" t="s">
        <v>13107</v>
      </c>
      <c r="C4719" s="71" t="s">
        <v>24138</v>
      </c>
      <c r="D4719" s="73" t="s">
        <v>13108</v>
      </c>
    </row>
    <row r="4720" spans="1:5">
      <c r="A4720" s="71" t="s">
        <v>13109</v>
      </c>
      <c r="B4720" s="84" t="s">
        <v>13110</v>
      </c>
      <c r="C4720" s="71" t="s">
        <v>24138</v>
      </c>
      <c r="D4720" s="73" t="s">
        <v>18696</v>
      </c>
    </row>
    <row r="4721" spans="1:4">
      <c r="A4721" s="71" t="s">
        <v>13111</v>
      </c>
      <c r="B4721" s="84" t="s">
        <v>13112</v>
      </c>
      <c r="C4721" s="71" t="s">
        <v>24138</v>
      </c>
      <c r="D4721" s="71" t="s">
        <v>13113</v>
      </c>
    </row>
    <row r="4722" spans="1:4">
      <c r="A4722" s="71" t="s">
        <v>13114</v>
      </c>
      <c r="B4722" s="84" t="s">
        <v>13115</v>
      </c>
      <c r="C4722" s="71" t="s">
        <v>22075</v>
      </c>
      <c r="D4722" s="73" t="s">
        <v>14715</v>
      </c>
    </row>
    <row r="4723" spans="1:4">
      <c r="A4723" s="71" t="s">
        <v>13116</v>
      </c>
      <c r="B4723" s="84" t="s">
        <v>13117</v>
      </c>
      <c r="C4723" s="71" t="s">
        <v>22075</v>
      </c>
      <c r="D4723" s="73" t="s">
        <v>22560</v>
      </c>
    </row>
    <row r="4724" spans="1:4">
      <c r="A4724" s="71" t="s">
        <v>13118</v>
      </c>
      <c r="B4724" s="84" t="s">
        <v>13119</v>
      </c>
      <c r="C4724" s="71" t="s">
        <v>22075</v>
      </c>
      <c r="D4724" s="73" t="s">
        <v>22560</v>
      </c>
    </row>
    <row r="4725" spans="1:4">
      <c r="A4725" s="71" t="s">
        <v>13120</v>
      </c>
      <c r="B4725" s="84" t="s">
        <v>13121</v>
      </c>
      <c r="C4725" s="71" t="s">
        <v>22075</v>
      </c>
      <c r="D4725" s="73" t="s">
        <v>14715</v>
      </c>
    </row>
    <row r="4726" spans="1:4">
      <c r="A4726" s="71" t="s">
        <v>13122</v>
      </c>
      <c r="B4726" s="84" t="s">
        <v>13123</v>
      </c>
      <c r="C4726" s="71" t="s">
        <v>22075</v>
      </c>
      <c r="D4726" s="73" t="s">
        <v>13124</v>
      </c>
    </row>
    <row r="4727" spans="1:4">
      <c r="A4727" s="71" t="s">
        <v>13125</v>
      </c>
      <c r="B4727" s="84" t="s">
        <v>13126</v>
      </c>
      <c r="C4727" s="71" t="s">
        <v>22075</v>
      </c>
      <c r="D4727" s="73" t="s">
        <v>13124</v>
      </c>
    </row>
    <row r="4728" spans="1:4">
      <c r="A4728" s="71" t="s">
        <v>13127</v>
      </c>
      <c r="B4728" s="84" t="s">
        <v>13128</v>
      </c>
      <c r="C4728" s="71" t="s">
        <v>22075</v>
      </c>
      <c r="D4728" s="73" t="s">
        <v>22560</v>
      </c>
    </row>
    <row r="4729" spans="1:4">
      <c r="A4729" s="71" t="s">
        <v>13129</v>
      </c>
      <c r="B4729" s="84" t="s">
        <v>13130</v>
      </c>
      <c r="C4729" s="71" t="s">
        <v>22075</v>
      </c>
      <c r="D4729" s="73" t="s">
        <v>18843</v>
      </c>
    </row>
    <row r="4730" spans="1:4">
      <c r="A4730" s="71" t="s">
        <v>13131</v>
      </c>
      <c r="B4730" s="84" t="s">
        <v>13132</v>
      </c>
      <c r="C4730" s="71" t="s">
        <v>22075</v>
      </c>
      <c r="D4730" s="73" t="s">
        <v>14715</v>
      </c>
    </row>
    <row r="4731" spans="1:4">
      <c r="A4731" s="71" t="s">
        <v>13133</v>
      </c>
      <c r="B4731" s="84" t="s">
        <v>13134</v>
      </c>
      <c r="C4731" s="71" t="s">
        <v>22075</v>
      </c>
      <c r="D4731" s="73" t="s">
        <v>14715</v>
      </c>
    </row>
    <row r="4732" spans="1:4">
      <c r="A4732" s="71" t="s">
        <v>13135</v>
      </c>
      <c r="B4732" s="84" t="s">
        <v>13136</v>
      </c>
      <c r="C4732" s="71" t="s">
        <v>22075</v>
      </c>
      <c r="D4732" s="73" t="s">
        <v>14715</v>
      </c>
    </row>
    <row r="4733" spans="1:4">
      <c r="A4733" s="71" t="s">
        <v>13137</v>
      </c>
      <c r="B4733" s="84" t="s">
        <v>13138</v>
      </c>
      <c r="C4733" s="71" t="s">
        <v>22075</v>
      </c>
      <c r="D4733" s="73" t="s">
        <v>16544</v>
      </c>
    </row>
    <row r="4734" spans="1:4">
      <c r="A4734" s="71" t="s">
        <v>13139</v>
      </c>
      <c r="B4734" s="84" t="s">
        <v>13140</v>
      </c>
      <c r="C4734" s="71" t="s">
        <v>22075</v>
      </c>
      <c r="D4734" s="73" t="s">
        <v>14715</v>
      </c>
    </row>
    <row r="4735" spans="1:4">
      <c r="A4735" s="71" t="s">
        <v>13141</v>
      </c>
      <c r="B4735" s="84" t="s">
        <v>13142</v>
      </c>
      <c r="C4735" s="71" t="s">
        <v>22075</v>
      </c>
      <c r="D4735" s="73" t="s">
        <v>22572</v>
      </c>
    </row>
    <row r="4736" spans="1:4">
      <c r="A4736" s="71" t="s">
        <v>13143</v>
      </c>
      <c r="B4736" s="84" t="s">
        <v>13144</v>
      </c>
      <c r="C4736" s="71" t="s">
        <v>22075</v>
      </c>
      <c r="D4736" s="73" t="s">
        <v>14715</v>
      </c>
    </row>
    <row r="4737" spans="1:4">
      <c r="A4737" s="71" t="s">
        <v>13145</v>
      </c>
      <c r="B4737" s="84" t="s">
        <v>13146</v>
      </c>
      <c r="C4737" s="71" t="s">
        <v>22075</v>
      </c>
      <c r="D4737" s="73" t="s">
        <v>21413</v>
      </c>
    </row>
    <row r="4738" spans="1:4">
      <c r="A4738" s="71" t="s">
        <v>13147</v>
      </c>
      <c r="B4738" s="84" t="s">
        <v>13148</v>
      </c>
      <c r="C4738" s="71" t="s">
        <v>22075</v>
      </c>
      <c r="D4738" s="73" t="s">
        <v>13124</v>
      </c>
    </row>
    <row r="4739" spans="1:4">
      <c r="A4739" s="71" t="s">
        <v>13149</v>
      </c>
      <c r="B4739" s="84" t="s">
        <v>13150</v>
      </c>
      <c r="C4739" s="71" t="s">
        <v>21974</v>
      </c>
      <c r="D4739" s="73" t="s">
        <v>20117</v>
      </c>
    </row>
    <row r="4740" spans="1:4">
      <c r="A4740" s="71" t="s">
        <v>13151</v>
      </c>
      <c r="B4740" s="84" t="s">
        <v>13152</v>
      </c>
      <c r="C4740" s="71" t="s">
        <v>22075</v>
      </c>
      <c r="D4740" s="73" t="s">
        <v>13153</v>
      </c>
    </row>
    <row r="4741" spans="1:4">
      <c r="B4741" s="84" t="s">
        <v>13154</v>
      </c>
    </row>
    <row r="4742" spans="1:4">
      <c r="A4742" s="71" t="s">
        <v>13155</v>
      </c>
      <c r="B4742" s="84" t="s">
        <v>13156</v>
      </c>
      <c r="C4742" s="71" t="s">
        <v>22075</v>
      </c>
      <c r="D4742" s="73" t="s">
        <v>16928</v>
      </c>
    </row>
    <row r="4743" spans="1:4">
      <c r="B4743" s="84" t="s">
        <v>17095</v>
      </c>
    </row>
    <row r="4744" spans="1:4">
      <c r="A4744" s="71" t="s">
        <v>13157</v>
      </c>
      <c r="B4744" s="84" t="s">
        <v>13158</v>
      </c>
      <c r="C4744" s="71" t="s">
        <v>22075</v>
      </c>
      <c r="D4744" s="73" t="s">
        <v>12913</v>
      </c>
    </row>
    <row r="4745" spans="1:4">
      <c r="B4745" s="84" t="s">
        <v>13154</v>
      </c>
    </row>
    <row r="4746" spans="1:4">
      <c r="A4746" s="71" t="s">
        <v>13159</v>
      </c>
      <c r="B4746" s="84" t="s">
        <v>13160</v>
      </c>
      <c r="C4746" s="71" t="s">
        <v>24085</v>
      </c>
      <c r="D4746" s="76" t="s">
        <v>13161</v>
      </c>
    </row>
    <row r="4747" spans="1:4">
      <c r="B4747" s="84" t="s">
        <v>13162</v>
      </c>
    </row>
    <row r="4748" spans="1:4">
      <c r="A4748" s="71" t="s">
        <v>13163</v>
      </c>
      <c r="B4748" s="84" t="s">
        <v>13164</v>
      </c>
      <c r="C4748" s="71" t="s">
        <v>24085</v>
      </c>
      <c r="D4748" s="77" t="s">
        <v>16892</v>
      </c>
    </row>
    <row r="4749" spans="1:4">
      <c r="B4749" s="84" t="s">
        <v>13165</v>
      </c>
    </row>
    <row r="4750" spans="1:4">
      <c r="A4750" s="71" t="s">
        <v>13166</v>
      </c>
      <c r="B4750" s="84" t="s">
        <v>13167</v>
      </c>
      <c r="C4750" s="71" t="s">
        <v>24085</v>
      </c>
      <c r="D4750" s="77" t="s">
        <v>13168</v>
      </c>
    </row>
    <row r="4751" spans="1:4">
      <c r="B4751" s="84" t="s">
        <v>13169</v>
      </c>
    </row>
    <row r="4752" spans="1:4">
      <c r="A4752" s="71" t="s">
        <v>13170</v>
      </c>
      <c r="B4752" s="84" t="s">
        <v>13171</v>
      </c>
      <c r="C4752" s="71" t="s">
        <v>24085</v>
      </c>
      <c r="D4752" s="76" t="s">
        <v>13172</v>
      </c>
    </row>
    <row r="4753" spans="1:5">
      <c r="B4753" s="84" t="s">
        <v>13173</v>
      </c>
    </row>
    <row r="4754" spans="1:5">
      <c r="A4754" s="71" t="s">
        <v>13174</v>
      </c>
      <c r="B4754" s="84" t="s">
        <v>13175</v>
      </c>
      <c r="C4754" s="71" t="s">
        <v>24085</v>
      </c>
      <c r="D4754" s="77" t="s">
        <v>13176</v>
      </c>
    </row>
    <row r="4755" spans="1:5">
      <c r="B4755" s="84" t="s">
        <v>13177</v>
      </c>
    </row>
    <row r="4756" spans="1:5">
      <c r="A4756" s="71" t="s">
        <v>13178</v>
      </c>
      <c r="B4756" s="84" t="s">
        <v>13179</v>
      </c>
      <c r="C4756" s="71" t="s">
        <v>24085</v>
      </c>
      <c r="D4756" s="76" t="s">
        <v>13180</v>
      </c>
    </row>
    <row r="4757" spans="1:5">
      <c r="B4757" s="84" t="s">
        <v>13181</v>
      </c>
    </row>
    <row r="4758" spans="1:5">
      <c r="A4758" s="71" t="s">
        <v>13182</v>
      </c>
      <c r="B4758" s="84" t="s">
        <v>13183</v>
      </c>
      <c r="C4758" s="71" t="s">
        <v>24085</v>
      </c>
      <c r="D4758" s="73" t="s">
        <v>13184</v>
      </c>
    </row>
    <row r="4759" spans="1:5">
      <c r="A4759" s="71" t="s">
        <v>13185</v>
      </c>
      <c r="B4759" s="84" t="s">
        <v>13186</v>
      </c>
      <c r="C4759" s="71" t="s">
        <v>20557</v>
      </c>
      <c r="D4759" s="73" t="s">
        <v>13187</v>
      </c>
      <c r="E4759" s="75">
        <v>39661</v>
      </c>
    </row>
    <row r="4760" spans="1:5">
      <c r="A4760" s="71" t="s">
        <v>13188</v>
      </c>
      <c r="B4760" s="84" t="s">
        <v>13189</v>
      </c>
      <c r="C4760" s="71" t="s">
        <v>20557</v>
      </c>
      <c r="D4760" s="73" t="s">
        <v>13190</v>
      </c>
    </row>
    <row r="4761" spans="1:5">
      <c r="A4761" s="71" t="s">
        <v>13191</v>
      </c>
      <c r="B4761" s="84" t="s">
        <v>13192</v>
      </c>
      <c r="C4761" s="71" t="s">
        <v>20557</v>
      </c>
      <c r="D4761" s="73" t="s">
        <v>23806</v>
      </c>
    </row>
    <row r="4762" spans="1:5">
      <c r="A4762" s="71" t="s">
        <v>13193</v>
      </c>
      <c r="B4762" s="84" t="s">
        <v>13194</v>
      </c>
      <c r="C4762" s="71" t="s">
        <v>24085</v>
      </c>
      <c r="D4762" s="71" t="s">
        <v>20143</v>
      </c>
    </row>
    <row r="4763" spans="1:5">
      <c r="A4763" s="71" t="s">
        <v>13195</v>
      </c>
      <c r="B4763" s="84" t="s">
        <v>13196</v>
      </c>
      <c r="C4763" s="71" t="s">
        <v>13197</v>
      </c>
      <c r="D4763" s="73" t="s">
        <v>21569</v>
      </c>
    </row>
    <row r="4764" spans="1:5">
      <c r="A4764" s="71" t="s">
        <v>13198</v>
      </c>
      <c r="B4764" s="84" t="s">
        <v>13199</v>
      </c>
      <c r="C4764" s="71" t="s">
        <v>13200</v>
      </c>
      <c r="D4764" s="71" t="s">
        <v>13201</v>
      </c>
    </row>
    <row r="4765" spans="1:5">
      <c r="A4765" s="71" t="s">
        <v>13202</v>
      </c>
      <c r="B4765" s="84" t="s">
        <v>13203</v>
      </c>
      <c r="C4765" s="71" t="s">
        <v>22126</v>
      </c>
      <c r="D4765" s="73" t="s">
        <v>21301</v>
      </c>
    </row>
    <row r="4766" spans="1:5">
      <c r="A4766" s="71" t="s">
        <v>13204</v>
      </c>
      <c r="B4766" s="84" t="s">
        <v>13205</v>
      </c>
      <c r="C4766" s="71" t="s">
        <v>22126</v>
      </c>
      <c r="D4766" s="73" t="s">
        <v>22078</v>
      </c>
    </row>
    <row r="4767" spans="1:5">
      <c r="B4767" s="86"/>
    </row>
    <row r="4768" spans="1:5" ht="18.75">
      <c r="B4768" s="83" t="s">
        <v>23664</v>
      </c>
      <c r="C4768" s="79" t="s">
        <v>23665</v>
      </c>
      <c r="D4768" s="71" t="s">
        <v>23852</v>
      </c>
    </row>
    <row r="4769" spans="1:4">
      <c r="A4769" s="79" t="s">
        <v>23666</v>
      </c>
      <c r="B4769" s="84" t="s">
        <v>22678</v>
      </c>
    </row>
    <row r="4770" spans="1:4">
      <c r="A4770" s="79" t="s">
        <v>23667</v>
      </c>
      <c r="B4770" s="84" t="s">
        <v>22679</v>
      </c>
    </row>
    <row r="4771" spans="1:4">
      <c r="A4771" s="79" t="s">
        <v>24023</v>
      </c>
      <c r="B4771" s="85" t="s">
        <v>23668</v>
      </c>
      <c r="C4771" s="79" t="s">
        <v>23669</v>
      </c>
      <c r="D4771" s="79" t="s">
        <v>23670</v>
      </c>
    </row>
    <row r="4772" spans="1:4">
      <c r="B4772" s="86"/>
      <c r="D4772" s="79" t="s">
        <v>23671</v>
      </c>
    </row>
    <row r="4773" spans="1:4">
      <c r="A4773" s="71" t="s">
        <v>13206</v>
      </c>
      <c r="B4773" s="84" t="s">
        <v>13207</v>
      </c>
      <c r="C4773" s="71" t="s">
        <v>22126</v>
      </c>
      <c r="D4773" s="73" t="s">
        <v>15163</v>
      </c>
    </row>
    <row r="4774" spans="1:4">
      <c r="A4774" s="71" t="s">
        <v>13208</v>
      </c>
      <c r="B4774" s="84" t="s">
        <v>13209</v>
      </c>
      <c r="C4774" s="71" t="s">
        <v>24085</v>
      </c>
      <c r="D4774" s="73" t="s">
        <v>13210</v>
      </c>
    </row>
    <row r="4775" spans="1:4">
      <c r="A4775" s="71" t="s">
        <v>13211</v>
      </c>
      <c r="B4775" s="84" t="s">
        <v>13212</v>
      </c>
      <c r="C4775" s="71" t="s">
        <v>24085</v>
      </c>
      <c r="D4775" s="73" t="s">
        <v>13213</v>
      </c>
    </row>
    <row r="4776" spans="1:4">
      <c r="A4776" s="71" t="s">
        <v>13214</v>
      </c>
      <c r="B4776" s="84" t="s">
        <v>13215</v>
      </c>
      <c r="C4776" s="71" t="s">
        <v>24085</v>
      </c>
      <c r="D4776" s="73" t="s">
        <v>13216</v>
      </c>
    </row>
    <row r="4777" spans="1:4">
      <c r="B4777" s="84" t="s">
        <v>13217</v>
      </c>
    </row>
    <row r="4778" spans="1:4">
      <c r="A4778" s="71" t="s">
        <v>13218</v>
      </c>
      <c r="B4778" s="84" t="s">
        <v>13219</v>
      </c>
      <c r="C4778" s="71" t="s">
        <v>24085</v>
      </c>
      <c r="D4778" s="73" t="s">
        <v>13220</v>
      </c>
    </row>
    <row r="4779" spans="1:4">
      <c r="A4779" s="71" t="s">
        <v>13221</v>
      </c>
      <c r="B4779" s="84" t="s">
        <v>13222</v>
      </c>
      <c r="C4779" s="71" t="s">
        <v>24085</v>
      </c>
      <c r="D4779" s="73" t="s">
        <v>13223</v>
      </c>
    </row>
    <row r="4780" spans="1:4">
      <c r="A4780" s="71" t="s">
        <v>13224</v>
      </c>
      <c r="B4780" s="84" t="s">
        <v>13225</v>
      </c>
      <c r="C4780" s="71" t="s">
        <v>24085</v>
      </c>
      <c r="D4780" s="73" t="s">
        <v>21092</v>
      </c>
    </row>
    <row r="4781" spans="1:4">
      <c r="A4781" s="71" t="s">
        <v>13226</v>
      </c>
      <c r="B4781" s="84" t="s">
        <v>13227</v>
      </c>
      <c r="C4781" s="71" t="s">
        <v>24085</v>
      </c>
      <c r="D4781" s="73" t="s">
        <v>23651</v>
      </c>
    </row>
    <row r="4782" spans="1:4">
      <c r="A4782" s="71" t="s">
        <v>13228</v>
      </c>
      <c r="B4782" s="84" t="s">
        <v>13229</v>
      </c>
      <c r="C4782" s="71" t="s">
        <v>24085</v>
      </c>
      <c r="D4782" s="73" t="s">
        <v>22750</v>
      </c>
    </row>
    <row r="4783" spans="1:4">
      <c r="A4783" s="71" t="s">
        <v>13230</v>
      </c>
      <c r="B4783" s="84" t="s">
        <v>13231</v>
      </c>
      <c r="C4783" s="71" t="s">
        <v>24085</v>
      </c>
      <c r="D4783" s="73" t="s">
        <v>13232</v>
      </c>
    </row>
    <row r="4784" spans="1:4">
      <c r="A4784" s="71" t="s">
        <v>13233</v>
      </c>
      <c r="B4784" s="84" t="s">
        <v>13234</v>
      </c>
      <c r="C4784" s="71" t="s">
        <v>24085</v>
      </c>
      <c r="D4784" s="73" t="s">
        <v>13235</v>
      </c>
    </row>
    <row r="4785" spans="1:4">
      <c r="A4785" s="71" t="s">
        <v>13236</v>
      </c>
      <c r="B4785" s="84" t="s">
        <v>13237</v>
      </c>
      <c r="C4785" s="71" t="s">
        <v>24085</v>
      </c>
      <c r="D4785" s="73" t="s">
        <v>13238</v>
      </c>
    </row>
    <row r="4786" spans="1:4">
      <c r="A4786" s="71" t="s">
        <v>13239</v>
      </c>
      <c r="B4786" s="84" t="s">
        <v>13240</v>
      </c>
      <c r="C4786" s="71" t="s">
        <v>24085</v>
      </c>
      <c r="D4786" s="73" t="s">
        <v>13241</v>
      </c>
    </row>
    <row r="4787" spans="1:4">
      <c r="A4787" s="71" t="s">
        <v>13242</v>
      </c>
      <c r="B4787" s="84" t="s">
        <v>13243</v>
      </c>
      <c r="C4787" s="71" t="s">
        <v>24085</v>
      </c>
      <c r="D4787" s="73" t="s">
        <v>13244</v>
      </c>
    </row>
    <row r="4788" spans="1:4">
      <c r="A4788" s="71" t="s">
        <v>13245</v>
      </c>
      <c r="B4788" s="84" t="s">
        <v>13246</v>
      </c>
      <c r="C4788" s="71" t="s">
        <v>24085</v>
      </c>
      <c r="D4788" s="73" t="s">
        <v>13247</v>
      </c>
    </row>
    <row r="4789" spans="1:4">
      <c r="A4789" s="71" t="s">
        <v>13248</v>
      </c>
      <c r="B4789" s="84" t="s">
        <v>13249</v>
      </c>
      <c r="C4789" s="71" t="s">
        <v>24085</v>
      </c>
      <c r="D4789" s="73" t="s">
        <v>13250</v>
      </c>
    </row>
    <row r="4790" spans="1:4">
      <c r="A4790" s="71" t="s">
        <v>13251</v>
      </c>
      <c r="B4790" s="84" t="s">
        <v>13252</v>
      </c>
      <c r="C4790" s="71" t="s">
        <v>24085</v>
      </c>
      <c r="D4790" s="73" t="s">
        <v>13253</v>
      </c>
    </row>
    <row r="4791" spans="1:4">
      <c r="A4791" s="71" t="s">
        <v>13254</v>
      </c>
      <c r="B4791" s="84" t="s">
        <v>13255</v>
      </c>
      <c r="C4791" s="71" t="s">
        <v>24085</v>
      </c>
      <c r="D4791" s="73" t="s">
        <v>13256</v>
      </c>
    </row>
    <row r="4792" spans="1:4">
      <c r="A4792" s="71" t="s">
        <v>13257</v>
      </c>
      <c r="B4792" s="84" t="s">
        <v>13258</v>
      </c>
      <c r="C4792" s="71" t="s">
        <v>24085</v>
      </c>
      <c r="D4792" s="73" t="s">
        <v>24142</v>
      </c>
    </row>
    <row r="4793" spans="1:4">
      <c r="A4793" s="71" t="s">
        <v>13259</v>
      </c>
      <c r="B4793" s="84" t="s">
        <v>13260</v>
      </c>
      <c r="C4793" s="71" t="s">
        <v>24085</v>
      </c>
      <c r="D4793" s="71" t="s">
        <v>18555</v>
      </c>
    </row>
    <row r="4794" spans="1:4">
      <c r="A4794" s="71" t="s">
        <v>13261</v>
      </c>
      <c r="B4794" s="84" t="s">
        <v>13262</v>
      </c>
      <c r="C4794" s="71" t="s">
        <v>24085</v>
      </c>
      <c r="D4794" s="73" t="s">
        <v>15321</v>
      </c>
    </row>
    <row r="4795" spans="1:4">
      <c r="A4795" s="71" t="s">
        <v>13263</v>
      </c>
      <c r="B4795" s="84" t="s">
        <v>13264</v>
      </c>
      <c r="C4795" s="71" t="s">
        <v>24085</v>
      </c>
      <c r="D4795" s="73" t="s">
        <v>13265</v>
      </c>
    </row>
    <row r="4796" spans="1:4">
      <c r="A4796" s="71" t="s">
        <v>13266</v>
      </c>
      <c r="B4796" s="84" t="s">
        <v>13267</v>
      </c>
      <c r="C4796" s="71" t="s">
        <v>24085</v>
      </c>
      <c r="D4796" s="73" t="s">
        <v>20505</v>
      </c>
    </row>
    <row r="4797" spans="1:4">
      <c r="A4797" s="71" t="s">
        <v>13268</v>
      </c>
      <c r="B4797" s="84" t="s">
        <v>13269</v>
      </c>
      <c r="C4797" s="71" t="s">
        <v>24085</v>
      </c>
      <c r="D4797" s="73" t="s">
        <v>13270</v>
      </c>
    </row>
    <row r="4798" spans="1:4">
      <c r="A4798" s="71" t="s">
        <v>13271</v>
      </c>
      <c r="B4798" s="84" t="s">
        <v>13272</v>
      </c>
      <c r="C4798" s="71" t="s">
        <v>24085</v>
      </c>
      <c r="D4798" s="73" t="s">
        <v>24200</v>
      </c>
    </row>
    <row r="4799" spans="1:4">
      <c r="A4799" s="71" t="s">
        <v>13273</v>
      </c>
      <c r="B4799" s="84" t="s">
        <v>11230</v>
      </c>
      <c r="C4799" s="71" t="s">
        <v>24085</v>
      </c>
      <c r="D4799" s="73" t="s">
        <v>23167</v>
      </c>
    </row>
    <row r="4800" spans="1:4">
      <c r="A4800" s="71" t="s">
        <v>11231</v>
      </c>
      <c r="B4800" s="84" t="s">
        <v>11232</v>
      </c>
      <c r="C4800" s="71" t="s">
        <v>24085</v>
      </c>
      <c r="D4800" s="71" t="s">
        <v>11233</v>
      </c>
    </row>
    <row r="4801" spans="1:5">
      <c r="A4801" s="71" t="s">
        <v>11234</v>
      </c>
      <c r="B4801" s="84" t="s">
        <v>11235</v>
      </c>
      <c r="C4801" s="71" t="s">
        <v>24085</v>
      </c>
      <c r="D4801" s="73" t="s">
        <v>21118</v>
      </c>
    </row>
    <row r="4802" spans="1:5">
      <c r="B4802" s="84" t="s">
        <v>11236</v>
      </c>
    </row>
    <row r="4803" spans="1:5">
      <c r="A4803" s="71" t="s">
        <v>11237</v>
      </c>
      <c r="B4803" s="84" t="s">
        <v>11238</v>
      </c>
      <c r="C4803" s="71" t="s">
        <v>24085</v>
      </c>
      <c r="D4803" s="73" t="s">
        <v>13656</v>
      </c>
    </row>
    <row r="4804" spans="1:5">
      <c r="A4804" s="71" t="s">
        <v>11239</v>
      </c>
      <c r="B4804" s="84" t="s">
        <v>11240</v>
      </c>
      <c r="C4804" s="71" t="s">
        <v>24085</v>
      </c>
      <c r="D4804" s="73" t="s">
        <v>23674</v>
      </c>
    </row>
    <row r="4805" spans="1:5">
      <c r="A4805" s="71" t="s">
        <v>11241</v>
      </c>
      <c r="B4805" s="84" t="s">
        <v>11242</v>
      </c>
      <c r="C4805" s="71" t="s">
        <v>24085</v>
      </c>
      <c r="D4805" s="71" t="s">
        <v>24320</v>
      </c>
    </row>
    <row r="4806" spans="1:5">
      <c r="A4806" s="71" t="s">
        <v>11243</v>
      </c>
      <c r="B4806" s="84" t="s">
        <v>11244</v>
      </c>
      <c r="C4806" s="71" t="s">
        <v>24085</v>
      </c>
      <c r="D4806" s="73" t="s">
        <v>16808</v>
      </c>
    </row>
    <row r="4807" spans="1:5">
      <c r="A4807" s="71" t="s">
        <v>11245</v>
      </c>
      <c r="B4807" s="84" t="s">
        <v>11246</v>
      </c>
      <c r="C4807" s="71" t="s">
        <v>24085</v>
      </c>
      <c r="D4807" s="73" t="s">
        <v>14110</v>
      </c>
    </row>
    <row r="4808" spans="1:5">
      <c r="A4808" s="71" t="s">
        <v>11247</v>
      </c>
      <c r="B4808" s="84" t="s">
        <v>11248</v>
      </c>
      <c r="C4808" s="71" t="s">
        <v>24085</v>
      </c>
      <c r="D4808" s="73" t="s">
        <v>11249</v>
      </c>
    </row>
    <row r="4809" spans="1:5">
      <c r="A4809" s="71" t="s">
        <v>11250</v>
      </c>
      <c r="B4809" s="84" t="s">
        <v>11251</v>
      </c>
      <c r="C4809" s="71" t="s">
        <v>24085</v>
      </c>
      <c r="D4809" s="73" t="s">
        <v>23075</v>
      </c>
    </row>
    <row r="4810" spans="1:5">
      <c r="A4810" s="71" t="s">
        <v>11252</v>
      </c>
      <c r="B4810" s="84" t="s">
        <v>11253</v>
      </c>
      <c r="C4810" s="71" t="s">
        <v>24085</v>
      </c>
      <c r="D4810" s="73" t="s">
        <v>23028</v>
      </c>
    </row>
    <row r="4811" spans="1:5">
      <c r="A4811" s="71" t="s">
        <v>11254</v>
      </c>
      <c r="B4811" s="84" t="s">
        <v>11255</v>
      </c>
      <c r="C4811" s="71" t="s">
        <v>24085</v>
      </c>
      <c r="D4811" s="73" t="s">
        <v>14608</v>
      </c>
    </row>
    <row r="4812" spans="1:5">
      <c r="A4812" s="71" t="s">
        <v>11256</v>
      </c>
      <c r="B4812" s="84" t="s">
        <v>11257</v>
      </c>
      <c r="C4812" s="71" t="s">
        <v>24085</v>
      </c>
      <c r="D4812" s="73" t="s">
        <v>14308</v>
      </c>
    </row>
    <row r="4813" spans="1:5">
      <c r="A4813" s="71" t="s">
        <v>11258</v>
      </c>
      <c r="B4813" s="84" t="s">
        <v>11259</v>
      </c>
      <c r="C4813" s="71" t="s">
        <v>24085</v>
      </c>
      <c r="D4813" s="73" t="s">
        <v>14308</v>
      </c>
    </row>
    <row r="4814" spans="1:5">
      <c r="A4814" s="71" t="s">
        <v>11260</v>
      </c>
      <c r="B4814" s="84" t="s">
        <v>11261</v>
      </c>
      <c r="C4814" s="71" t="s">
        <v>24085</v>
      </c>
      <c r="D4814" s="73" t="s">
        <v>18637</v>
      </c>
    </row>
    <row r="4815" spans="1:5">
      <c r="A4815" s="71" t="s">
        <v>11262</v>
      </c>
      <c r="B4815" s="84" t="s">
        <v>11263</v>
      </c>
      <c r="C4815" s="71" t="s">
        <v>24085</v>
      </c>
      <c r="D4815" s="73" t="s">
        <v>20028</v>
      </c>
    </row>
    <row r="4816" spans="1:5">
      <c r="A4816" s="71" t="s">
        <v>11264</v>
      </c>
      <c r="B4816" s="84" t="s">
        <v>11265</v>
      </c>
      <c r="C4816" s="71" t="s">
        <v>24085</v>
      </c>
      <c r="D4816" s="73" t="s">
        <v>22168</v>
      </c>
      <c r="E4816" s="75">
        <v>39661</v>
      </c>
    </row>
    <row r="4817" spans="1:4">
      <c r="A4817" s="71" t="s">
        <v>11266</v>
      </c>
      <c r="B4817" s="84" t="s">
        <v>11267</v>
      </c>
      <c r="C4817" s="71" t="s">
        <v>24085</v>
      </c>
      <c r="D4817" s="73" t="s">
        <v>13656</v>
      </c>
    </row>
    <row r="4818" spans="1:4">
      <c r="A4818" s="71" t="s">
        <v>11268</v>
      </c>
      <c r="B4818" s="84" t="s">
        <v>11269</v>
      </c>
      <c r="C4818" s="71" t="s">
        <v>24085</v>
      </c>
      <c r="D4818" s="71" t="s">
        <v>22055</v>
      </c>
    </row>
    <row r="4819" spans="1:4">
      <c r="A4819" s="71" t="s">
        <v>11270</v>
      </c>
      <c r="B4819" s="84" t="s">
        <v>11271</v>
      </c>
      <c r="C4819" s="71" t="s">
        <v>24085</v>
      </c>
      <c r="D4819" s="71" t="s">
        <v>22063</v>
      </c>
    </row>
    <row r="4820" spans="1:4">
      <c r="A4820" s="71" t="s">
        <v>11272</v>
      </c>
      <c r="B4820" s="84" t="s">
        <v>11273</v>
      </c>
      <c r="C4820" s="71" t="s">
        <v>24085</v>
      </c>
      <c r="D4820" s="71" t="s">
        <v>22250</v>
      </c>
    </row>
    <row r="4821" spans="1:4">
      <c r="A4821" s="71" t="s">
        <v>11274</v>
      </c>
      <c r="B4821" s="84" t="s">
        <v>11275</v>
      </c>
      <c r="C4821" s="71" t="s">
        <v>24085</v>
      </c>
      <c r="D4821" s="71" t="s">
        <v>22178</v>
      </c>
    </row>
    <row r="4822" spans="1:4">
      <c r="A4822" s="71" t="s">
        <v>11276</v>
      </c>
      <c r="B4822" s="84" t="s">
        <v>11277</v>
      </c>
      <c r="C4822" s="71" t="s">
        <v>24085</v>
      </c>
      <c r="D4822" s="71" t="s">
        <v>11278</v>
      </c>
    </row>
    <row r="4823" spans="1:4">
      <c r="A4823" s="71" t="s">
        <v>11279</v>
      </c>
      <c r="B4823" s="84" t="s">
        <v>11280</v>
      </c>
      <c r="C4823" s="71" t="s">
        <v>24085</v>
      </c>
      <c r="D4823" s="71" t="s">
        <v>22178</v>
      </c>
    </row>
    <row r="4824" spans="1:4">
      <c r="A4824" s="71" t="s">
        <v>11281</v>
      </c>
      <c r="B4824" s="84" t="s">
        <v>11282</v>
      </c>
      <c r="C4824" s="71" t="s">
        <v>24085</v>
      </c>
      <c r="D4824" s="71" t="s">
        <v>23298</v>
      </c>
    </row>
    <row r="4825" spans="1:4">
      <c r="A4825" s="71" t="s">
        <v>11283</v>
      </c>
      <c r="B4825" s="84" t="s">
        <v>11284</v>
      </c>
      <c r="C4825" s="71" t="s">
        <v>24085</v>
      </c>
      <c r="D4825" s="71" t="s">
        <v>24099</v>
      </c>
    </row>
    <row r="4826" spans="1:4">
      <c r="A4826" s="71" t="s">
        <v>11285</v>
      </c>
      <c r="B4826" s="84" t="s">
        <v>11286</v>
      </c>
      <c r="C4826" s="71" t="s">
        <v>24085</v>
      </c>
      <c r="D4826" s="71" t="s">
        <v>21201</v>
      </c>
    </row>
    <row r="4828" spans="1:4" ht="18.75">
      <c r="B4828" s="83" t="s">
        <v>23664</v>
      </c>
      <c r="C4828" s="79" t="s">
        <v>23665</v>
      </c>
      <c r="D4828" s="71" t="s">
        <v>23853</v>
      </c>
    </row>
    <row r="4829" spans="1:4">
      <c r="A4829" s="79" t="s">
        <v>23666</v>
      </c>
      <c r="B4829" s="84" t="s">
        <v>22678</v>
      </c>
    </row>
    <row r="4830" spans="1:4">
      <c r="A4830" s="79" t="s">
        <v>23667</v>
      </c>
      <c r="B4830" s="84" t="s">
        <v>22679</v>
      </c>
    </row>
    <row r="4831" spans="1:4">
      <c r="A4831" s="79" t="s">
        <v>24023</v>
      </c>
      <c r="B4831" s="85" t="s">
        <v>23668</v>
      </c>
      <c r="C4831" s="79" t="s">
        <v>23669</v>
      </c>
      <c r="D4831" s="79" t="s">
        <v>23670</v>
      </c>
    </row>
    <row r="4832" spans="1:4">
      <c r="B4832" s="86"/>
      <c r="D4832" s="79" t="s">
        <v>23671</v>
      </c>
    </row>
    <row r="4833" spans="1:4">
      <c r="A4833" s="71" t="s">
        <v>11287</v>
      </c>
      <c r="B4833" s="84" t="s">
        <v>11288</v>
      </c>
      <c r="C4833" s="71" t="s">
        <v>24085</v>
      </c>
      <c r="D4833" s="71" t="s">
        <v>23290</v>
      </c>
    </row>
    <row r="4834" spans="1:4">
      <c r="A4834" s="71" t="s">
        <v>11289</v>
      </c>
      <c r="B4834" s="84" t="s">
        <v>11290</v>
      </c>
      <c r="C4834" s="71" t="s">
        <v>24085</v>
      </c>
      <c r="D4834" s="71" t="s">
        <v>20977</v>
      </c>
    </row>
    <row r="4835" spans="1:4">
      <c r="A4835" s="71" t="s">
        <v>11291</v>
      </c>
      <c r="B4835" s="84" t="s">
        <v>11292</v>
      </c>
      <c r="C4835" s="71" t="s">
        <v>24085</v>
      </c>
      <c r="D4835" s="71" t="s">
        <v>22055</v>
      </c>
    </row>
    <row r="4836" spans="1:4">
      <c r="A4836" s="71" t="s">
        <v>11293</v>
      </c>
      <c r="B4836" s="84" t="s">
        <v>11294</v>
      </c>
      <c r="C4836" s="71" t="s">
        <v>24085</v>
      </c>
      <c r="D4836" s="73" t="s">
        <v>21092</v>
      </c>
    </row>
    <row r="4837" spans="1:4">
      <c r="A4837" s="71" t="s">
        <v>11295</v>
      </c>
      <c r="B4837" s="84" t="s">
        <v>11296</v>
      </c>
      <c r="C4837" s="71" t="s">
        <v>24085</v>
      </c>
      <c r="D4837" s="71" t="s">
        <v>24320</v>
      </c>
    </row>
    <row r="4838" spans="1:4">
      <c r="A4838" s="71" t="s">
        <v>11297</v>
      </c>
      <c r="B4838" s="84" t="s">
        <v>11298</v>
      </c>
      <c r="C4838" s="71" t="s">
        <v>24085</v>
      </c>
      <c r="D4838" s="73" t="s">
        <v>22239</v>
      </c>
    </row>
    <row r="4839" spans="1:4">
      <c r="A4839" s="71" t="s">
        <v>11299</v>
      </c>
      <c r="B4839" s="84" t="s">
        <v>11300</v>
      </c>
      <c r="C4839" s="71" t="s">
        <v>24085</v>
      </c>
      <c r="D4839" s="71" t="s">
        <v>20977</v>
      </c>
    </row>
    <row r="4840" spans="1:4">
      <c r="A4840" s="71" t="s">
        <v>11301</v>
      </c>
      <c r="B4840" s="84" t="s">
        <v>11302</v>
      </c>
      <c r="C4840" s="71" t="s">
        <v>24085</v>
      </c>
      <c r="D4840" s="71" t="s">
        <v>23139</v>
      </c>
    </row>
    <row r="4841" spans="1:4">
      <c r="A4841" s="71" t="s">
        <v>11303</v>
      </c>
      <c r="B4841" s="84" t="s">
        <v>11304</v>
      </c>
      <c r="C4841" s="71" t="s">
        <v>24085</v>
      </c>
      <c r="D4841" s="71" t="s">
        <v>21490</v>
      </c>
    </row>
    <row r="4842" spans="1:4">
      <c r="A4842" s="71" t="s">
        <v>11305</v>
      </c>
      <c r="B4842" s="84" t="s">
        <v>11306</v>
      </c>
      <c r="C4842" s="71" t="s">
        <v>24085</v>
      </c>
      <c r="D4842" s="71" t="s">
        <v>23298</v>
      </c>
    </row>
    <row r="4843" spans="1:4">
      <c r="A4843" s="71" t="s">
        <v>11307</v>
      </c>
      <c r="B4843" s="84" t="s">
        <v>11308</v>
      </c>
      <c r="C4843" s="71" t="s">
        <v>24085</v>
      </c>
      <c r="D4843" s="71" t="s">
        <v>22908</v>
      </c>
    </row>
    <row r="4844" spans="1:4">
      <c r="A4844" s="71" t="s">
        <v>11309</v>
      </c>
      <c r="B4844" s="84" t="s">
        <v>11310</v>
      </c>
      <c r="C4844" s="71" t="s">
        <v>24085</v>
      </c>
      <c r="D4844" s="73" t="s">
        <v>21077</v>
      </c>
    </row>
    <row r="4845" spans="1:4">
      <c r="A4845" s="71" t="s">
        <v>11311</v>
      </c>
      <c r="B4845" s="84" t="s">
        <v>11312</v>
      </c>
      <c r="C4845" s="71" t="s">
        <v>24085</v>
      </c>
      <c r="D4845" s="73" t="s">
        <v>23167</v>
      </c>
    </row>
    <row r="4846" spans="1:4">
      <c r="A4846" s="71" t="s">
        <v>11313</v>
      </c>
      <c r="B4846" s="84" t="s">
        <v>11314</v>
      </c>
      <c r="C4846" s="71" t="s">
        <v>24085</v>
      </c>
      <c r="D4846" s="71" t="s">
        <v>21655</v>
      </c>
    </row>
    <row r="4847" spans="1:4">
      <c r="A4847" s="71" t="s">
        <v>11315</v>
      </c>
      <c r="B4847" s="84" t="s">
        <v>11316</v>
      </c>
      <c r="C4847" s="71" t="s">
        <v>24085</v>
      </c>
      <c r="D4847" s="71" t="s">
        <v>22196</v>
      </c>
    </row>
    <row r="4848" spans="1:4">
      <c r="A4848" s="71" t="s">
        <v>11317</v>
      </c>
      <c r="B4848" s="84" t="s">
        <v>11318</v>
      </c>
      <c r="C4848" s="71" t="s">
        <v>24085</v>
      </c>
      <c r="D4848" s="73" t="s">
        <v>23072</v>
      </c>
    </row>
    <row r="4849" spans="1:4">
      <c r="A4849" s="71" t="s">
        <v>11319</v>
      </c>
      <c r="B4849" s="84" t="s">
        <v>11320</v>
      </c>
      <c r="C4849" s="71" t="s">
        <v>24085</v>
      </c>
      <c r="D4849" s="71" t="s">
        <v>21490</v>
      </c>
    </row>
    <row r="4850" spans="1:4">
      <c r="A4850" s="71" t="s">
        <v>11321</v>
      </c>
      <c r="B4850" s="84" t="s">
        <v>11322</v>
      </c>
      <c r="C4850" s="71" t="s">
        <v>24085</v>
      </c>
      <c r="D4850" s="73" t="s">
        <v>19117</v>
      </c>
    </row>
    <row r="4851" spans="1:4">
      <c r="A4851" s="71" t="s">
        <v>11323</v>
      </c>
      <c r="B4851" s="84" t="s">
        <v>11324</v>
      </c>
      <c r="C4851" s="71" t="s">
        <v>24085</v>
      </c>
      <c r="D4851" s="73" t="s">
        <v>21778</v>
      </c>
    </row>
    <row r="4852" spans="1:4">
      <c r="A4852" s="71" t="s">
        <v>11325</v>
      </c>
      <c r="B4852" s="84" t="s">
        <v>11326</v>
      </c>
      <c r="C4852" s="71" t="s">
        <v>24085</v>
      </c>
      <c r="D4852" s="73" t="s">
        <v>21892</v>
      </c>
    </row>
    <row r="4853" spans="1:4">
      <c r="A4853" s="71" t="s">
        <v>11327</v>
      </c>
      <c r="B4853" s="84" t="s">
        <v>11328</v>
      </c>
      <c r="C4853" s="71" t="s">
        <v>24085</v>
      </c>
      <c r="D4853" s="73" t="s">
        <v>23657</v>
      </c>
    </row>
    <row r="4854" spans="1:4">
      <c r="A4854" s="71" t="s">
        <v>11329</v>
      </c>
      <c r="B4854" s="84" t="s">
        <v>11330</v>
      </c>
      <c r="C4854" s="71" t="s">
        <v>24085</v>
      </c>
      <c r="D4854" s="71" t="s">
        <v>22049</v>
      </c>
    </row>
    <row r="4855" spans="1:4">
      <c r="A4855" s="71" t="s">
        <v>11331</v>
      </c>
      <c r="B4855" s="84" t="s">
        <v>11332</v>
      </c>
      <c r="C4855" s="71" t="s">
        <v>24085</v>
      </c>
      <c r="D4855" s="71" t="s">
        <v>21802</v>
      </c>
    </row>
    <row r="4856" spans="1:4">
      <c r="A4856" s="71" t="s">
        <v>11333</v>
      </c>
      <c r="B4856" s="84" t="s">
        <v>11334</v>
      </c>
      <c r="C4856" s="71" t="s">
        <v>24085</v>
      </c>
      <c r="D4856" s="71" t="s">
        <v>21655</v>
      </c>
    </row>
    <row r="4857" spans="1:4">
      <c r="A4857" s="71" t="s">
        <v>11335</v>
      </c>
      <c r="B4857" s="84" t="s">
        <v>11336</v>
      </c>
      <c r="C4857" s="71" t="s">
        <v>20557</v>
      </c>
      <c r="D4857" s="73" t="s">
        <v>20537</v>
      </c>
    </row>
    <row r="4858" spans="1:4">
      <c r="A4858" s="71" t="s">
        <v>11337</v>
      </c>
      <c r="B4858" s="84" t="s">
        <v>11338</v>
      </c>
      <c r="C4858" s="71" t="s">
        <v>24085</v>
      </c>
      <c r="D4858" s="71" t="s">
        <v>23290</v>
      </c>
    </row>
    <row r="4859" spans="1:4">
      <c r="A4859" s="71" t="s">
        <v>11339</v>
      </c>
      <c r="B4859" s="84" t="s">
        <v>11338</v>
      </c>
      <c r="C4859" s="71" t="s">
        <v>11340</v>
      </c>
      <c r="D4859" s="73" t="s">
        <v>11341</v>
      </c>
    </row>
    <row r="4860" spans="1:4">
      <c r="A4860" s="71" t="s">
        <v>11342</v>
      </c>
      <c r="B4860" s="84" t="s">
        <v>11343</v>
      </c>
      <c r="C4860" s="71" t="s">
        <v>20557</v>
      </c>
      <c r="D4860" s="73" t="s">
        <v>11344</v>
      </c>
    </row>
    <row r="4861" spans="1:4">
      <c r="A4861" s="71" t="s">
        <v>11345</v>
      </c>
      <c r="B4861" s="84" t="s">
        <v>11346</v>
      </c>
      <c r="C4861" s="71" t="s">
        <v>24085</v>
      </c>
      <c r="D4861" s="73" t="s">
        <v>11347</v>
      </c>
    </row>
    <row r="4862" spans="1:4">
      <c r="A4862" s="71" t="s">
        <v>11348</v>
      </c>
      <c r="B4862" s="84" t="s">
        <v>11349</v>
      </c>
      <c r="C4862" s="71" t="s">
        <v>24085</v>
      </c>
      <c r="D4862" s="73" t="s">
        <v>11350</v>
      </c>
    </row>
    <row r="4863" spans="1:4">
      <c r="A4863" s="71" t="s">
        <v>11351</v>
      </c>
      <c r="B4863" s="84" t="s">
        <v>11352</v>
      </c>
      <c r="C4863" s="71" t="s">
        <v>24085</v>
      </c>
      <c r="D4863" s="73" t="s">
        <v>11353</v>
      </c>
    </row>
    <row r="4864" spans="1:4">
      <c r="A4864" s="71" t="s">
        <v>11354</v>
      </c>
      <c r="B4864" s="84" t="s">
        <v>11355</v>
      </c>
      <c r="C4864" s="71" t="s">
        <v>20557</v>
      </c>
      <c r="D4864" s="73" t="s">
        <v>11356</v>
      </c>
    </row>
    <row r="4865" spans="1:4">
      <c r="A4865" s="71" t="s">
        <v>11357</v>
      </c>
      <c r="B4865" s="84" t="s">
        <v>11358</v>
      </c>
      <c r="C4865" s="71" t="s">
        <v>20557</v>
      </c>
      <c r="D4865" s="73" t="s">
        <v>11359</v>
      </c>
    </row>
    <row r="4866" spans="1:4">
      <c r="A4866" s="71" t="s">
        <v>11360</v>
      </c>
      <c r="B4866" s="84" t="s">
        <v>11361</v>
      </c>
      <c r="C4866" s="71" t="s">
        <v>20557</v>
      </c>
      <c r="D4866" s="73" t="s">
        <v>11362</v>
      </c>
    </row>
    <row r="4867" spans="1:4">
      <c r="A4867" s="71" t="s">
        <v>11363</v>
      </c>
      <c r="B4867" s="84" t="s">
        <v>11364</v>
      </c>
      <c r="C4867" s="71" t="s">
        <v>22075</v>
      </c>
      <c r="D4867" s="73" t="s">
        <v>23395</v>
      </c>
    </row>
    <row r="4868" spans="1:4">
      <c r="A4868" s="71" t="s">
        <v>11365</v>
      </c>
      <c r="B4868" s="84" t="s">
        <v>11366</v>
      </c>
      <c r="C4868" s="71" t="s">
        <v>22126</v>
      </c>
      <c r="D4868" s="73" t="s">
        <v>11367</v>
      </c>
    </row>
    <row r="4869" spans="1:4">
      <c r="A4869" s="71" t="s">
        <v>11368</v>
      </c>
      <c r="B4869" s="84" t="s">
        <v>11369</v>
      </c>
      <c r="C4869" s="71" t="s">
        <v>22126</v>
      </c>
      <c r="D4869" s="73" t="s">
        <v>22572</v>
      </c>
    </row>
    <row r="4870" spans="1:4">
      <c r="A4870" s="71" t="s">
        <v>11370</v>
      </c>
      <c r="B4870" s="84" t="s">
        <v>11371</v>
      </c>
      <c r="C4870" s="71" t="s">
        <v>22126</v>
      </c>
      <c r="D4870" s="73" t="s">
        <v>11372</v>
      </c>
    </row>
    <row r="4871" spans="1:4">
      <c r="A4871" s="71" t="s">
        <v>11373</v>
      </c>
      <c r="B4871" s="84" t="s">
        <v>11374</v>
      </c>
      <c r="C4871" s="71" t="s">
        <v>22126</v>
      </c>
      <c r="D4871" s="73" t="s">
        <v>23161</v>
      </c>
    </row>
    <row r="4872" spans="1:4">
      <c r="A4872" s="71" t="s">
        <v>11375</v>
      </c>
      <c r="B4872" s="84" t="s">
        <v>11376</v>
      </c>
      <c r="C4872" s="71" t="s">
        <v>22126</v>
      </c>
      <c r="D4872" s="73" t="s">
        <v>23395</v>
      </c>
    </row>
    <row r="4873" spans="1:4">
      <c r="A4873" s="71" t="s">
        <v>11377</v>
      </c>
      <c r="B4873" s="84" t="s">
        <v>11378</v>
      </c>
      <c r="C4873" s="71" t="s">
        <v>22126</v>
      </c>
      <c r="D4873" s="73" t="s">
        <v>19006</v>
      </c>
    </row>
    <row r="4874" spans="1:4">
      <c r="A4874" s="71" t="s">
        <v>11379</v>
      </c>
      <c r="B4874" s="84" t="s">
        <v>11380</v>
      </c>
      <c r="C4874" s="71" t="s">
        <v>22126</v>
      </c>
      <c r="D4874" s="73" t="s">
        <v>11381</v>
      </c>
    </row>
    <row r="4875" spans="1:4">
      <c r="A4875" s="71" t="s">
        <v>11382</v>
      </c>
      <c r="B4875" s="84" t="s">
        <v>11383</v>
      </c>
      <c r="C4875" s="71" t="s">
        <v>22126</v>
      </c>
      <c r="D4875" s="73" t="s">
        <v>11384</v>
      </c>
    </row>
    <row r="4876" spans="1:4">
      <c r="A4876" s="71" t="s">
        <v>11385</v>
      </c>
      <c r="B4876" s="84" t="s">
        <v>11386</v>
      </c>
      <c r="C4876" s="71" t="s">
        <v>22126</v>
      </c>
      <c r="D4876" s="73" t="s">
        <v>11387</v>
      </c>
    </row>
    <row r="4877" spans="1:4">
      <c r="A4877" s="71" t="s">
        <v>11388</v>
      </c>
      <c r="B4877" s="84" t="s">
        <v>11389</v>
      </c>
      <c r="C4877" s="71" t="s">
        <v>22126</v>
      </c>
      <c r="D4877" s="73" t="s">
        <v>11390</v>
      </c>
    </row>
    <row r="4878" spans="1:4">
      <c r="A4878" s="71" t="s">
        <v>11391</v>
      </c>
      <c r="B4878" s="84" t="s">
        <v>11392</v>
      </c>
      <c r="C4878" s="71" t="s">
        <v>22126</v>
      </c>
      <c r="D4878" s="73" t="s">
        <v>11393</v>
      </c>
    </row>
    <row r="4879" spans="1:4">
      <c r="A4879" s="71" t="s">
        <v>11394</v>
      </c>
      <c r="B4879" s="84" t="s">
        <v>11395</v>
      </c>
      <c r="C4879" s="71" t="s">
        <v>22126</v>
      </c>
      <c r="D4879" s="73" t="s">
        <v>18016</v>
      </c>
    </row>
    <row r="4880" spans="1:4">
      <c r="A4880" s="71" t="s">
        <v>11396</v>
      </c>
      <c r="B4880" s="84" t="s">
        <v>11397</v>
      </c>
      <c r="C4880" s="71" t="s">
        <v>22126</v>
      </c>
      <c r="D4880" s="73" t="s">
        <v>15928</v>
      </c>
    </row>
    <row r="4881" spans="1:4">
      <c r="A4881" s="71" t="s">
        <v>11398</v>
      </c>
      <c r="B4881" s="84" t="s">
        <v>11399</v>
      </c>
      <c r="C4881" s="71" t="s">
        <v>22126</v>
      </c>
      <c r="D4881" s="73" t="s">
        <v>11367</v>
      </c>
    </row>
    <row r="4882" spans="1:4">
      <c r="A4882" s="71" t="s">
        <v>11400</v>
      </c>
      <c r="B4882" s="84" t="s">
        <v>11401</v>
      </c>
      <c r="C4882" s="71" t="s">
        <v>22126</v>
      </c>
      <c r="D4882" s="73" t="s">
        <v>11402</v>
      </c>
    </row>
    <row r="4883" spans="1:4">
      <c r="A4883" s="71" t="s">
        <v>11403</v>
      </c>
      <c r="B4883" s="84" t="s">
        <v>11404</v>
      </c>
      <c r="C4883" s="71" t="s">
        <v>22126</v>
      </c>
      <c r="D4883" s="73" t="s">
        <v>11405</v>
      </c>
    </row>
    <row r="4884" spans="1:4">
      <c r="A4884" s="71" t="s">
        <v>11406</v>
      </c>
      <c r="B4884" s="84" t="s">
        <v>11407</v>
      </c>
      <c r="C4884" s="71" t="s">
        <v>22126</v>
      </c>
      <c r="D4884" s="73" t="s">
        <v>11408</v>
      </c>
    </row>
    <row r="4885" spans="1:4">
      <c r="A4885" s="71" t="s">
        <v>11409</v>
      </c>
      <c r="B4885" s="84" t="s">
        <v>11410</v>
      </c>
      <c r="C4885" s="71" t="s">
        <v>22126</v>
      </c>
      <c r="D4885" s="73" t="s">
        <v>11411</v>
      </c>
    </row>
    <row r="4886" spans="1:4">
      <c r="B4886" s="86"/>
    </row>
    <row r="4887" spans="1:4" ht="18.75">
      <c r="B4887" s="83" t="s">
        <v>23664</v>
      </c>
      <c r="C4887" s="79" t="s">
        <v>23665</v>
      </c>
      <c r="D4887" s="71" t="s">
        <v>23854</v>
      </c>
    </row>
    <row r="4888" spans="1:4">
      <c r="A4888" s="79" t="s">
        <v>23666</v>
      </c>
      <c r="B4888" s="84" t="s">
        <v>22678</v>
      </c>
    </row>
    <row r="4889" spans="1:4">
      <c r="A4889" s="79" t="s">
        <v>23667</v>
      </c>
      <c r="B4889" s="84" t="s">
        <v>22679</v>
      </c>
    </row>
    <row r="4890" spans="1:4">
      <c r="A4890" s="79" t="s">
        <v>24023</v>
      </c>
      <c r="B4890" s="85" t="s">
        <v>23668</v>
      </c>
      <c r="C4890" s="79" t="s">
        <v>23669</v>
      </c>
      <c r="D4890" s="79" t="s">
        <v>23670</v>
      </c>
    </row>
    <row r="4891" spans="1:4">
      <c r="B4891" s="86"/>
      <c r="D4891" s="79" t="s">
        <v>23671</v>
      </c>
    </row>
    <row r="4892" spans="1:4">
      <c r="A4892" s="71" t="s">
        <v>11412</v>
      </c>
      <c r="B4892" s="84" t="s">
        <v>11413</v>
      </c>
      <c r="C4892" s="71" t="s">
        <v>22126</v>
      </c>
      <c r="D4892" s="73" t="s">
        <v>23124</v>
      </c>
    </row>
    <row r="4893" spans="1:4">
      <c r="A4893" s="71" t="s">
        <v>11414</v>
      </c>
      <c r="B4893" s="84" t="s">
        <v>11415</v>
      </c>
      <c r="C4893" s="71" t="s">
        <v>22126</v>
      </c>
      <c r="D4893" s="73" t="s">
        <v>21109</v>
      </c>
    </row>
    <row r="4894" spans="1:4">
      <c r="A4894" s="71" t="s">
        <v>11416</v>
      </c>
      <c r="B4894" s="84" t="s">
        <v>11417</v>
      </c>
      <c r="C4894" s="71" t="s">
        <v>22126</v>
      </c>
      <c r="D4894" s="73" t="s">
        <v>13292</v>
      </c>
    </row>
    <row r="4895" spans="1:4">
      <c r="A4895" s="71" t="s">
        <v>11418</v>
      </c>
      <c r="B4895" s="84" t="s">
        <v>11419</v>
      </c>
      <c r="C4895" s="71" t="s">
        <v>22126</v>
      </c>
      <c r="D4895" s="73" t="s">
        <v>20163</v>
      </c>
    </row>
    <row r="4896" spans="1:4">
      <c r="A4896" s="71" t="s">
        <v>11420</v>
      </c>
      <c r="B4896" s="84" t="s">
        <v>11421</v>
      </c>
      <c r="C4896" s="71" t="s">
        <v>22126</v>
      </c>
      <c r="D4896" s="71" t="s">
        <v>21665</v>
      </c>
    </row>
    <row r="4897" spans="1:5">
      <c r="A4897" s="71" t="s">
        <v>11422</v>
      </c>
      <c r="B4897" s="84" t="s">
        <v>11423</v>
      </c>
      <c r="C4897" s="71" t="s">
        <v>22126</v>
      </c>
      <c r="D4897" s="73">
        <v>1.18</v>
      </c>
      <c r="E4897" s="75">
        <v>39904</v>
      </c>
    </row>
    <row r="4898" spans="1:5">
      <c r="A4898" s="71" t="s">
        <v>11424</v>
      </c>
      <c r="B4898" s="84" t="s">
        <v>11425</v>
      </c>
      <c r="C4898" s="71" t="s">
        <v>22126</v>
      </c>
      <c r="D4898" s="73" t="s">
        <v>11426</v>
      </c>
    </row>
    <row r="4899" spans="1:5">
      <c r="A4899" s="71" t="s">
        <v>11427</v>
      </c>
      <c r="B4899" s="84" t="s">
        <v>11428</v>
      </c>
      <c r="C4899" s="71" t="s">
        <v>22126</v>
      </c>
      <c r="D4899" s="73" t="s">
        <v>11429</v>
      </c>
    </row>
    <row r="4900" spans="1:5">
      <c r="A4900" s="71" t="s">
        <v>11430</v>
      </c>
      <c r="B4900" s="84" t="s">
        <v>11431</v>
      </c>
      <c r="C4900" s="71" t="s">
        <v>22126</v>
      </c>
      <c r="D4900" s="73" t="s">
        <v>24128</v>
      </c>
    </row>
    <row r="4901" spans="1:5">
      <c r="A4901" s="71" t="s">
        <v>11432</v>
      </c>
      <c r="B4901" s="84" t="s">
        <v>11433</v>
      </c>
      <c r="C4901" s="71" t="s">
        <v>22126</v>
      </c>
      <c r="D4901" s="73" t="s">
        <v>16017</v>
      </c>
    </row>
    <row r="4902" spans="1:5">
      <c r="A4902" s="71" t="s">
        <v>11434</v>
      </c>
      <c r="B4902" s="84" t="s">
        <v>11435</v>
      </c>
      <c r="C4902" s="71" t="s">
        <v>22126</v>
      </c>
      <c r="D4902" s="73" t="s">
        <v>11436</v>
      </c>
    </row>
    <row r="4903" spans="1:5">
      <c r="A4903" s="71" t="s">
        <v>11437</v>
      </c>
      <c r="B4903" s="84" t="s">
        <v>11438</v>
      </c>
      <c r="C4903" s="71" t="s">
        <v>22126</v>
      </c>
      <c r="D4903" s="73" t="s">
        <v>15625</v>
      </c>
    </row>
    <row r="4904" spans="1:5">
      <c r="A4904" s="71" t="s">
        <v>11439</v>
      </c>
      <c r="B4904" s="84" t="s">
        <v>11440</v>
      </c>
      <c r="C4904" s="71" t="s">
        <v>22126</v>
      </c>
      <c r="D4904" s="73" t="s">
        <v>11441</v>
      </c>
    </row>
    <row r="4905" spans="1:5">
      <c r="A4905" s="71" t="s">
        <v>11442</v>
      </c>
      <c r="B4905" s="84" t="s">
        <v>11443</v>
      </c>
      <c r="C4905" s="71" t="s">
        <v>22126</v>
      </c>
      <c r="D4905" s="73" t="s">
        <v>21136</v>
      </c>
    </row>
    <row r="4906" spans="1:5">
      <c r="A4906" s="71" t="s">
        <v>11444</v>
      </c>
      <c r="B4906" s="84" t="s">
        <v>11445</v>
      </c>
      <c r="C4906" s="71" t="s">
        <v>22126</v>
      </c>
      <c r="D4906" s="73" t="s">
        <v>11446</v>
      </c>
    </row>
    <row r="4907" spans="1:5">
      <c r="A4907" s="71" t="s">
        <v>11447</v>
      </c>
      <c r="B4907" s="84" t="s">
        <v>11448</v>
      </c>
      <c r="C4907" s="71" t="s">
        <v>22126</v>
      </c>
      <c r="D4907" s="73" t="s">
        <v>18930</v>
      </c>
    </row>
    <row r="4908" spans="1:5">
      <c r="A4908" s="71" t="s">
        <v>11449</v>
      </c>
      <c r="B4908" s="84" t="s">
        <v>11450</v>
      </c>
      <c r="C4908" s="71" t="s">
        <v>20557</v>
      </c>
      <c r="D4908" s="73" t="s">
        <v>11451</v>
      </c>
    </row>
    <row r="4909" spans="1:5">
      <c r="A4909" s="71" t="s">
        <v>11452</v>
      </c>
      <c r="B4909" s="84" t="s">
        <v>11450</v>
      </c>
      <c r="C4909" s="71" t="s">
        <v>21974</v>
      </c>
      <c r="D4909" s="76" t="s">
        <v>12400</v>
      </c>
    </row>
    <row r="4910" spans="1:5">
      <c r="A4910" s="71" t="s">
        <v>11453</v>
      </c>
      <c r="B4910" s="84" t="s">
        <v>11454</v>
      </c>
      <c r="C4910" s="71" t="s">
        <v>22126</v>
      </c>
      <c r="D4910" s="73" t="s">
        <v>21337</v>
      </c>
    </row>
    <row r="4911" spans="1:5">
      <c r="A4911" s="71" t="s">
        <v>11455</v>
      </c>
      <c r="B4911" s="84" t="s">
        <v>11456</v>
      </c>
      <c r="C4911" s="71" t="s">
        <v>22126</v>
      </c>
      <c r="D4911" s="73" t="s">
        <v>18304</v>
      </c>
    </row>
    <row r="4912" spans="1:5">
      <c r="A4912" s="71" t="s">
        <v>11457</v>
      </c>
      <c r="B4912" s="84" t="s">
        <v>11458</v>
      </c>
      <c r="C4912" s="71" t="s">
        <v>22126</v>
      </c>
      <c r="D4912" s="73" t="s">
        <v>11459</v>
      </c>
    </row>
    <row r="4913" spans="1:4">
      <c r="A4913" s="71" t="s">
        <v>11460</v>
      </c>
      <c r="B4913" s="84" t="s">
        <v>11461</v>
      </c>
      <c r="C4913" s="71" t="s">
        <v>22126</v>
      </c>
      <c r="D4913" s="73" t="s">
        <v>15229</v>
      </c>
    </row>
    <row r="4914" spans="1:4">
      <c r="A4914" s="71" t="s">
        <v>11462</v>
      </c>
      <c r="B4914" s="84" t="s">
        <v>11463</v>
      </c>
      <c r="C4914" s="71" t="s">
        <v>22126</v>
      </c>
      <c r="D4914" s="73" t="s">
        <v>11464</v>
      </c>
    </row>
    <row r="4915" spans="1:4">
      <c r="A4915" s="71" t="s">
        <v>11465</v>
      </c>
      <c r="B4915" s="84" t="s">
        <v>11466</v>
      </c>
      <c r="C4915" s="71" t="s">
        <v>22126</v>
      </c>
      <c r="D4915" s="73" t="s">
        <v>11467</v>
      </c>
    </row>
    <row r="4916" spans="1:4">
      <c r="A4916" s="71" t="s">
        <v>11468</v>
      </c>
      <c r="B4916" s="84" t="s">
        <v>11469</v>
      </c>
      <c r="C4916" s="71" t="s">
        <v>22126</v>
      </c>
      <c r="D4916" s="73" t="s">
        <v>15104</v>
      </c>
    </row>
    <row r="4917" spans="1:4">
      <c r="A4917" s="71" t="s">
        <v>11470</v>
      </c>
      <c r="B4917" s="84" t="s">
        <v>11471</v>
      </c>
      <c r="C4917" s="71" t="s">
        <v>22126</v>
      </c>
      <c r="D4917" s="73" t="s">
        <v>19132</v>
      </c>
    </row>
    <row r="4918" spans="1:4">
      <c r="A4918" s="71" t="s">
        <v>11472</v>
      </c>
      <c r="B4918" s="84" t="s">
        <v>11473</v>
      </c>
      <c r="C4918" s="71" t="s">
        <v>22126</v>
      </c>
      <c r="D4918" s="73" t="s">
        <v>18965</v>
      </c>
    </row>
    <row r="4919" spans="1:4">
      <c r="A4919" s="71" t="s">
        <v>11474</v>
      </c>
      <c r="B4919" s="84" t="s">
        <v>11475</v>
      </c>
      <c r="C4919" s="71" t="s">
        <v>22126</v>
      </c>
      <c r="D4919" s="73" t="s">
        <v>23320</v>
      </c>
    </row>
    <row r="4920" spans="1:4">
      <c r="A4920" s="71" t="s">
        <v>11476</v>
      </c>
      <c r="B4920" s="84" t="s">
        <v>11477</v>
      </c>
      <c r="C4920" s="71" t="s">
        <v>20557</v>
      </c>
      <c r="D4920" s="73" t="s">
        <v>11478</v>
      </c>
    </row>
    <row r="4921" spans="1:4">
      <c r="A4921" s="71" t="s">
        <v>11479</v>
      </c>
      <c r="B4921" s="84" t="s">
        <v>11480</v>
      </c>
      <c r="C4921" s="71" t="s">
        <v>22126</v>
      </c>
      <c r="D4921" s="73" t="s">
        <v>13277</v>
      </c>
    </row>
    <row r="4922" spans="1:4">
      <c r="A4922" s="71" t="s">
        <v>11481</v>
      </c>
      <c r="B4922" s="84" t="s">
        <v>11482</v>
      </c>
      <c r="C4922" s="71" t="s">
        <v>22126</v>
      </c>
      <c r="D4922" s="73" t="s">
        <v>11467</v>
      </c>
    </row>
    <row r="4923" spans="1:4">
      <c r="A4923" s="71" t="s">
        <v>11483</v>
      </c>
      <c r="B4923" s="84" t="s">
        <v>11484</v>
      </c>
      <c r="C4923" s="71" t="s">
        <v>22126</v>
      </c>
      <c r="D4923" s="73" t="s">
        <v>11485</v>
      </c>
    </row>
    <row r="4924" spans="1:4">
      <c r="A4924" s="71" t="s">
        <v>11486</v>
      </c>
      <c r="B4924" s="84" t="s">
        <v>11487</v>
      </c>
      <c r="C4924" s="71" t="s">
        <v>22126</v>
      </c>
      <c r="D4924" s="73" t="s">
        <v>22052</v>
      </c>
    </row>
    <row r="4925" spans="1:4">
      <c r="A4925" s="71" t="s">
        <v>11488</v>
      </c>
      <c r="B4925" s="84" t="s">
        <v>11489</v>
      </c>
      <c r="C4925" s="71" t="s">
        <v>22126</v>
      </c>
      <c r="D4925" s="73" t="s">
        <v>23320</v>
      </c>
    </row>
    <row r="4926" spans="1:4">
      <c r="A4926" s="71" t="s">
        <v>11490</v>
      </c>
      <c r="B4926" s="84" t="s">
        <v>11491</v>
      </c>
      <c r="C4926" s="71" t="s">
        <v>22126</v>
      </c>
      <c r="D4926" s="73" t="s">
        <v>11492</v>
      </c>
    </row>
    <row r="4927" spans="1:4">
      <c r="A4927" s="71" t="s">
        <v>11493</v>
      </c>
      <c r="B4927" s="84" t="s">
        <v>11494</v>
      </c>
      <c r="C4927" s="71" t="s">
        <v>22126</v>
      </c>
      <c r="D4927" s="73" t="s">
        <v>11495</v>
      </c>
    </row>
    <row r="4928" spans="1:4">
      <c r="A4928" s="71" t="s">
        <v>11496</v>
      </c>
      <c r="B4928" s="84" t="s">
        <v>11497</v>
      </c>
      <c r="C4928" s="71" t="s">
        <v>22126</v>
      </c>
      <c r="D4928" s="73" t="s">
        <v>11498</v>
      </c>
    </row>
    <row r="4929" spans="1:4">
      <c r="A4929" s="71" t="s">
        <v>11499</v>
      </c>
      <c r="B4929" s="84" t="s">
        <v>11500</v>
      </c>
      <c r="C4929" s="71" t="s">
        <v>22126</v>
      </c>
      <c r="D4929" s="73" t="s">
        <v>21042</v>
      </c>
    </row>
    <row r="4930" spans="1:4">
      <c r="A4930" s="71" t="s">
        <v>11501</v>
      </c>
      <c r="B4930" s="84" t="s">
        <v>11502</v>
      </c>
      <c r="C4930" s="71" t="s">
        <v>22126</v>
      </c>
      <c r="D4930" s="73" t="s">
        <v>22750</v>
      </c>
    </row>
    <row r="4931" spans="1:4">
      <c r="A4931" s="71" t="s">
        <v>11503</v>
      </c>
      <c r="B4931" s="84" t="s">
        <v>11504</v>
      </c>
      <c r="C4931" s="71" t="s">
        <v>22126</v>
      </c>
      <c r="D4931" s="73" t="s">
        <v>11505</v>
      </c>
    </row>
    <row r="4932" spans="1:4">
      <c r="A4932" s="71" t="s">
        <v>11506</v>
      </c>
      <c r="B4932" s="84" t="s">
        <v>11507</v>
      </c>
      <c r="C4932" s="71" t="s">
        <v>22126</v>
      </c>
      <c r="D4932" s="73" t="s">
        <v>13023</v>
      </c>
    </row>
    <row r="4933" spans="1:4">
      <c r="A4933" s="71" t="s">
        <v>11508</v>
      </c>
      <c r="B4933" s="84" t="s">
        <v>13662</v>
      </c>
      <c r="C4933" s="71" t="s">
        <v>22126</v>
      </c>
      <c r="D4933" s="73" t="s">
        <v>14263</v>
      </c>
    </row>
    <row r="4934" spans="1:4">
      <c r="A4934" s="71" t="s">
        <v>13663</v>
      </c>
      <c r="B4934" s="84" t="s">
        <v>13664</v>
      </c>
      <c r="C4934" s="71" t="s">
        <v>22126</v>
      </c>
      <c r="D4934" s="73" t="s">
        <v>20897</v>
      </c>
    </row>
    <row r="4935" spans="1:4">
      <c r="B4935" s="84" t="s">
        <v>13665</v>
      </c>
    </row>
    <row r="4936" spans="1:4">
      <c r="A4936" s="71" t="s">
        <v>13666</v>
      </c>
      <c r="B4936" s="84" t="s">
        <v>13667</v>
      </c>
      <c r="C4936" s="71" t="s">
        <v>22126</v>
      </c>
      <c r="D4936" s="73" t="s">
        <v>22137</v>
      </c>
    </row>
    <row r="4937" spans="1:4">
      <c r="A4937" s="71" t="s">
        <v>13668</v>
      </c>
      <c r="B4937" s="84" t="s">
        <v>13669</v>
      </c>
      <c r="C4937" s="71" t="s">
        <v>22126</v>
      </c>
      <c r="D4937" s="73" t="s">
        <v>23282</v>
      </c>
    </row>
    <row r="4938" spans="1:4">
      <c r="A4938" s="71" t="s">
        <v>13670</v>
      </c>
      <c r="B4938" s="84" t="s">
        <v>13671</v>
      </c>
      <c r="C4938" s="71" t="s">
        <v>22126</v>
      </c>
      <c r="D4938" s="73" t="s">
        <v>24269</v>
      </c>
    </row>
    <row r="4939" spans="1:4">
      <c r="A4939" s="71" t="s">
        <v>13672</v>
      </c>
      <c r="B4939" s="84" t="s">
        <v>13673</v>
      </c>
      <c r="C4939" s="71" t="s">
        <v>22126</v>
      </c>
      <c r="D4939" s="73" t="s">
        <v>13585</v>
      </c>
    </row>
    <row r="4940" spans="1:4">
      <c r="A4940" s="71" t="s">
        <v>13674</v>
      </c>
      <c r="B4940" s="84" t="s">
        <v>13675</v>
      </c>
      <c r="C4940" s="71" t="s">
        <v>22126</v>
      </c>
      <c r="D4940" s="73" t="s">
        <v>16813</v>
      </c>
    </row>
    <row r="4941" spans="1:4">
      <c r="A4941" s="71" t="s">
        <v>13676</v>
      </c>
      <c r="B4941" s="84" t="s">
        <v>13677</v>
      </c>
      <c r="C4941" s="71" t="s">
        <v>22126</v>
      </c>
      <c r="D4941" s="73" t="s">
        <v>16813</v>
      </c>
    </row>
    <row r="4942" spans="1:4">
      <c r="A4942" s="71" t="s">
        <v>13678</v>
      </c>
      <c r="B4942" s="84" t="s">
        <v>13679</v>
      </c>
      <c r="C4942" s="71" t="s">
        <v>22126</v>
      </c>
      <c r="D4942" s="73" t="s">
        <v>13680</v>
      </c>
    </row>
    <row r="4943" spans="1:4">
      <c r="A4943" s="71" t="s">
        <v>13681</v>
      </c>
      <c r="B4943" s="84" t="s">
        <v>13682</v>
      </c>
      <c r="C4943" s="71" t="s">
        <v>22126</v>
      </c>
      <c r="D4943" s="73" t="s">
        <v>13683</v>
      </c>
    </row>
    <row r="4944" spans="1:4">
      <c r="A4944" s="71" t="s">
        <v>13684</v>
      </c>
      <c r="B4944" s="84" t="s">
        <v>13685</v>
      </c>
      <c r="C4944" s="71" t="s">
        <v>22126</v>
      </c>
      <c r="D4944" s="73" t="s">
        <v>21881</v>
      </c>
    </row>
    <row r="4945" spans="1:4">
      <c r="A4945" s="71" t="s">
        <v>13686</v>
      </c>
      <c r="B4945" s="84" t="s">
        <v>13687</v>
      </c>
      <c r="C4945" s="71" t="s">
        <v>22126</v>
      </c>
      <c r="D4945" s="73" t="s">
        <v>23133</v>
      </c>
    </row>
    <row r="4946" spans="1:4">
      <c r="B4946" s="86"/>
    </row>
    <row r="4947" spans="1:4" ht="18.75">
      <c r="B4947" s="83" t="s">
        <v>23664</v>
      </c>
      <c r="C4947" s="79" t="s">
        <v>23665</v>
      </c>
      <c r="D4947" s="71" t="s">
        <v>23855</v>
      </c>
    </row>
    <row r="4948" spans="1:4">
      <c r="A4948" s="79" t="s">
        <v>23666</v>
      </c>
      <c r="B4948" s="84" t="s">
        <v>22678</v>
      </c>
    </row>
    <row r="4949" spans="1:4">
      <c r="A4949" s="79" t="s">
        <v>23667</v>
      </c>
      <c r="B4949" s="84" t="s">
        <v>22679</v>
      </c>
    </row>
    <row r="4950" spans="1:4">
      <c r="A4950" s="79" t="s">
        <v>24023</v>
      </c>
      <c r="B4950" s="85" t="s">
        <v>23668</v>
      </c>
      <c r="C4950" s="79" t="s">
        <v>23669</v>
      </c>
      <c r="D4950" s="79" t="s">
        <v>23670</v>
      </c>
    </row>
    <row r="4951" spans="1:4">
      <c r="B4951" s="86"/>
      <c r="D4951" s="79" t="s">
        <v>23671</v>
      </c>
    </row>
    <row r="4952" spans="1:4">
      <c r="A4952" s="71" t="s">
        <v>13688</v>
      </c>
      <c r="B4952" s="84" t="s">
        <v>13689</v>
      </c>
      <c r="C4952" s="71" t="s">
        <v>22126</v>
      </c>
      <c r="D4952" s="73" t="s">
        <v>22137</v>
      </c>
    </row>
    <row r="4953" spans="1:4">
      <c r="A4953" s="71" t="s">
        <v>13690</v>
      </c>
      <c r="B4953" s="84" t="s">
        <v>13691</v>
      </c>
      <c r="C4953" s="71" t="s">
        <v>22126</v>
      </c>
      <c r="D4953" s="73" t="s">
        <v>22137</v>
      </c>
    </row>
    <row r="4954" spans="1:4">
      <c r="A4954" s="71" t="s">
        <v>13692</v>
      </c>
      <c r="B4954" s="84" t="s">
        <v>13693</v>
      </c>
      <c r="C4954" s="71" t="s">
        <v>24085</v>
      </c>
      <c r="D4954" s="73" t="s">
        <v>13694</v>
      </c>
    </row>
    <row r="4955" spans="1:4">
      <c r="A4955" s="71" t="s">
        <v>13695</v>
      </c>
      <c r="B4955" s="84" t="s">
        <v>13696</v>
      </c>
      <c r="C4955" s="71" t="s">
        <v>24085</v>
      </c>
      <c r="D4955" s="73" t="s">
        <v>13697</v>
      </c>
    </row>
    <row r="4956" spans="1:4">
      <c r="A4956" s="71" t="s">
        <v>13698</v>
      </c>
      <c r="B4956" s="84" t="s">
        <v>13699</v>
      </c>
      <c r="C4956" s="71" t="s">
        <v>22126</v>
      </c>
      <c r="D4956" s="73" t="s">
        <v>18138</v>
      </c>
    </row>
    <row r="4957" spans="1:4">
      <c r="A4957" s="71" t="s">
        <v>13700</v>
      </c>
      <c r="B4957" s="84" t="s">
        <v>13701</v>
      </c>
      <c r="C4957" s="71" t="s">
        <v>22126</v>
      </c>
      <c r="D4957" s="73" t="s">
        <v>14294</v>
      </c>
    </row>
    <row r="4958" spans="1:4">
      <c r="A4958" s="71" t="s">
        <v>13702</v>
      </c>
      <c r="B4958" s="84" t="s">
        <v>13703</v>
      </c>
      <c r="C4958" s="71" t="s">
        <v>22126</v>
      </c>
      <c r="D4958" s="73" t="s">
        <v>20492</v>
      </c>
    </row>
    <row r="4959" spans="1:4">
      <c r="A4959" s="71" t="s">
        <v>13704</v>
      </c>
      <c r="B4959" s="84" t="s">
        <v>13705</v>
      </c>
      <c r="C4959" s="71" t="s">
        <v>22126</v>
      </c>
      <c r="D4959" s="73" t="s">
        <v>13585</v>
      </c>
    </row>
    <row r="4960" spans="1:4">
      <c r="A4960" s="71" t="s">
        <v>13706</v>
      </c>
      <c r="B4960" s="84" t="s">
        <v>13707</v>
      </c>
      <c r="C4960" s="71" t="s">
        <v>22126</v>
      </c>
      <c r="D4960" s="73" t="s">
        <v>13708</v>
      </c>
    </row>
    <row r="4961" spans="1:5">
      <c r="A4961" s="71" t="s">
        <v>13709</v>
      </c>
      <c r="B4961" s="84" t="s">
        <v>13710</v>
      </c>
      <c r="C4961" s="71" t="s">
        <v>22126</v>
      </c>
      <c r="D4961" s="73" t="s">
        <v>13711</v>
      </c>
    </row>
    <row r="4962" spans="1:5">
      <c r="A4962" s="71" t="s">
        <v>13712</v>
      </c>
      <c r="B4962" s="84" t="s">
        <v>13713</v>
      </c>
      <c r="C4962" s="71" t="s">
        <v>22126</v>
      </c>
      <c r="D4962" s="73" t="s">
        <v>23133</v>
      </c>
    </row>
    <row r="4963" spans="1:5">
      <c r="A4963" s="71" t="s">
        <v>13714</v>
      </c>
      <c r="B4963" s="84" t="s">
        <v>13715</v>
      </c>
      <c r="C4963" s="71" t="s">
        <v>24085</v>
      </c>
      <c r="D4963" s="73" t="s">
        <v>21236</v>
      </c>
    </row>
    <row r="4964" spans="1:5">
      <c r="A4964" s="71" t="s">
        <v>13716</v>
      </c>
      <c r="B4964" s="84" t="s">
        <v>13717</v>
      </c>
      <c r="C4964" s="71" t="s">
        <v>22126</v>
      </c>
      <c r="D4964" s="73" t="s">
        <v>22137</v>
      </c>
    </row>
    <row r="4965" spans="1:5">
      <c r="A4965" s="71" t="s">
        <v>13718</v>
      </c>
      <c r="B4965" s="84" t="s">
        <v>13719</v>
      </c>
      <c r="C4965" s="71" t="s">
        <v>22126</v>
      </c>
      <c r="D4965" s="73" t="s">
        <v>20748</v>
      </c>
    </row>
    <row r="4966" spans="1:5">
      <c r="A4966" s="71" t="s">
        <v>13720</v>
      </c>
      <c r="B4966" s="84" t="s">
        <v>13721</v>
      </c>
      <c r="C4966" s="71" t="s">
        <v>22126</v>
      </c>
      <c r="D4966" s="73" t="s">
        <v>20919</v>
      </c>
    </row>
    <row r="4967" spans="1:5">
      <c r="A4967" s="71" t="s">
        <v>13722</v>
      </c>
      <c r="B4967" s="84" t="s">
        <v>13723</v>
      </c>
      <c r="C4967" s="71" t="s">
        <v>24085</v>
      </c>
      <c r="D4967" s="71" t="s">
        <v>21142</v>
      </c>
    </row>
    <row r="4968" spans="1:5">
      <c r="A4968" s="71" t="s">
        <v>13724</v>
      </c>
      <c r="B4968" s="84" t="s">
        <v>13725</v>
      </c>
      <c r="C4968" s="71" t="s">
        <v>22126</v>
      </c>
      <c r="D4968" s="71" t="s">
        <v>12196</v>
      </c>
    </row>
    <row r="4969" spans="1:5">
      <c r="A4969" s="71" t="s">
        <v>13726</v>
      </c>
      <c r="B4969" s="84" t="s">
        <v>13727</v>
      </c>
      <c r="C4969" s="71" t="s">
        <v>22126</v>
      </c>
      <c r="D4969" s="71" t="s">
        <v>24117</v>
      </c>
    </row>
    <row r="4970" spans="1:5">
      <c r="A4970" s="71" t="s">
        <v>13728</v>
      </c>
      <c r="B4970" s="84" t="s">
        <v>13729</v>
      </c>
      <c r="C4970" s="71" t="s">
        <v>22126</v>
      </c>
      <c r="D4970" s="73" t="s">
        <v>22239</v>
      </c>
    </row>
    <row r="4971" spans="1:5">
      <c r="A4971" s="71" t="s">
        <v>13730</v>
      </c>
      <c r="B4971" s="84" t="s">
        <v>13731</v>
      </c>
      <c r="C4971" s="71" t="s">
        <v>24085</v>
      </c>
      <c r="D4971" s="71" t="s">
        <v>24117</v>
      </c>
    </row>
    <row r="4972" spans="1:5">
      <c r="A4972" s="71" t="s">
        <v>13732</v>
      </c>
      <c r="B4972" s="84" t="s">
        <v>13733</v>
      </c>
      <c r="C4972" s="71" t="s">
        <v>24085</v>
      </c>
      <c r="D4972" s="73" t="s">
        <v>23696</v>
      </c>
    </row>
    <row r="4973" spans="1:5">
      <c r="A4973" s="71" t="s">
        <v>13734</v>
      </c>
      <c r="B4973" s="84" t="s">
        <v>13735</v>
      </c>
      <c r="C4973" s="71" t="s">
        <v>24085</v>
      </c>
      <c r="D4973" s="73" t="s">
        <v>24128</v>
      </c>
    </row>
    <row r="4974" spans="1:5">
      <c r="A4974" s="71" t="s">
        <v>13736</v>
      </c>
      <c r="B4974" s="84" t="s">
        <v>13737</v>
      </c>
      <c r="C4974" s="71" t="s">
        <v>22126</v>
      </c>
      <c r="D4974" s="73" t="s">
        <v>19438</v>
      </c>
    </row>
    <row r="4975" spans="1:5">
      <c r="A4975" s="71" t="s">
        <v>13738</v>
      </c>
      <c r="B4975" s="84" t="s">
        <v>13739</v>
      </c>
      <c r="C4975" s="71" t="s">
        <v>22126</v>
      </c>
      <c r="D4975" s="73" t="s">
        <v>13740</v>
      </c>
    </row>
    <row r="4976" spans="1:5">
      <c r="A4976" s="71" t="s">
        <v>13741</v>
      </c>
      <c r="B4976" s="84" t="s">
        <v>13742</v>
      </c>
      <c r="C4976" s="71" t="s">
        <v>22126</v>
      </c>
      <c r="D4976" s="73">
        <v>2.38</v>
      </c>
      <c r="E4976" s="75">
        <v>39753</v>
      </c>
    </row>
    <row r="4977" spans="1:4">
      <c r="A4977" s="71" t="s">
        <v>13743</v>
      </c>
      <c r="B4977" s="84" t="s">
        <v>13744</v>
      </c>
      <c r="C4977" s="71" t="s">
        <v>22126</v>
      </c>
      <c r="D4977" s="73" t="s">
        <v>24159</v>
      </c>
    </row>
    <row r="4978" spans="1:4">
      <c r="A4978" s="71" t="s">
        <v>13745</v>
      </c>
      <c r="B4978" s="84" t="s">
        <v>13746</v>
      </c>
      <c r="C4978" s="71" t="s">
        <v>22126</v>
      </c>
      <c r="D4978" s="73" t="s">
        <v>21251</v>
      </c>
    </row>
    <row r="4979" spans="1:4">
      <c r="A4979" s="71" t="s">
        <v>13747</v>
      </c>
      <c r="B4979" s="84" t="s">
        <v>13748</v>
      </c>
      <c r="C4979" s="71" t="s">
        <v>22126</v>
      </c>
      <c r="D4979" s="73" t="s">
        <v>22180</v>
      </c>
    </row>
    <row r="4980" spans="1:4">
      <c r="A4980" s="71" t="s">
        <v>13749</v>
      </c>
      <c r="B4980" s="84" t="s">
        <v>13750</v>
      </c>
      <c r="C4980" s="71" t="s">
        <v>22126</v>
      </c>
      <c r="D4980" s="73" t="s">
        <v>21275</v>
      </c>
    </row>
    <row r="4981" spans="1:4">
      <c r="A4981" s="71" t="s">
        <v>13751</v>
      </c>
      <c r="B4981" s="84" t="s">
        <v>13752</v>
      </c>
      <c r="C4981" s="71" t="s">
        <v>22126</v>
      </c>
      <c r="D4981" s="73" t="s">
        <v>12964</v>
      </c>
    </row>
    <row r="4982" spans="1:4">
      <c r="A4982" s="71" t="s">
        <v>13753</v>
      </c>
      <c r="B4982" s="84" t="s">
        <v>13754</v>
      </c>
      <c r="C4982" s="71" t="s">
        <v>22126</v>
      </c>
      <c r="D4982" s="73" t="s">
        <v>15703</v>
      </c>
    </row>
    <row r="4983" spans="1:4">
      <c r="A4983" s="71" t="s">
        <v>13755</v>
      </c>
      <c r="B4983" s="84" t="s">
        <v>13756</v>
      </c>
      <c r="C4983" s="71" t="s">
        <v>22126</v>
      </c>
      <c r="D4983" s="73" t="s">
        <v>18684</v>
      </c>
    </row>
    <row r="4984" spans="1:4">
      <c r="A4984" s="71" t="s">
        <v>13757</v>
      </c>
      <c r="B4984" s="84" t="s">
        <v>13758</v>
      </c>
      <c r="C4984" s="71" t="s">
        <v>22126</v>
      </c>
      <c r="D4984" s="73" t="s">
        <v>21424</v>
      </c>
    </row>
    <row r="4985" spans="1:4">
      <c r="A4985" s="71" t="s">
        <v>13759</v>
      </c>
      <c r="B4985" s="84" t="s">
        <v>13760</v>
      </c>
      <c r="C4985" s="71" t="s">
        <v>22126</v>
      </c>
      <c r="D4985" s="71" t="s">
        <v>21799</v>
      </c>
    </row>
    <row r="4986" spans="1:4">
      <c r="A4986" s="71" t="s">
        <v>13761</v>
      </c>
      <c r="B4986" s="84" t="s">
        <v>13762</v>
      </c>
      <c r="C4986" s="71" t="s">
        <v>22126</v>
      </c>
      <c r="D4986" s="71" t="s">
        <v>22196</v>
      </c>
    </row>
    <row r="4987" spans="1:4">
      <c r="A4987" s="71" t="s">
        <v>13763</v>
      </c>
      <c r="B4987" s="84" t="s">
        <v>13764</v>
      </c>
      <c r="C4987" s="71" t="s">
        <v>22126</v>
      </c>
      <c r="D4987" s="73" t="s">
        <v>18846</v>
      </c>
    </row>
    <row r="4988" spans="1:4">
      <c r="A4988" s="71" t="s">
        <v>13765</v>
      </c>
      <c r="B4988" s="84" t="s">
        <v>13766</v>
      </c>
      <c r="C4988" s="71" t="s">
        <v>22126</v>
      </c>
      <c r="D4988" s="73" t="s">
        <v>22137</v>
      </c>
    </row>
    <row r="4989" spans="1:4">
      <c r="A4989" s="71" t="s">
        <v>13767</v>
      </c>
      <c r="B4989" s="84" t="s">
        <v>13768</v>
      </c>
      <c r="C4989" s="71" t="s">
        <v>22126</v>
      </c>
      <c r="D4989" s="73" t="s">
        <v>19701</v>
      </c>
    </row>
    <row r="4990" spans="1:4">
      <c r="A4990" s="71" t="s">
        <v>13769</v>
      </c>
      <c r="B4990" s="84" t="s">
        <v>13770</v>
      </c>
      <c r="C4990" s="71" t="s">
        <v>22126</v>
      </c>
      <c r="D4990" s="71" t="s">
        <v>13771</v>
      </c>
    </row>
    <row r="4991" spans="1:4">
      <c r="A4991" s="71" t="s">
        <v>13772</v>
      </c>
      <c r="B4991" s="84" t="s">
        <v>13773</v>
      </c>
      <c r="C4991" s="71" t="s">
        <v>22126</v>
      </c>
      <c r="D4991" s="73" t="s">
        <v>23715</v>
      </c>
    </row>
    <row r="4992" spans="1:4">
      <c r="A4992" s="71" t="s">
        <v>13774</v>
      </c>
      <c r="B4992" s="84" t="s">
        <v>13775</v>
      </c>
      <c r="C4992" s="71" t="s">
        <v>22126</v>
      </c>
      <c r="D4992" s="73" t="s">
        <v>13776</v>
      </c>
    </row>
    <row r="4993" spans="1:4">
      <c r="A4993" s="71" t="s">
        <v>13777</v>
      </c>
      <c r="B4993" s="84" t="s">
        <v>13778</v>
      </c>
      <c r="C4993" s="71" t="s">
        <v>22126</v>
      </c>
      <c r="D4993" s="73" t="s">
        <v>13779</v>
      </c>
    </row>
    <row r="4994" spans="1:4">
      <c r="A4994" s="71" t="s">
        <v>13780</v>
      </c>
      <c r="B4994" s="84" t="s">
        <v>13781</v>
      </c>
      <c r="C4994" s="71" t="s">
        <v>24085</v>
      </c>
      <c r="D4994" s="76" t="s">
        <v>13782</v>
      </c>
    </row>
    <row r="4995" spans="1:4">
      <c r="B4995" s="84" t="s">
        <v>13783</v>
      </c>
    </row>
    <row r="4996" spans="1:4">
      <c r="A4996" s="71" t="s">
        <v>13784</v>
      </c>
      <c r="B4996" s="84" t="s">
        <v>13785</v>
      </c>
      <c r="C4996" s="71" t="s">
        <v>24085</v>
      </c>
      <c r="D4996" s="76" t="s">
        <v>13786</v>
      </c>
    </row>
    <row r="4997" spans="1:4">
      <c r="B4997" s="84" t="s">
        <v>13787</v>
      </c>
    </row>
    <row r="4998" spans="1:4">
      <c r="A4998" s="71" t="s">
        <v>13788</v>
      </c>
      <c r="B4998" s="84" t="s">
        <v>13789</v>
      </c>
      <c r="C4998" s="71" t="s">
        <v>24085</v>
      </c>
      <c r="D4998" s="76" t="s">
        <v>13790</v>
      </c>
    </row>
    <row r="4999" spans="1:4">
      <c r="B4999" s="84" t="s">
        <v>13791</v>
      </c>
    </row>
    <row r="5000" spans="1:4">
      <c r="A5000" s="71" t="s">
        <v>13792</v>
      </c>
      <c r="B5000" s="84" t="s">
        <v>13793</v>
      </c>
      <c r="C5000" s="71" t="s">
        <v>24085</v>
      </c>
      <c r="D5000" s="76" t="s">
        <v>13794</v>
      </c>
    </row>
    <row r="5001" spans="1:4">
      <c r="B5001" s="84" t="s">
        <v>13795</v>
      </c>
    </row>
    <row r="5002" spans="1:4">
      <c r="A5002" s="71" t="s">
        <v>13796</v>
      </c>
      <c r="B5002" s="84" t="s">
        <v>13797</v>
      </c>
      <c r="C5002" s="71" t="s">
        <v>24085</v>
      </c>
      <c r="D5002" s="76" t="s">
        <v>13798</v>
      </c>
    </row>
    <row r="5003" spans="1:4">
      <c r="B5003" s="84" t="s">
        <v>13799</v>
      </c>
    </row>
    <row r="5004" spans="1:4">
      <c r="A5004" s="71" t="s">
        <v>13800</v>
      </c>
      <c r="B5004" s="84" t="s">
        <v>13801</v>
      </c>
      <c r="C5004" s="71" t="s">
        <v>24085</v>
      </c>
      <c r="D5004" s="76" t="s">
        <v>13802</v>
      </c>
    </row>
    <row r="5005" spans="1:4">
      <c r="A5005" s="71" t="s">
        <v>13803</v>
      </c>
      <c r="B5005" s="84" t="s">
        <v>13804</v>
      </c>
      <c r="C5005" s="71" t="s">
        <v>24085</v>
      </c>
      <c r="D5005" s="76" t="s">
        <v>13802</v>
      </c>
    </row>
    <row r="5006" spans="1:4">
      <c r="A5006" s="71" t="s">
        <v>13805</v>
      </c>
      <c r="B5006" s="84" t="s">
        <v>13806</v>
      </c>
      <c r="C5006" s="71" t="s">
        <v>24085</v>
      </c>
      <c r="D5006" s="76" t="s">
        <v>13807</v>
      </c>
    </row>
    <row r="5007" spans="1:4">
      <c r="A5007" s="71" t="s">
        <v>13808</v>
      </c>
      <c r="B5007" s="84" t="s">
        <v>13809</v>
      </c>
      <c r="C5007" s="71" t="s">
        <v>24085</v>
      </c>
      <c r="D5007" s="77" t="s">
        <v>13810</v>
      </c>
    </row>
    <row r="5009" spans="1:4" ht="18.75">
      <c r="B5009" s="83" t="s">
        <v>23664</v>
      </c>
      <c r="C5009" s="79" t="s">
        <v>23665</v>
      </c>
      <c r="D5009" s="71" t="s">
        <v>23856</v>
      </c>
    </row>
    <row r="5010" spans="1:4">
      <c r="A5010" s="79" t="s">
        <v>23666</v>
      </c>
      <c r="B5010" s="84" t="s">
        <v>22678</v>
      </c>
    </row>
    <row r="5011" spans="1:4">
      <c r="A5011" s="79" t="s">
        <v>23667</v>
      </c>
      <c r="B5011" s="84" t="s">
        <v>22679</v>
      </c>
    </row>
    <row r="5012" spans="1:4">
      <c r="A5012" s="79" t="s">
        <v>24023</v>
      </c>
      <c r="B5012" s="85" t="s">
        <v>23668</v>
      </c>
      <c r="C5012" s="79" t="s">
        <v>23669</v>
      </c>
      <c r="D5012" s="79" t="s">
        <v>23670</v>
      </c>
    </row>
    <row r="5013" spans="1:4">
      <c r="B5013" s="86"/>
      <c r="D5013" s="79" t="s">
        <v>23671</v>
      </c>
    </row>
    <row r="5014" spans="1:4">
      <c r="A5014" s="71" t="s">
        <v>13811</v>
      </c>
      <c r="B5014" s="84" t="s">
        <v>13812</v>
      </c>
      <c r="C5014" s="71" t="s">
        <v>24085</v>
      </c>
      <c r="D5014" s="77" t="s">
        <v>13810</v>
      </c>
    </row>
    <row r="5015" spans="1:4">
      <c r="A5015" s="71" t="s">
        <v>13813</v>
      </c>
      <c r="B5015" s="84" t="s">
        <v>13814</v>
      </c>
      <c r="C5015" s="71" t="s">
        <v>24085</v>
      </c>
      <c r="D5015" s="76" t="s">
        <v>13815</v>
      </c>
    </row>
    <row r="5016" spans="1:4">
      <c r="B5016" s="84" t="s">
        <v>13816</v>
      </c>
    </row>
    <row r="5017" spans="1:4">
      <c r="A5017" s="71" t="s">
        <v>13817</v>
      </c>
      <c r="B5017" s="84" t="s">
        <v>13818</v>
      </c>
      <c r="C5017" s="71" t="s">
        <v>24085</v>
      </c>
      <c r="D5017" s="76" t="s">
        <v>13815</v>
      </c>
    </row>
    <row r="5018" spans="1:4">
      <c r="B5018" s="84" t="s">
        <v>13819</v>
      </c>
    </row>
    <row r="5019" spans="1:4">
      <c r="A5019" s="71" t="s">
        <v>13820</v>
      </c>
      <c r="B5019" s="84" t="s">
        <v>13821</v>
      </c>
      <c r="C5019" s="71" t="s">
        <v>24085</v>
      </c>
      <c r="D5019" s="76" t="s">
        <v>13815</v>
      </c>
    </row>
    <row r="5020" spans="1:4">
      <c r="B5020" s="84" t="s">
        <v>13822</v>
      </c>
    </row>
    <row r="5021" spans="1:4">
      <c r="A5021" s="71" t="s">
        <v>13823</v>
      </c>
      <c r="B5021" s="84" t="s">
        <v>13824</v>
      </c>
      <c r="C5021" s="71" t="s">
        <v>24085</v>
      </c>
      <c r="D5021" s="77" t="s">
        <v>13810</v>
      </c>
    </row>
    <row r="5022" spans="1:4">
      <c r="A5022" s="71" t="s">
        <v>13825</v>
      </c>
      <c r="B5022" s="84" t="s">
        <v>13826</v>
      </c>
      <c r="C5022" s="71" t="s">
        <v>24085</v>
      </c>
      <c r="D5022" s="76" t="s">
        <v>13827</v>
      </c>
    </row>
    <row r="5023" spans="1:4">
      <c r="A5023" s="71" t="s">
        <v>13828</v>
      </c>
      <c r="B5023" s="84" t="s">
        <v>13829</v>
      </c>
      <c r="C5023" s="71" t="s">
        <v>24085</v>
      </c>
      <c r="D5023" s="76" t="s">
        <v>13827</v>
      </c>
    </row>
    <row r="5024" spans="1:4">
      <c r="B5024" s="84" t="s">
        <v>13830</v>
      </c>
    </row>
    <row r="5025" spans="1:4">
      <c r="A5025" s="71" t="s">
        <v>13831</v>
      </c>
      <c r="B5025" s="84" t="s">
        <v>13832</v>
      </c>
      <c r="C5025" s="71" t="s">
        <v>24085</v>
      </c>
      <c r="D5025" s="76" t="s">
        <v>13827</v>
      </c>
    </row>
    <row r="5026" spans="1:4">
      <c r="B5026" s="84" t="s">
        <v>13833</v>
      </c>
    </row>
    <row r="5027" spans="1:4">
      <c r="A5027" s="71" t="s">
        <v>13834</v>
      </c>
      <c r="B5027" s="84" t="s">
        <v>13835</v>
      </c>
      <c r="C5027" s="71" t="s">
        <v>24085</v>
      </c>
      <c r="D5027" s="76" t="s">
        <v>13827</v>
      </c>
    </row>
    <row r="5028" spans="1:4">
      <c r="A5028" s="71" t="s">
        <v>13836</v>
      </c>
      <c r="B5028" s="84" t="s">
        <v>13837</v>
      </c>
      <c r="C5028" s="71" t="s">
        <v>24085</v>
      </c>
      <c r="D5028" s="76" t="s">
        <v>13827</v>
      </c>
    </row>
    <row r="5029" spans="1:4">
      <c r="A5029" s="71" t="s">
        <v>13838</v>
      </c>
      <c r="B5029" s="84" t="s">
        <v>13839</v>
      </c>
      <c r="C5029" s="71" t="s">
        <v>24085</v>
      </c>
      <c r="D5029" s="76" t="s">
        <v>13840</v>
      </c>
    </row>
    <row r="5030" spans="1:4">
      <c r="A5030" s="71" t="s">
        <v>13841</v>
      </c>
      <c r="B5030" s="84" t="s">
        <v>13842</v>
      </c>
      <c r="C5030" s="71" t="s">
        <v>24085</v>
      </c>
      <c r="D5030" s="76" t="s">
        <v>13840</v>
      </c>
    </row>
    <row r="5031" spans="1:4">
      <c r="A5031" s="71" t="s">
        <v>13843</v>
      </c>
      <c r="B5031" s="84" t="s">
        <v>13844</v>
      </c>
      <c r="C5031" s="71" t="s">
        <v>24085</v>
      </c>
      <c r="D5031" s="76" t="s">
        <v>13840</v>
      </c>
    </row>
    <row r="5032" spans="1:4">
      <c r="A5032" s="71" t="s">
        <v>13845</v>
      </c>
      <c r="B5032" s="84" t="s">
        <v>13846</v>
      </c>
      <c r="C5032" s="71" t="s">
        <v>24085</v>
      </c>
      <c r="D5032" s="76" t="s">
        <v>13840</v>
      </c>
    </row>
    <row r="5033" spans="1:4">
      <c r="A5033" s="71" t="s">
        <v>13847</v>
      </c>
      <c r="B5033" s="84" t="s">
        <v>13848</v>
      </c>
      <c r="C5033" s="71" t="s">
        <v>24085</v>
      </c>
      <c r="D5033" s="76" t="s">
        <v>13840</v>
      </c>
    </row>
    <row r="5034" spans="1:4">
      <c r="A5034" s="71" t="s">
        <v>13849</v>
      </c>
      <c r="B5034" s="84" t="s">
        <v>13850</v>
      </c>
      <c r="C5034" s="71" t="s">
        <v>24085</v>
      </c>
      <c r="D5034" s="76" t="s">
        <v>13840</v>
      </c>
    </row>
    <row r="5035" spans="1:4">
      <c r="A5035" s="71" t="s">
        <v>13851</v>
      </c>
      <c r="B5035" s="84" t="s">
        <v>11714</v>
      </c>
      <c r="C5035" s="71" t="s">
        <v>24085</v>
      </c>
      <c r="D5035" s="76" t="s">
        <v>11715</v>
      </c>
    </row>
    <row r="5036" spans="1:4">
      <c r="B5036" s="84" t="s">
        <v>11716</v>
      </c>
    </row>
    <row r="5037" spans="1:4">
      <c r="A5037" s="71" t="s">
        <v>11717</v>
      </c>
      <c r="B5037" s="84" t="s">
        <v>11718</v>
      </c>
      <c r="C5037" s="71" t="s">
        <v>24085</v>
      </c>
      <c r="D5037" s="76" t="s">
        <v>11719</v>
      </c>
    </row>
    <row r="5038" spans="1:4">
      <c r="A5038" s="71" t="s">
        <v>11720</v>
      </c>
      <c r="B5038" s="84" t="s">
        <v>11721</v>
      </c>
      <c r="C5038" s="71" t="s">
        <v>24085</v>
      </c>
      <c r="D5038" s="76" t="s">
        <v>11722</v>
      </c>
    </row>
    <row r="5039" spans="1:4">
      <c r="B5039" s="84" t="s">
        <v>11723</v>
      </c>
    </row>
    <row r="5040" spans="1:4">
      <c r="A5040" s="71" t="s">
        <v>11724</v>
      </c>
      <c r="B5040" s="84" t="s">
        <v>11725</v>
      </c>
      <c r="C5040" s="71" t="s">
        <v>24085</v>
      </c>
      <c r="D5040" s="76" t="s">
        <v>11722</v>
      </c>
    </row>
    <row r="5041" spans="1:4">
      <c r="B5041" s="84" t="s">
        <v>11726</v>
      </c>
    </row>
    <row r="5042" spans="1:4">
      <c r="A5042" s="71" t="s">
        <v>11727</v>
      </c>
      <c r="B5042" s="84" t="s">
        <v>11728</v>
      </c>
      <c r="C5042" s="71" t="s">
        <v>24085</v>
      </c>
      <c r="D5042" s="76" t="s">
        <v>11722</v>
      </c>
    </row>
    <row r="5043" spans="1:4">
      <c r="B5043" s="84" t="s">
        <v>11729</v>
      </c>
    </row>
    <row r="5044" spans="1:4">
      <c r="A5044" s="71" t="s">
        <v>11730</v>
      </c>
      <c r="B5044" s="84" t="s">
        <v>11731</v>
      </c>
      <c r="C5044" s="71" t="s">
        <v>24085</v>
      </c>
      <c r="D5044" s="76" t="s">
        <v>11722</v>
      </c>
    </row>
    <row r="5045" spans="1:4">
      <c r="B5045" s="84" t="s">
        <v>11732</v>
      </c>
    </row>
    <row r="5046" spans="1:4">
      <c r="A5046" s="71" t="s">
        <v>11733</v>
      </c>
      <c r="B5046" s="84" t="s">
        <v>11734</v>
      </c>
      <c r="C5046" s="71" t="s">
        <v>24085</v>
      </c>
      <c r="D5046" s="76" t="s">
        <v>11735</v>
      </c>
    </row>
    <row r="5047" spans="1:4">
      <c r="B5047" s="84" t="s">
        <v>11736</v>
      </c>
    </row>
    <row r="5048" spans="1:4">
      <c r="A5048" s="71" t="s">
        <v>11737</v>
      </c>
      <c r="B5048" s="84" t="s">
        <v>11738</v>
      </c>
      <c r="C5048" s="71" t="s">
        <v>24085</v>
      </c>
      <c r="D5048" s="77" t="s">
        <v>11739</v>
      </c>
    </row>
    <row r="5049" spans="1:4">
      <c r="B5049" s="87">
        <v>250</v>
      </c>
    </row>
    <row r="5050" spans="1:4">
      <c r="A5050" s="71" t="s">
        <v>11740</v>
      </c>
      <c r="B5050" s="84" t="s">
        <v>11741</v>
      </c>
      <c r="C5050" s="71" t="s">
        <v>24085</v>
      </c>
      <c r="D5050" s="76" t="s">
        <v>11722</v>
      </c>
    </row>
    <row r="5051" spans="1:4">
      <c r="B5051" s="84" t="s">
        <v>11742</v>
      </c>
    </row>
    <row r="5052" spans="1:4">
      <c r="A5052" s="71" t="s">
        <v>11743</v>
      </c>
      <c r="B5052" s="84" t="s">
        <v>11744</v>
      </c>
      <c r="C5052" s="71" t="s">
        <v>24085</v>
      </c>
      <c r="D5052" s="76" t="s">
        <v>11722</v>
      </c>
    </row>
    <row r="5053" spans="1:4">
      <c r="B5053" s="87">
        <v>600</v>
      </c>
    </row>
    <row r="5054" spans="1:4">
      <c r="A5054" s="71" t="s">
        <v>11745</v>
      </c>
      <c r="B5054" s="84" t="s">
        <v>11746</v>
      </c>
      <c r="C5054" s="71" t="s">
        <v>24085</v>
      </c>
      <c r="D5054" s="76" t="s">
        <v>11747</v>
      </c>
    </row>
    <row r="5055" spans="1:4">
      <c r="A5055" s="71" t="s">
        <v>11748</v>
      </c>
      <c r="B5055" s="84" t="s">
        <v>11749</v>
      </c>
      <c r="C5055" s="71" t="s">
        <v>24085</v>
      </c>
      <c r="D5055" s="76" t="s">
        <v>11750</v>
      </c>
    </row>
    <row r="5056" spans="1:4">
      <c r="A5056" s="71" t="s">
        <v>11751</v>
      </c>
      <c r="B5056" s="84" t="s">
        <v>11752</v>
      </c>
      <c r="C5056" s="71" t="s">
        <v>24085</v>
      </c>
      <c r="D5056" s="76" t="s">
        <v>11753</v>
      </c>
    </row>
    <row r="5057" spans="1:4">
      <c r="A5057" s="71" t="s">
        <v>11754</v>
      </c>
      <c r="B5057" s="84" t="s">
        <v>11755</v>
      </c>
      <c r="C5057" s="71" t="s">
        <v>24085</v>
      </c>
      <c r="D5057" s="76" t="s">
        <v>11756</v>
      </c>
    </row>
    <row r="5058" spans="1:4">
      <c r="B5058" s="84" t="s">
        <v>11757</v>
      </c>
    </row>
    <row r="5059" spans="1:4">
      <c r="A5059" s="71" t="s">
        <v>11758</v>
      </c>
      <c r="B5059" s="84" t="s">
        <v>11759</v>
      </c>
      <c r="C5059" s="71" t="s">
        <v>24085</v>
      </c>
      <c r="D5059" s="76" t="s">
        <v>11756</v>
      </c>
    </row>
    <row r="5060" spans="1:4">
      <c r="B5060" s="84" t="s">
        <v>11760</v>
      </c>
    </row>
    <row r="5061" spans="1:4">
      <c r="A5061" s="71" t="s">
        <v>11761</v>
      </c>
      <c r="B5061" s="84" t="s">
        <v>11762</v>
      </c>
      <c r="C5061" s="71" t="s">
        <v>24085</v>
      </c>
      <c r="D5061" s="76" t="s">
        <v>11756</v>
      </c>
    </row>
    <row r="5062" spans="1:4">
      <c r="B5062" s="84" t="s">
        <v>11763</v>
      </c>
    </row>
    <row r="5063" spans="1:4">
      <c r="A5063" s="71" t="s">
        <v>11764</v>
      </c>
      <c r="B5063" s="84" t="s">
        <v>11765</v>
      </c>
      <c r="C5063" s="71" t="s">
        <v>24085</v>
      </c>
      <c r="D5063" s="76" t="s">
        <v>11766</v>
      </c>
    </row>
    <row r="5064" spans="1:4">
      <c r="A5064" s="71" t="s">
        <v>11767</v>
      </c>
      <c r="B5064" s="84" t="s">
        <v>11768</v>
      </c>
      <c r="C5064" s="71" t="s">
        <v>24085</v>
      </c>
      <c r="D5064" s="76" t="s">
        <v>11766</v>
      </c>
    </row>
    <row r="5065" spans="1:4">
      <c r="B5065" s="84" t="s">
        <v>11769</v>
      </c>
    </row>
    <row r="5066" spans="1:4">
      <c r="A5066" s="71" t="s">
        <v>11770</v>
      </c>
      <c r="B5066" s="84" t="s">
        <v>11771</v>
      </c>
      <c r="C5066" s="71" t="s">
        <v>24085</v>
      </c>
      <c r="D5066" s="76" t="s">
        <v>11766</v>
      </c>
    </row>
    <row r="5067" spans="1:4">
      <c r="B5067" s="84" t="s">
        <v>11772</v>
      </c>
    </row>
    <row r="5068" spans="1:4">
      <c r="A5068" s="71" t="s">
        <v>11773</v>
      </c>
      <c r="B5068" s="84" t="s">
        <v>11774</v>
      </c>
      <c r="C5068" s="71" t="s">
        <v>24085</v>
      </c>
      <c r="D5068" s="76" t="s">
        <v>11766</v>
      </c>
    </row>
    <row r="5069" spans="1:4">
      <c r="A5069" s="71" t="s">
        <v>11775</v>
      </c>
      <c r="B5069" s="84" t="s">
        <v>11776</v>
      </c>
      <c r="C5069" s="71" t="s">
        <v>24085</v>
      </c>
      <c r="D5069" s="76" t="s">
        <v>11766</v>
      </c>
    </row>
    <row r="5070" spans="1:4">
      <c r="B5070" s="84" t="s">
        <v>17455</v>
      </c>
    </row>
    <row r="5071" spans="1:4">
      <c r="A5071" s="71" t="s">
        <v>11777</v>
      </c>
      <c r="B5071" s="84" t="s">
        <v>11778</v>
      </c>
      <c r="C5071" s="71" t="s">
        <v>24085</v>
      </c>
      <c r="D5071" s="76" t="s">
        <v>11766</v>
      </c>
    </row>
    <row r="5072" spans="1:4">
      <c r="A5072" s="71" t="s">
        <v>11779</v>
      </c>
      <c r="B5072" s="84" t="s">
        <v>11780</v>
      </c>
      <c r="C5072" s="71" t="s">
        <v>24085</v>
      </c>
      <c r="D5072" s="76" t="s">
        <v>11781</v>
      </c>
    </row>
    <row r="5073" spans="1:4">
      <c r="A5073" s="71" t="s">
        <v>11782</v>
      </c>
      <c r="B5073" s="84" t="s">
        <v>11786</v>
      </c>
      <c r="C5073" s="71" t="s">
        <v>24085</v>
      </c>
      <c r="D5073" s="77" t="s">
        <v>11787</v>
      </c>
    </row>
    <row r="5074" spans="1:4">
      <c r="A5074" s="71" t="s">
        <v>11788</v>
      </c>
      <c r="B5074" s="84" t="s">
        <v>11789</v>
      </c>
      <c r="C5074" s="71" t="s">
        <v>24085</v>
      </c>
      <c r="D5074" s="77" t="s">
        <v>11787</v>
      </c>
    </row>
    <row r="5075" spans="1:4">
      <c r="A5075" s="71" t="s">
        <v>11790</v>
      </c>
      <c r="B5075" s="84" t="s">
        <v>11791</v>
      </c>
      <c r="C5075" s="71" t="s">
        <v>24085</v>
      </c>
      <c r="D5075" s="77" t="s">
        <v>11787</v>
      </c>
    </row>
    <row r="5076" spans="1:4">
      <c r="A5076" s="71" t="s">
        <v>11792</v>
      </c>
      <c r="B5076" s="84" t="s">
        <v>11793</v>
      </c>
      <c r="C5076" s="71" t="s">
        <v>24085</v>
      </c>
      <c r="D5076" s="77" t="s">
        <v>11787</v>
      </c>
    </row>
    <row r="5077" spans="1:4">
      <c r="B5077" s="86"/>
    </row>
    <row r="5078" spans="1:4" ht="18.75">
      <c r="B5078" s="83" t="s">
        <v>23664</v>
      </c>
      <c r="C5078" s="79" t="s">
        <v>23665</v>
      </c>
      <c r="D5078" s="71" t="s">
        <v>23857</v>
      </c>
    </row>
    <row r="5079" spans="1:4">
      <c r="A5079" s="79" t="s">
        <v>23666</v>
      </c>
      <c r="B5079" s="84" t="s">
        <v>22678</v>
      </c>
    </row>
    <row r="5080" spans="1:4">
      <c r="A5080" s="79" t="s">
        <v>23667</v>
      </c>
      <c r="B5080" s="84" t="s">
        <v>22679</v>
      </c>
    </row>
    <row r="5081" spans="1:4">
      <c r="A5081" s="79" t="s">
        <v>24023</v>
      </c>
      <c r="B5081" s="85" t="s">
        <v>23668</v>
      </c>
      <c r="C5081" s="79" t="s">
        <v>23669</v>
      </c>
      <c r="D5081" s="79" t="s">
        <v>23670</v>
      </c>
    </row>
    <row r="5082" spans="1:4">
      <c r="B5082" s="86"/>
      <c r="D5082" s="79" t="s">
        <v>23671</v>
      </c>
    </row>
    <row r="5083" spans="1:4">
      <c r="A5083" s="71" t="s">
        <v>11794</v>
      </c>
      <c r="B5083" s="84" t="s">
        <v>11795</v>
      </c>
      <c r="C5083" s="71" t="s">
        <v>24085</v>
      </c>
      <c r="D5083" s="76" t="s">
        <v>11796</v>
      </c>
    </row>
    <row r="5084" spans="1:4">
      <c r="B5084" s="84" t="s">
        <v>11797</v>
      </c>
    </row>
    <row r="5085" spans="1:4">
      <c r="A5085" s="71" t="s">
        <v>11798</v>
      </c>
      <c r="B5085" s="84" t="s">
        <v>11799</v>
      </c>
      <c r="C5085" s="71" t="s">
        <v>24085</v>
      </c>
      <c r="D5085" s="76" t="s">
        <v>11800</v>
      </c>
    </row>
    <row r="5086" spans="1:4">
      <c r="B5086" s="84" t="s">
        <v>11801</v>
      </c>
    </row>
    <row r="5087" spans="1:4">
      <c r="A5087" s="71" t="s">
        <v>11802</v>
      </c>
      <c r="B5087" s="84" t="s">
        <v>11803</v>
      </c>
      <c r="C5087" s="71" t="s">
        <v>24085</v>
      </c>
      <c r="D5087" s="76" t="s">
        <v>11804</v>
      </c>
    </row>
    <row r="5088" spans="1:4">
      <c r="B5088" s="84" t="s">
        <v>11805</v>
      </c>
    </row>
    <row r="5089" spans="1:4">
      <c r="A5089" s="71" t="s">
        <v>11806</v>
      </c>
      <c r="B5089" s="84" t="s">
        <v>11807</v>
      </c>
      <c r="C5089" s="71" t="s">
        <v>24085</v>
      </c>
      <c r="D5089" s="76" t="s">
        <v>11808</v>
      </c>
    </row>
    <row r="5090" spans="1:4">
      <c r="A5090" s="71" t="s">
        <v>11809</v>
      </c>
      <c r="B5090" s="84" t="s">
        <v>11810</v>
      </c>
      <c r="C5090" s="71" t="s">
        <v>24085</v>
      </c>
      <c r="D5090" s="76" t="s">
        <v>11811</v>
      </c>
    </row>
    <row r="5091" spans="1:4">
      <c r="B5091" s="84" t="s">
        <v>11812</v>
      </c>
    </row>
    <row r="5092" spans="1:4">
      <c r="A5092" s="71" t="s">
        <v>11813</v>
      </c>
      <c r="B5092" s="84" t="s">
        <v>11814</v>
      </c>
      <c r="C5092" s="71" t="s">
        <v>24085</v>
      </c>
      <c r="D5092" s="76" t="s">
        <v>11815</v>
      </c>
    </row>
    <row r="5093" spans="1:4">
      <c r="B5093" s="84" t="s">
        <v>11816</v>
      </c>
    </row>
    <row r="5094" spans="1:4">
      <c r="A5094" s="71" t="s">
        <v>11817</v>
      </c>
      <c r="B5094" s="84" t="s">
        <v>11818</v>
      </c>
      <c r="C5094" s="71" t="s">
        <v>24085</v>
      </c>
      <c r="D5094" s="76" t="s">
        <v>11819</v>
      </c>
    </row>
    <row r="5095" spans="1:4">
      <c r="B5095" s="84" t="s">
        <v>11820</v>
      </c>
    </row>
    <row r="5096" spans="1:4">
      <c r="A5096" s="71" t="s">
        <v>11821</v>
      </c>
      <c r="B5096" s="84" t="s">
        <v>11822</v>
      </c>
      <c r="C5096" s="71" t="s">
        <v>24085</v>
      </c>
      <c r="D5096" s="76" t="s">
        <v>11823</v>
      </c>
    </row>
    <row r="5097" spans="1:4">
      <c r="B5097" s="84" t="s">
        <v>11824</v>
      </c>
    </row>
    <row r="5098" spans="1:4">
      <c r="A5098" s="71" t="s">
        <v>11825</v>
      </c>
      <c r="B5098" s="84" t="s">
        <v>11826</v>
      </c>
      <c r="C5098" s="71" t="s">
        <v>24085</v>
      </c>
      <c r="D5098" s="76" t="s">
        <v>11823</v>
      </c>
    </row>
    <row r="5099" spans="1:4">
      <c r="B5099" s="84" t="s">
        <v>11827</v>
      </c>
    </row>
    <row r="5100" spans="1:4">
      <c r="A5100" s="71" t="s">
        <v>11828</v>
      </c>
      <c r="B5100" s="84" t="s">
        <v>11829</v>
      </c>
      <c r="C5100" s="71" t="s">
        <v>24085</v>
      </c>
      <c r="D5100" s="76" t="s">
        <v>11830</v>
      </c>
    </row>
    <row r="5101" spans="1:4">
      <c r="B5101" s="84" t="s">
        <v>11831</v>
      </c>
    </row>
    <row r="5102" spans="1:4">
      <c r="A5102" s="71" t="s">
        <v>11832</v>
      </c>
      <c r="B5102" s="84" t="s">
        <v>11833</v>
      </c>
      <c r="C5102" s="71" t="s">
        <v>24085</v>
      </c>
      <c r="D5102" s="76" t="s">
        <v>11834</v>
      </c>
    </row>
    <row r="5103" spans="1:4">
      <c r="B5103" s="84" t="s">
        <v>11835</v>
      </c>
    </row>
    <row r="5104" spans="1:4">
      <c r="A5104" s="71" t="s">
        <v>11836</v>
      </c>
      <c r="B5104" s="84" t="s">
        <v>11837</v>
      </c>
      <c r="C5104" s="71" t="s">
        <v>24085</v>
      </c>
      <c r="D5104" s="76" t="s">
        <v>11838</v>
      </c>
    </row>
    <row r="5105" spans="1:4">
      <c r="B5105" s="84" t="s">
        <v>11839</v>
      </c>
    </row>
    <row r="5106" spans="1:4">
      <c r="A5106" s="71" t="s">
        <v>11840</v>
      </c>
      <c r="B5106" s="84" t="s">
        <v>11841</v>
      </c>
      <c r="C5106" s="71" t="s">
        <v>24085</v>
      </c>
      <c r="D5106" s="76" t="s">
        <v>11842</v>
      </c>
    </row>
    <row r="5107" spans="1:4">
      <c r="B5107" s="84" t="s">
        <v>11843</v>
      </c>
    </row>
    <row r="5108" spans="1:4">
      <c r="A5108" s="71" t="s">
        <v>11844</v>
      </c>
      <c r="B5108" s="84" t="s">
        <v>11845</v>
      </c>
      <c r="C5108" s="71" t="s">
        <v>24085</v>
      </c>
      <c r="D5108" s="76" t="s">
        <v>11846</v>
      </c>
    </row>
    <row r="5109" spans="1:4">
      <c r="B5109" s="84" t="s">
        <v>11847</v>
      </c>
    </row>
    <row r="5110" spans="1:4">
      <c r="A5110" s="71" t="s">
        <v>11848</v>
      </c>
      <c r="B5110" s="84" t="s">
        <v>11849</v>
      </c>
      <c r="C5110" s="71" t="s">
        <v>20557</v>
      </c>
      <c r="D5110" s="73" t="s">
        <v>11850</v>
      </c>
    </row>
    <row r="5111" spans="1:4">
      <c r="A5111" s="71" t="s">
        <v>11851</v>
      </c>
      <c r="B5111" s="84" t="s">
        <v>11852</v>
      </c>
      <c r="C5111" s="71" t="s">
        <v>20557</v>
      </c>
      <c r="D5111" s="73" t="s">
        <v>11853</v>
      </c>
    </row>
    <row r="5112" spans="1:4">
      <c r="A5112" s="71" t="s">
        <v>11854</v>
      </c>
      <c r="B5112" s="84" t="s">
        <v>11855</v>
      </c>
      <c r="C5112" s="71" t="s">
        <v>20557</v>
      </c>
      <c r="D5112" s="73" t="s">
        <v>11856</v>
      </c>
    </row>
    <row r="5113" spans="1:4">
      <c r="A5113" s="71" t="s">
        <v>11857</v>
      </c>
      <c r="B5113" s="84" t="s">
        <v>11858</v>
      </c>
      <c r="C5113" s="71" t="s">
        <v>20557</v>
      </c>
      <c r="D5113" s="73" t="s">
        <v>11856</v>
      </c>
    </row>
    <row r="5114" spans="1:4">
      <c r="A5114" s="71" t="s">
        <v>11859</v>
      </c>
      <c r="B5114" s="84" t="s">
        <v>11860</v>
      </c>
      <c r="C5114" s="71" t="s">
        <v>20557</v>
      </c>
      <c r="D5114" s="73" t="s">
        <v>11861</v>
      </c>
    </row>
    <row r="5115" spans="1:4">
      <c r="A5115" s="71" t="s">
        <v>11862</v>
      </c>
      <c r="B5115" s="84" t="s">
        <v>11863</v>
      </c>
      <c r="C5115" s="71" t="s">
        <v>21974</v>
      </c>
      <c r="D5115" s="73" t="s">
        <v>11864</v>
      </c>
    </row>
    <row r="5116" spans="1:4">
      <c r="A5116" s="71" t="s">
        <v>11865</v>
      </c>
      <c r="B5116" s="84" t="s">
        <v>11866</v>
      </c>
      <c r="C5116" s="71" t="s">
        <v>21974</v>
      </c>
      <c r="D5116" s="73" t="s">
        <v>11867</v>
      </c>
    </row>
    <row r="5117" spans="1:4">
      <c r="A5117" s="71" t="s">
        <v>11868</v>
      </c>
      <c r="B5117" s="84" t="s">
        <v>11869</v>
      </c>
      <c r="C5117" s="71" t="s">
        <v>21974</v>
      </c>
      <c r="D5117" s="73" t="s">
        <v>12832</v>
      </c>
    </row>
    <row r="5118" spans="1:4">
      <c r="A5118" s="71" t="s">
        <v>11870</v>
      </c>
      <c r="B5118" s="84" t="s">
        <v>11871</v>
      </c>
      <c r="C5118" s="71" t="s">
        <v>21974</v>
      </c>
      <c r="D5118" s="73" t="s">
        <v>12832</v>
      </c>
    </row>
    <row r="5119" spans="1:4">
      <c r="A5119" s="71" t="s">
        <v>11872</v>
      </c>
      <c r="B5119" s="84" t="s">
        <v>11873</v>
      </c>
      <c r="C5119" s="71" t="s">
        <v>21974</v>
      </c>
      <c r="D5119" s="73" t="s">
        <v>12832</v>
      </c>
    </row>
    <row r="5120" spans="1:4">
      <c r="A5120" s="71" t="s">
        <v>11874</v>
      </c>
      <c r="B5120" s="84" t="s">
        <v>11875</v>
      </c>
      <c r="C5120" s="71" t="s">
        <v>21974</v>
      </c>
      <c r="D5120" s="73" t="s">
        <v>12832</v>
      </c>
    </row>
    <row r="5121" spans="1:4">
      <c r="A5121" s="71" t="s">
        <v>11876</v>
      </c>
      <c r="B5121" s="84" t="s">
        <v>11877</v>
      </c>
      <c r="C5121" s="71" t="s">
        <v>21974</v>
      </c>
      <c r="D5121" s="73" t="s">
        <v>12832</v>
      </c>
    </row>
    <row r="5122" spans="1:4">
      <c r="A5122" s="71" t="s">
        <v>11878</v>
      </c>
      <c r="B5122" s="84" t="s">
        <v>11879</v>
      </c>
      <c r="C5122" s="71" t="s">
        <v>21974</v>
      </c>
      <c r="D5122" s="73" t="s">
        <v>12832</v>
      </c>
    </row>
    <row r="5123" spans="1:4">
      <c r="A5123" s="71" t="s">
        <v>11880</v>
      </c>
      <c r="B5123" s="84" t="s">
        <v>11881</v>
      </c>
      <c r="C5123" s="71" t="s">
        <v>20557</v>
      </c>
      <c r="D5123" s="73" t="s">
        <v>11882</v>
      </c>
    </row>
    <row r="5124" spans="1:4">
      <c r="A5124" s="71" t="s">
        <v>11883</v>
      </c>
      <c r="B5124" s="84" t="s">
        <v>11884</v>
      </c>
      <c r="C5124" s="71" t="s">
        <v>20557</v>
      </c>
      <c r="D5124" s="73" t="s">
        <v>11885</v>
      </c>
    </row>
    <row r="5125" spans="1:4">
      <c r="A5125" s="71" t="s">
        <v>11886</v>
      </c>
      <c r="B5125" s="84" t="s">
        <v>11887</v>
      </c>
      <c r="C5125" s="71" t="s">
        <v>21974</v>
      </c>
      <c r="D5125" s="73" t="s">
        <v>11888</v>
      </c>
    </row>
    <row r="5126" spans="1:4">
      <c r="A5126" s="71" t="s">
        <v>11889</v>
      </c>
      <c r="B5126" s="84" t="s">
        <v>11890</v>
      </c>
      <c r="C5126" s="71" t="s">
        <v>24085</v>
      </c>
      <c r="D5126" s="73" t="s">
        <v>11891</v>
      </c>
    </row>
    <row r="5127" spans="1:4">
      <c r="A5127" s="71" t="s">
        <v>11892</v>
      </c>
      <c r="B5127" s="84" t="s">
        <v>11893</v>
      </c>
      <c r="C5127" s="71" t="s">
        <v>20557</v>
      </c>
      <c r="D5127" s="73" t="s">
        <v>11894</v>
      </c>
    </row>
    <row r="5128" spans="1:4">
      <c r="A5128" s="71" t="s">
        <v>11895</v>
      </c>
      <c r="B5128" s="84" t="s">
        <v>11896</v>
      </c>
      <c r="C5128" s="71" t="s">
        <v>24085</v>
      </c>
      <c r="D5128" s="71" t="s">
        <v>17233</v>
      </c>
    </row>
    <row r="5129" spans="1:4">
      <c r="A5129" s="71" t="s">
        <v>11897</v>
      </c>
      <c r="B5129" s="84" t="s">
        <v>11898</v>
      </c>
      <c r="C5129" s="71" t="s">
        <v>20557</v>
      </c>
      <c r="D5129" s="73" t="s">
        <v>11899</v>
      </c>
    </row>
    <row r="5130" spans="1:4">
      <c r="A5130" s="71" t="s">
        <v>11900</v>
      </c>
      <c r="B5130" s="84" t="s">
        <v>11901</v>
      </c>
      <c r="C5130" s="71" t="s">
        <v>20557</v>
      </c>
      <c r="D5130" s="73" t="s">
        <v>11902</v>
      </c>
    </row>
    <row r="5131" spans="1:4">
      <c r="A5131" s="71" t="s">
        <v>11903</v>
      </c>
      <c r="B5131" s="84" t="s">
        <v>11904</v>
      </c>
      <c r="C5131" s="71" t="s">
        <v>20557</v>
      </c>
      <c r="D5131" s="73" t="s">
        <v>11905</v>
      </c>
    </row>
    <row r="5132" spans="1:4">
      <c r="A5132" s="71" t="s">
        <v>11906</v>
      </c>
      <c r="B5132" s="84" t="s">
        <v>11907</v>
      </c>
      <c r="C5132" s="71" t="s">
        <v>20557</v>
      </c>
      <c r="D5132" s="73" t="s">
        <v>11908</v>
      </c>
    </row>
    <row r="5133" spans="1:4">
      <c r="A5133" s="71" t="s">
        <v>11909</v>
      </c>
      <c r="B5133" s="84" t="s">
        <v>11910</v>
      </c>
      <c r="C5133" s="71" t="s">
        <v>20557</v>
      </c>
      <c r="D5133" s="73" t="s">
        <v>11911</v>
      </c>
    </row>
    <row r="5134" spans="1:4">
      <c r="A5134" s="71" t="s">
        <v>11912</v>
      </c>
      <c r="B5134" s="84" t="s">
        <v>11913</v>
      </c>
      <c r="C5134" s="71" t="s">
        <v>20557</v>
      </c>
      <c r="D5134" s="73" t="s">
        <v>11914</v>
      </c>
    </row>
    <row r="5135" spans="1:4">
      <c r="A5135" s="71" t="s">
        <v>11915</v>
      </c>
      <c r="B5135" s="84" t="s">
        <v>11916</v>
      </c>
      <c r="C5135" s="71" t="s">
        <v>20557</v>
      </c>
      <c r="D5135" s="73" t="s">
        <v>11917</v>
      </c>
    </row>
    <row r="5136" spans="1:4">
      <c r="A5136" s="71" t="s">
        <v>11918</v>
      </c>
      <c r="B5136" s="84" t="s">
        <v>11919</v>
      </c>
      <c r="C5136" s="71" t="s">
        <v>20557</v>
      </c>
      <c r="D5136" s="73" t="s">
        <v>16341</v>
      </c>
    </row>
    <row r="5137" spans="1:4">
      <c r="A5137" s="71" t="s">
        <v>11920</v>
      </c>
      <c r="B5137" s="84" t="s">
        <v>11921</v>
      </c>
      <c r="C5137" s="71" t="s">
        <v>20557</v>
      </c>
      <c r="D5137" s="73" t="s">
        <v>11922</v>
      </c>
    </row>
    <row r="5138" spans="1:4">
      <c r="A5138" s="71" t="s">
        <v>11923</v>
      </c>
      <c r="B5138" s="84" t="s">
        <v>11924</v>
      </c>
      <c r="C5138" s="71" t="s">
        <v>20557</v>
      </c>
      <c r="D5138" s="73" t="s">
        <v>11925</v>
      </c>
    </row>
    <row r="5139" spans="1:4">
      <c r="A5139" s="71" t="s">
        <v>11926</v>
      </c>
      <c r="B5139" s="84" t="s">
        <v>11927</v>
      </c>
      <c r="C5139" s="71" t="s">
        <v>20557</v>
      </c>
      <c r="D5139" s="73" t="s">
        <v>11899</v>
      </c>
    </row>
    <row r="5140" spans="1:4">
      <c r="A5140" s="71" t="s">
        <v>11928</v>
      </c>
      <c r="B5140" s="84" t="s">
        <v>11929</v>
      </c>
      <c r="C5140" s="71" t="s">
        <v>20557</v>
      </c>
      <c r="D5140" s="73" t="s">
        <v>11930</v>
      </c>
    </row>
    <row r="5141" spans="1:4">
      <c r="A5141" s="71" t="s">
        <v>11931</v>
      </c>
      <c r="B5141" s="84" t="s">
        <v>11932</v>
      </c>
      <c r="C5141" s="71" t="s">
        <v>20557</v>
      </c>
      <c r="D5141" s="73" t="s">
        <v>11933</v>
      </c>
    </row>
    <row r="5142" spans="1:4">
      <c r="B5142" s="86"/>
    </row>
    <row r="5143" spans="1:4" ht="18.75">
      <c r="B5143" s="83" t="s">
        <v>23664</v>
      </c>
      <c r="C5143" s="79" t="s">
        <v>23665</v>
      </c>
      <c r="D5143" s="71" t="s">
        <v>23858</v>
      </c>
    </row>
    <row r="5144" spans="1:4">
      <c r="A5144" s="79" t="s">
        <v>23666</v>
      </c>
      <c r="B5144" s="84" t="s">
        <v>22678</v>
      </c>
    </row>
    <row r="5145" spans="1:4">
      <c r="A5145" s="79" t="s">
        <v>23667</v>
      </c>
      <c r="B5145" s="84" t="s">
        <v>22679</v>
      </c>
    </row>
    <row r="5146" spans="1:4">
      <c r="A5146" s="79" t="s">
        <v>24023</v>
      </c>
      <c r="B5146" s="85" t="s">
        <v>23668</v>
      </c>
      <c r="C5146" s="79" t="s">
        <v>23669</v>
      </c>
      <c r="D5146" s="79" t="s">
        <v>23670</v>
      </c>
    </row>
    <row r="5147" spans="1:4">
      <c r="B5147" s="86"/>
      <c r="D5147" s="79" t="s">
        <v>23671</v>
      </c>
    </row>
    <row r="5148" spans="1:4">
      <c r="A5148" s="71" t="s">
        <v>11934</v>
      </c>
      <c r="B5148" s="84" t="s">
        <v>11935</v>
      </c>
      <c r="C5148" s="71" t="s">
        <v>20557</v>
      </c>
      <c r="D5148" s="73" t="s">
        <v>11933</v>
      </c>
    </row>
    <row r="5149" spans="1:4">
      <c r="A5149" s="71" t="s">
        <v>11936</v>
      </c>
      <c r="B5149" s="84" t="s">
        <v>11937</v>
      </c>
      <c r="C5149" s="71" t="s">
        <v>20557</v>
      </c>
      <c r="D5149" s="73" t="s">
        <v>11938</v>
      </c>
    </row>
    <row r="5150" spans="1:4">
      <c r="A5150" s="71" t="s">
        <v>11939</v>
      </c>
      <c r="B5150" s="84" t="s">
        <v>11940</v>
      </c>
      <c r="C5150" s="71" t="s">
        <v>21974</v>
      </c>
      <c r="D5150" s="73" t="s">
        <v>11941</v>
      </c>
    </row>
    <row r="5151" spans="1:4">
      <c r="A5151" s="71" t="s">
        <v>11942</v>
      </c>
      <c r="B5151" s="84" t="s">
        <v>24069</v>
      </c>
      <c r="C5151" s="71" t="s">
        <v>22075</v>
      </c>
      <c r="D5151" s="73" t="s">
        <v>23395</v>
      </c>
    </row>
    <row r="5152" spans="1:4">
      <c r="A5152" s="71" t="s">
        <v>11943</v>
      </c>
      <c r="B5152" s="84" t="s">
        <v>11944</v>
      </c>
      <c r="C5152" s="71" t="s">
        <v>22126</v>
      </c>
      <c r="D5152" s="73" t="s">
        <v>11945</v>
      </c>
    </row>
    <row r="5153" spans="1:4">
      <c r="A5153" s="71" t="s">
        <v>11946</v>
      </c>
      <c r="B5153" s="84" t="s">
        <v>11947</v>
      </c>
      <c r="C5153" s="71" t="s">
        <v>22126</v>
      </c>
      <c r="D5153" s="73" t="s">
        <v>11948</v>
      </c>
    </row>
    <row r="5154" spans="1:4">
      <c r="A5154" s="71" t="s">
        <v>11949</v>
      </c>
      <c r="B5154" s="84" t="s">
        <v>11950</v>
      </c>
      <c r="C5154" s="71" t="s">
        <v>22126</v>
      </c>
      <c r="D5154" s="73" t="s">
        <v>11951</v>
      </c>
    </row>
    <row r="5155" spans="1:4">
      <c r="A5155" s="71" t="s">
        <v>11952</v>
      </c>
      <c r="B5155" s="84" t="s">
        <v>11953</v>
      </c>
      <c r="C5155" s="71" t="s">
        <v>22126</v>
      </c>
      <c r="D5155" s="73" t="s">
        <v>20117</v>
      </c>
    </row>
    <row r="5156" spans="1:4">
      <c r="A5156" s="71" t="s">
        <v>11954</v>
      </c>
      <c r="B5156" s="84" t="s">
        <v>11955</v>
      </c>
      <c r="C5156" s="71" t="s">
        <v>24134</v>
      </c>
      <c r="D5156" s="73" t="s">
        <v>11956</v>
      </c>
    </row>
    <row r="5157" spans="1:4">
      <c r="A5157" s="71" t="s">
        <v>11957</v>
      </c>
      <c r="B5157" s="84" t="s">
        <v>11958</v>
      </c>
      <c r="C5157" s="71" t="s">
        <v>24134</v>
      </c>
      <c r="D5157" s="73" t="s">
        <v>23730</v>
      </c>
    </row>
    <row r="5158" spans="1:4">
      <c r="A5158" s="71" t="s">
        <v>11959</v>
      </c>
      <c r="B5158" s="84" t="s">
        <v>11960</v>
      </c>
      <c r="C5158" s="71" t="s">
        <v>22126</v>
      </c>
      <c r="D5158" s="73" t="s">
        <v>11961</v>
      </c>
    </row>
    <row r="5159" spans="1:4">
      <c r="A5159" s="71" t="s">
        <v>11962</v>
      </c>
      <c r="B5159" s="84" t="s">
        <v>11963</v>
      </c>
      <c r="C5159" s="71" t="s">
        <v>24134</v>
      </c>
      <c r="D5159" s="73" t="s">
        <v>11964</v>
      </c>
    </row>
    <row r="5160" spans="1:4">
      <c r="A5160" s="71" t="s">
        <v>11965</v>
      </c>
      <c r="B5160" s="84" t="s">
        <v>11966</v>
      </c>
      <c r="C5160" s="71" t="s">
        <v>22126</v>
      </c>
      <c r="D5160" s="73" t="s">
        <v>11967</v>
      </c>
    </row>
    <row r="5161" spans="1:4">
      <c r="A5161" s="71" t="s">
        <v>11968</v>
      </c>
      <c r="B5161" s="84" t="s">
        <v>11969</v>
      </c>
      <c r="C5161" s="71" t="s">
        <v>22126</v>
      </c>
      <c r="D5161" s="73" t="s">
        <v>11970</v>
      </c>
    </row>
    <row r="5162" spans="1:4">
      <c r="A5162" s="71" t="s">
        <v>11971</v>
      </c>
      <c r="B5162" s="84" t="s">
        <v>11972</v>
      </c>
      <c r="C5162" s="71" t="s">
        <v>22126</v>
      </c>
      <c r="D5162" s="73" t="s">
        <v>22670</v>
      </c>
    </row>
    <row r="5163" spans="1:4">
      <c r="A5163" s="71" t="s">
        <v>11973</v>
      </c>
      <c r="B5163" s="84" t="s">
        <v>11974</v>
      </c>
      <c r="C5163" s="71" t="s">
        <v>24134</v>
      </c>
      <c r="D5163" s="73" t="s">
        <v>11975</v>
      </c>
    </row>
    <row r="5164" spans="1:4">
      <c r="A5164" s="71" t="s">
        <v>11976</v>
      </c>
      <c r="B5164" s="84" t="s">
        <v>11977</v>
      </c>
      <c r="C5164" s="71" t="s">
        <v>22126</v>
      </c>
      <c r="D5164" s="73" t="s">
        <v>11978</v>
      </c>
    </row>
    <row r="5165" spans="1:4">
      <c r="A5165" s="71" t="s">
        <v>11979</v>
      </c>
      <c r="B5165" s="84" t="s">
        <v>11980</v>
      </c>
      <c r="C5165" s="71" t="s">
        <v>24134</v>
      </c>
      <c r="D5165" s="73" t="s">
        <v>15150</v>
      </c>
    </row>
    <row r="5166" spans="1:4">
      <c r="A5166" s="71" t="s">
        <v>11981</v>
      </c>
      <c r="B5166" s="84" t="s">
        <v>11982</v>
      </c>
      <c r="C5166" s="71" t="s">
        <v>22126</v>
      </c>
      <c r="D5166" s="73" t="s">
        <v>11983</v>
      </c>
    </row>
    <row r="5167" spans="1:4">
      <c r="A5167" s="71" t="s">
        <v>11984</v>
      </c>
      <c r="B5167" s="84" t="s">
        <v>11985</v>
      </c>
      <c r="C5167" s="71" t="s">
        <v>22126</v>
      </c>
      <c r="D5167" s="73" t="s">
        <v>11986</v>
      </c>
    </row>
    <row r="5168" spans="1:4">
      <c r="A5168" s="71" t="s">
        <v>11987</v>
      </c>
      <c r="B5168" s="84" t="s">
        <v>11988</v>
      </c>
      <c r="C5168" s="71" t="s">
        <v>24134</v>
      </c>
      <c r="D5168" s="73" t="s">
        <v>11956</v>
      </c>
    </row>
    <row r="5169" spans="1:4">
      <c r="A5169" s="71" t="s">
        <v>11989</v>
      </c>
      <c r="B5169" s="84" t="s">
        <v>11990</v>
      </c>
      <c r="C5169" s="71" t="s">
        <v>22126</v>
      </c>
      <c r="D5169" s="73" t="s">
        <v>21982</v>
      </c>
    </row>
    <row r="5170" spans="1:4">
      <c r="A5170" s="71" t="s">
        <v>11991</v>
      </c>
      <c r="B5170" s="84" t="s">
        <v>11992</v>
      </c>
      <c r="C5170" s="71" t="s">
        <v>24134</v>
      </c>
      <c r="D5170" s="73" t="s">
        <v>22926</v>
      </c>
    </row>
    <row r="5171" spans="1:4">
      <c r="A5171" s="71" t="s">
        <v>11993</v>
      </c>
      <c r="B5171" s="84" t="s">
        <v>11994</v>
      </c>
      <c r="C5171" s="71" t="s">
        <v>24085</v>
      </c>
      <c r="D5171" s="76" t="s">
        <v>11995</v>
      </c>
    </row>
    <row r="5172" spans="1:4">
      <c r="A5172" s="71" t="s">
        <v>11996</v>
      </c>
      <c r="B5172" s="84" t="s">
        <v>11997</v>
      </c>
      <c r="C5172" s="71" t="s">
        <v>24085</v>
      </c>
      <c r="D5172" s="76" t="s">
        <v>11998</v>
      </c>
    </row>
    <row r="5173" spans="1:4">
      <c r="A5173" s="71" t="s">
        <v>11999</v>
      </c>
      <c r="B5173" s="84" t="s">
        <v>12000</v>
      </c>
      <c r="C5173" s="71" t="s">
        <v>24085</v>
      </c>
      <c r="D5173" s="76" t="s">
        <v>12001</v>
      </c>
    </row>
    <row r="5174" spans="1:4">
      <c r="A5174" s="71" t="s">
        <v>12002</v>
      </c>
      <c r="B5174" s="84" t="s">
        <v>12003</v>
      </c>
      <c r="C5174" s="71" t="s">
        <v>22075</v>
      </c>
      <c r="D5174" s="73" t="s">
        <v>12004</v>
      </c>
    </row>
    <row r="5175" spans="1:4">
      <c r="A5175" s="71" t="s">
        <v>12005</v>
      </c>
      <c r="B5175" s="84" t="s">
        <v>12006</v>
      </c>
      <c r="C5175" s="71" t="s">
        <v>24085</v>
      </c>
      <c r="D5175" s="76" t="s">
        <v>12007</v>
      </c>
    </row>
    <row r="5176" spans="1:4">
      <c r="A5176" s="71" t="s">
        <v>12008</v>
      </c>
      <c r="B5176" s="84" t="s">
        <v>12009</v>
      </c>
      <c r="C5176" s="71" t="s">
        <v>22075</v>
      </c>
      <c r="D5176" s="73" t="s">
        <v>21378</v>
      </c>
    </row>
    <row r="5177" spans="1:4">
      <c r="A5177" s="71" t="s">
        <v>12010</v>
      </c>
      <c r="B5177" s="84" t="s">
        <v>12011</v>
      </c>
      <c r="C5177" s="71" t="s">
        <v>22075</v>
      </c>
      <c r="D5177" s="73" t="s">
        <v>21378</v>
      </c>
    </row>
    <row r="5178" spans="1:4">
      <c r="A5178" s="71" t="s">
        <v>12012</v>
      </c>
      <c r="B5178" s="84" t="s">
        <v>12013</v>
      </c>
      <c r="C5178" s="71" t="s">
        <v>24085</v>
      </c>
      <c r="D5178" s="73" t="s">
        <v>12014</v>
      </c>
    </row>
    <row r="5179" spans="1:4">
      <c r="A5179" s="71" t="s">
        <v>12015</v>
      </c>
      <c r="B5179" s="84" t="s">
        <v>12016</v>
      </c>
      <c r="C5179" s="71" t="s">
        <v>24085</v>
      </c>
      <c r="D5179" s="73" t="s">
        <v>12017</v>
      </c>
    </row>
    <row r="5180" spans="1:4">
      <c r="A5180" s="71" t="s">
        <v>12018</v>
      </c>
      <c r="B5180" s="84" t="s">
        <v>12019</v>
      </c>
      <c r="C5180" s="71" t="s">
        <v>24085</v>
      </c>
      <c r="D5180" s="73" t="s">
        <v>12020</v>
      </c>
    </row>
    <row r="5181" spans="1:4">
      <c r="A5181" s="71" t="s">
        <v>12021</v>
      </c>
      <c r="B5181" s="84" t="s">
        <v>12022</v>
      </c>
      <c r="C5181" s="71" t="s">
        <v>24085</v>
      </c>
      <c r="D5181" s="73" t="s">
        <v>12023</v>
      </c>
    </row>
    <row r="5182" spans="1:4">
      <c r="A5182" s="71" t="s">
        <v>12024</v>
      </c>
      <c r="B5182" s="84" t="s">
        <v>12025</v>
      </c>
      <c r="C5182" s="71" t="s">
        <v>24085</v>
      </c>
      <c r="D5182" s="73" t="s">
        <v>12026</v>
      </c>
    </row>
    <row r="5183" spans="1:4">
      <c r="A5183" s="71" t="s">
        <v>12027</v>
      </c>
      <c r="B5183" s="84" t="s">
        <v>12028</v>
      </c>
      <c r="C5183" s="71" t="s">
        <v>24085</v>
      </c>
      <c r="D5183" s="73" t="s">
        <v>12029</v>
      </c>
    </row>
    <row r="5184" spans="1:4">
      <c r="A5184" s="71" t="s">
        <v>12030</v>
      </c>
      <c r="B5184" s="84" t="s">
        <v>12031</v>
      </c>
      <c r="C5184" s="71" t="s">
        <v>24085</v>
      </c>
      <c r="D5184" s="76" t="s">
        <v>12032</v>
      </c>
    </row>
    <row r="5185" spans="1:4">
      <c r="A5185" s="71" t="s">
        <v>12033</v>
      </c>
      <c r="B5185" s="84" t="s">
        <v>12034</v>
      </c>
      <c r="C5185" s="71" t="s">
        <v>24085</v>
      </c>
      <c r="D5185" s="73" t="s">
        <v>24181</v>
      </c>
    </row>
    <row r="5186" spans="1:4">
      <c r="A5186" s="71" t="s">
        <v>12035</v>
      </c>
      <c r="B5186" s="84" t="s">
        <v>12036</v>
      </c>
      <c r="C5186" s="71" t="s">
        <v>24085</v>
      </c>
      <c r="D5186" s="73" t="s">
        <v>22095</v>
      </c>
    </row>
    <row r="5187" spans="1:4">
      <c r="A5187" s="71" t="s">
        <v>12037</v>
      </c>
      <c r="B5187" s="84" t="s">
        <v>12038</v>
      </c>
      <c r="C5187" s="71" t="s">
        <v>24134</v>
      </c>
      <c r="D5187" s="73" t="s">
        <v>12039</v>
      </c>
    </row>
    <row r="5188" spans="1:4">
      <c r="A5188" s="71" t="s">
        <v>12040</v>
      </c>
      <c r="B5188" s="84" t="s">
        <v>12041</v>
      </c>
      <c r="C5188" s="71" t="s">
        <v>24085</v>
      </c>
      <c r="D5188" s="71" t="s">
        <v>18151</v>
      </c>
    </row>
    <row r="5189" spans="1:4">
      <c r="A5189" s="71" t="s">
        <v>12042</v>
      </c>
      <c r="B5189" s="84" t="s">
        <v>12043</v>
      </c>
      <c r="C5189" s="71" t="s">
        <v>24085</v>
      </c>
      <c r="D5189" s="71" t="s">
        <v>21176</v>
      </c>
    </row>
    <row r="5190" spans="1:4">
      <c r="A5190" s="71" t="s">
        <v>12044</v>
      </c>
      <c r="B5190" s="84" t="s">
        <v>12045</v>
      </c>
      <c r="C5190" s="71" t="s">
        <v>12046</v>
      </c>
      <c r="D5190" s="73" t="s">
        <v>12047</v>
      </c>
    </row>
    <row r="5191" spans="1:4">
      <c r="A5191" s="71" t="s">
        <v>12048</v>
      </c>
      <c r="B5191" s="84" t="s">
        <v>12049</v>
      </c>
      <c r="C5191" s="71" t="s">
        <v>24085</v>
      </c>
      <c r="D5191" s="73" t="s">
        <v>12050</v>
      </c>
    </row>
    <row r="5192" spans="1:4">
      <c r="A5192" s="71" t="s">
        <v>12051</v>
      </c>
      <c r="B5192" s="84" t="s">
        <v>12052</v>
      </c>
      <c r="C5192" s="71" t="s">
        <v>24085</v>
      </c>
      <c r="D5192" s="73" t="s">
        <v>20103</v>
      </c>
    </row>
    <row r="5193" spans="1:4">
      <c r="A5193" s="71" t="s">
        <v>12053</v>
      </c>
      <c r="B5193" s="84" t="s">
        <v>24079</v>
      </c>
      <c r="C5193" s="71" t="s">
        <v>22075</v>
      </c>
      <c r="D5193" s="73" t="s">
        <v>23395</v>
      </c>
    </row>
    <row r="5194" spans="1:4">
      <c r="A5194" s="71" t="s">
        <v>12054</v>
      </c>
      <c r="B5194" s="84" t="s">
        <v>12055</v>
      </c>
      <c r="C5194" s="71" t="s">
        <v>22075</v>
      </c>
      <c r="D5194" s="73" t="s">
        <v>12056</v>
      </c>
    </row>
    <row r="5195" spans="1:4">
      <c r="A5195" s="71" t="s">
        <v>12057</v>
      </c>
      <c r="B5195" s="84" t="s">
        <v>12058</v>
      </c>
      <c r="C5195" s="71" t="s">
        <v>22075</v>
      </c>
      <c r="D5195" s="73" t="s">
        <v>11249</v>
      </c>
    </row>
    <row r="5196" spans="1:4">
      <c r="A5196" s="71" t="s">
        <v>12059</v>
      </c>
      <c r="B5196" s="84" t="s">
        <v>12060</v>
      </c>
      <c r="C5196" s="71" t="s">
        <v>22075</v>
      </c>
      <c r="D5196" s="73" t="s">
        <v>12061</v>
      </c>
    </row>
    <row r="5197" spans="1:4">
      <c r="A5197" s="71" t="s">
        <v>12062</v>
      </c>
      <c r="B5197" s="84" t="s">
        <v>12063</v>
      </c>
      <c r="C5197" s="71" t="s">
        <v>20557</v>
      </c>
      <c r="D5197" s="73" t="s">
        <v>12064</v>
      </c>
    </row>
    <row r="5198" spans="1:4">
      <c r="A5198" s="71" t="s">
        <v>12065</v>
      </c>
      <c r="B5198" s="84" t="s">
        <v>12066</v>
      </c>
      <c r="C5198" s="71" t="s">
        <v>20557</v>
      </c>
      <c r="D5198" s="73" t="s">
        <v>21753</v>
      </c>
    </row>
    <row r="5199" spans="1:4">
      <c r="A5199" s="71" t="s">
        <v>12067</v>
      </c>
      <c r="B5199" s="84" t="s">
        <v>12068</v>
      </c>
      <c r="C5199" s="71" t="s">
        <v>20557</v>
      </c>
      <c r="D5199" s="73" t="s">
        <v>12069</v>
      </c>
    </row>
    <row r="5200" spans="1:4">
      <c r="A5200" s="71" t="s">
        <v>12070</v>
      </c>
      <c r="B5200" s="84" t="s">
        <v>12071</v>
      </c>
      <c r="C5200" s="71" t="s">
        <v>20557</v>
      </c>
      <c r="D5200" s="73" t="s">
        <v>12072</v>
      </c>
    </row>
    <row r="5202" spans="1:4" ht="18.75">
      <c r="B5202" s="83" t="s">
        <v>23664</v>
      </c>
      <c r="C5202" s="79" t="s">
        <v>23665</v>
      </c>
      <c r="D5202" s="71" t="s">
        <v>23859</v>
      </c>
    </row>
    <row r="5203" spans="1:4">
      <c r="A5203" s="79" t="s">
        <v>23666</v>
      </c>
      <c r="B5203" s="84" t="s">
        <v>22678</v>
      </c>
    </row>
    <row r="5204" spans="1:4">
      <c r="A5204" s="79" t="s">
        <v>23667</v>
      </c>
      <c r="B5204" s="84" t="s">
        <v>22679</v>
      </c>
    </row>
    <row r="5205" spans="1:4">
      <c r="A5205" s="79" t="s">
        <v>24023</v>
      </c>
      <c r="B5205" s="85" t="s">
        <v>23668</v>
      </c>
      <c r="C5205" s="79" t="s">
        <v>23669</v>
      </c>
      <c r="D5205" s="79" t="s">
        <v>23670</v>
      </c>
    </row>
    <row r="5206" spans="1:4">
      <c r="B5206" s="86"/>
      <c r="D5206" s="79" t="s">
        <v>23671</v>
      </c>
    </row>
    <row r="5207" spans="1:4">
      <c r="A5207" s="71" t="s">
        <v>12073</v>
      </c>
      <c r="B5207" s="84" t="s">
        <v>12074</v>
      </c>
      <c r="C5207" s="71" t="s">
        <v>20557</v>
      </c>
      <c r="D5207" s="73" t="s">
        <v>12075</v>
      </c>
    </row>
    <row r="5208" spans="1:4">
      <c r="A5208" s="71" t="s">
        <v>12076</v>
      </c>
      <c r="B5208" s="84" t="s">
        <v>12077</v>
      </c>
      <c r="C5208" s="71" t="s">
        <v>20557</v>
      </c>
      <c r="D5208" s="73" t="s">
        <v>12078</v>
      </c>
    </row>
    <row r="5209" spans="1:4">
      <c r="B5209" s="84" t="s">
        <v>14634</v>
      </c>
    </row>
    <row r="5210" spans="1:4">
      <c r="A5210" s="71" t="s">
        <v>12079</v>
      </c>
      <c r="B5210" s="84" t="s">
        <v>12080</v>
      </c>
      <c r="C5210" s="71" t="s">
        <v>20557</v>
      </c>
      <c r="D5210" s="73" t="s">
        <v>12081</v>
      </c>
    </row>
    <row r="5211" spans="1:4">
      <c r="A5211" s="71" t="s">
        <v>12082</v>
      </c>
      <c r="B5211" s="84" t="s">
        <v>12083</v>
      </c>
      <c r="C5211" s="71" t="s">
        <v>20557</v>
      </c>
      <c r="D5211" s="73" t="s">
        <v>12081</v>
      </c>
    </row>
    <row r="5212" spans="1:4">
      <c r="A5212" s="71" t="s">
        <v>12084</v>
      </c>
      <c r="B5212" s="84" t="s">
        <v>12085</v>
      </c>
      <c r="C5212" s="71" t="s">
        <v>20557</v>
      </c>
      <c r="D5212" s="73" t="s">
        <v>12086</v>
      </c>
    </row>
    <row r="5213" spans="1:4">
      <c r="A5213" s="71" t="s">
        <v>12087</v>
      </c>
      <c r="B5213" s="84" t="s">
        <v>12088</v>
      </c>
      <c r="C5213" s="71" t="s">
        <v>20557</v>
      </c>
      <c r="D5213" s="73" t="s">
        <v>12089</v>
      </c>
    </row>
    <row r="5214" spans="1:4">
      <c r="A5214" s="71" t="s">
        <v>12090</v>
      </c>
      <c r="B5214" s="84" t="s">
        <v>12091</v>
      </c>
      <c r="C5214" s="71" t="s">
        <v>20557</v>
      </c>
      <c r="D5214" s="73" t="s">
        <v>12092</v>
      </c>
    </row>
    <row r="5215" spans="1:4">
      <c r="A5215" s="71" t="s">
        <v>12093</v>
      </c>
      <c r="B5215" s="84" t="s">
        <v>12094</v>
      </c>
      <c r="C5215" s="71" t="s">
        <v>20557</v>
      </c>
      <c r="D5215" s="73" t="s">
        <v>12095</v>
      </c>
    </row>
    <row r="5216" spans="1:4">
      <c r="A5216" s="71" t="s">
        <v>12096</v>
      </c>
      <c r="B5216" s="84" t="s">
        <v>12097</v>
      </c>
      <c r="C5216" s="71" t="s">
        <v>20557</v>
      </c>
      <c r="D5216" s="73" t="s">
        <v>12098</v>
      </c>
    </row>
    <row r="5217" spans="1:5">
      <c r="A5217" s="71" t="s">
        <v>12099</v>
      </c>
      <c r="B5217" s="84" t="s">
        <v>12100</v>
      </c>
      <c r="C5217" s="71" t="s">
        <v>20557</v>
      </c>
      <c r="D5217" s="73" t="s">
        <v>12101</v>
      </c>
    </row>
    <row r="5218" spans="1:5">
      <c r="A5218" s="71" t="s">
        <v>12102</v>
      </c>
      <c r="B5218" s="84" t="s">
        <v>12103</v>
      </c>
      <c r="C5218" s="71" t="s">
        <v>20557</v>
      </c>
      <c r="D5218" s="73" t="s">
        <v>12098</v>
      </c>
    </row>
    <row r="5219" spans="1:5">
      <c r="A5219" s="71" t="s">
        <v>12104</v>
      </c>
      <c r="B5219" s="84" t="s">
        <v>12105</v>
      </c>
      <c r="C5219" s="71" t="s">
        <v>20557</v>
      </c>
      <c r="D5219" s="73" t="s">
        <v>12106</v>
      </c>
    </row>
    <row r="5220" spans="1:5">
      <c r="A5220" s="71" t="s">
        <v>12107</v>
      </c>
      <c r="B5220" s="84" t="s">
        <v>12108</v>
      </c>
      <c r="C5220" s="71" t="s">
        <v>20557</v>
      </c>
      <c r="D5220" s="73" t="s">
        <v>12109</v>
      </c>
    </row>
    <row r="5221" spans="1:5">
      <c r="A5221" s="71" t="s">
        <v>12110</v>
      </c>
      <c r="B5221" s="84" t="s">
        <v>12111</v>
      </c>
      <c r="C5221" s="71" t="s">
        <v>20557</v>
      </c>
      <c r="D5221" s="73" t="s">
        <v>12112</v>
      </c>
    </row>
    <row r="5222" spans="1:5">
      <c r="A5222" s="71" t="s">
        <v>12113</v>
      </c>
      <c r="B5222" s="84" t="s">
        <v>12114</v>
      </c>
      <c r="C5222" s="71" t="s">
        <v>20557</v>
      </c>
      <c r="D5222" s="73" t="s">
        <v>12115</v>
      </c>
    </row>
    <row r="5223" spans="1:5">
      <c r="A5223" s="71" t="s">
        <v>12116</v>
      </c>
      <c r="B5223" s="84" t="s">
        <v>12117</v>
      </c>
      <c r="C5223" s="71" t="s">
        <v>20557</v>
      </c>
      <c r="D5223" s="73" t="s">
        <v>12118</v>
      </c>
      <c r="E5223" s="75">
        <v>39904</v>
      </c>
    </row>
    <row r="5224" spans="1:5">
      <c r="A5224" s="71" t="s">
        <v>12119</v>
      </c>
      <c r="B5224" s="84" t="s">
        <v>12120</v>
      </c>
      <c r="C5224" s="71" t="s">
        <v>20557</v>
      </c>
      <c r="D5224" s="73" t="s">
        <v>12121</v>
      </c>
    </row>
    <row r="5225" spans="1:5">
      <c r="A5225" s="71" t="s">
        <v>12122</v>
      </c>
      <c r="B5225" s="84" t="s">
        <v>12123</v>
      </c>
      <c r="C5225" s="71" t="s">
        <v>24085</v>
      </c>
      <c r="D5225" s="73" t="s">
        <v>12124</v>
      </c>
    </row>
    <row r="5226" spans="1:5">
      <c r="A5226" s="71" t="s">
        <v>12125</v>
      </c>
      <c r="B5226" s="84" t="s">
        <v>12126</v>
      </c>
      <c r="C5226" s="71" t="s">
        <v>24085</v>
      </c>
      <c r="D5226" s="73" t="s">
        <v>12127</v>
      </c>
    </row>
    <row r="5227" spans="1:5">
      <c r="A5227" s="71" t="s">
        <v>12128</v>
      </c>
      <c r="B5227" s="84" t="s">
        <v>12129</v>
      </c>
      <c r="C5227" s="71" t="s">
        <v>24085</v>
      </c>
      <c r="D5227" s="73" t="s">
        <v>20008</v>
      </c>
    </row>
    <row r="5228" spans="1:5">
      <c r="A5228" s="71" t="s">
        <v>12130</v>
      </c>
      <c r="B5228" s="84" t="s">
        <v>12131</v>
      </c>
      <c r="C5228" s="71" t="s">
        <v>24085</v>
      </c>
      <c r="D5228" s="73" t="s">
        <v>12132</v>
      </c>
    </row>
    <row r="5229" spans="1:5">
      <c r="A5229" s="71" t="s">
        <v>12133</v>
      </c>
      <c r="B5229" s="84" t="s">
        <v>12134</v>
      </c>
      <c r="C5229" s="71" t="s">
        <v>24085</v>
      </c>
      <c r="D5229" s="73" t="s">
        <v>12135</v>
      </c>
    </row>
    <row r="5230" spans="1:5">
      <c r="A5230" s="71" t="s">
        <v>12136</v>
      </c>
      <c r="B5230" s="84" t="s">
        <v>12137</v>
      </c>
      <c r="C5230" s="71" t="s">
        <v>24085</v>
      </c>
      <c r="D5230" s="73" t="s">
        <v>14294</v>
      </c>
    </row>
    <row r="5231" spans="1:5">
      <c r="A5231" s="71" t="s">
        <v>12138</v>
      </c>
      <c r="B5231" s="84" t="s">
        <v>12139</v>
      </c>
      <c r="C5231" s="71" t="s">
        <v>24085</v>
      </c>
      <c r="D5231" s="73" t="s">
        <v>24139</v>
      </c>
    </row>
    <row r="5232" spans="1:5">
      <c r="A5232" s="71" t="s">
        <v>12140</v>
      </c>
      <c r="B5232" s="84" t="s">
        <v>12141</v>
      </c>
      <c r="C5232" s="71" t="s">
        <v>24085</v>
      </c>
      <c r="D5232" s="73">
        <v>1.17</v>
      </c>
      <c r="E5232" s="75">
        <v>39753</v>
      </c>
    </row>
    <row r="5233" spans="1:5">
      <c r="A5233" s="71" t="s">
        <v>12142</v>
      </c>
      <c r="B5233" s="84" t="s">
        <v>12143</v>
      </c>
      <c r="C5233" s="71" t="s">
        <v>24085</v>
      </c>
      <c r="D5233" s="73">
        <v>2.71</v>
      </c>
      <c r="E5233" s="75">
        <v>39753</v>
      </c>
    </row>
    <row r="5234" spans="1:5">
      <c r="A5234" s="71" t="s">
        <v>12144</v>
      </c>
      <c r="B5234" s="84" t="s">
        <v>12145</v>
      </c>
      <c r="C5234" s="71" t="s">
        <v>20557</v>
      </c>
      <c r="D5234" s="73" t="s">
        <v>12146</v>
      </c>
    </row>
    <row r="5235" spans="1:5">
      <c r="A5235" s="71" t="s">
        <v>12147</v>
      </c>
      <c r="B5235" s="84" t="s">
        <v>12148</v>
      </c>
      <c r="C5235" s="71" t="s">
        <v>24085</v>
      </c>
      <c r="D5235" s="73" t="s">
        <v>12149</v>
      </c>
    </row>
    <row r="5236" spans="1:5">
      <c r="A5236" s="71" t="s">
        <v>12150</v>
      </c>
      <c r="B5236" s="84" t="s">
        <v>12151</v>
      </c>
      <c r="C5236" s="71" t="s">
        <v>24085</v>
      </c>
      <c r="D5236" s="73" t="s">
        <v>12152</v>
      </c>
    </row>
    <row r="5237" spans="1:5">
      <c r="A5237" s="71" t="s">
        <v>12153</v>
      </c>
      <c r="B5237" s="84" t="s">
        <v>12154</v>
      </c>
      <c r="C5237" s="71" t="s">
        <v>24085</v>
      </c>
      <c r="D5237" s="73" t="s">
        <v>12155</v>
      </c>
    </row>
    <row r="5238" spans="1:5">
      <c r="A5238" s="71" t="s">
        <v>12156</v>
      </c>
      <c r="B5238" s="84" t="s">
        <v>12157</v>
      </c>
      <c r="C5238" s="71" t="s">
        <v>20557</v>
      </c>
      <c r="D5238" s="73" t="s">
        <v>18640</v>
      </c>
    </row>
    <row r="5239" spans="1:5">
      <c r="B5239" s="84" t="s">
        <v>12158</v>
      </c>
    </row>
    <row r="5240" spans="1:5">
      <c r="A5240" s="71" t="s">
        <v>12159</v>
      </c>
      <c r="B5240" s="84" t="s">
        <v>12160</v>
      </c>
      <c r="C5240" s="71" t="s">
        <v>20557</v>
      </c>
      <c r="D5240" s="73" t="s">
        <v>12161</v>
      </c>
    </row>
    <row r="5241" spans="1:5">
      <c r="B5241" s="84" t="s">
        <v>12158</v>
      </c>
    </row>
    <row r="5242" spans="1:5">
      <c r="A5242" s="71" t="s">
        <v>12162</v>
      </c>
      <c r="B5242" s="84" t="s">
        <v>12163</v>
      </c>
      <c r="C5242" s="71" t="s">
        <v>24085</v>
      </c>
      <c r="D5242" s="73" t="s">
        <v>23609</v>
      </c>
    </row>
    <row r="5243" spans="1:5">
      <c r="A5243" s="71" t="s">
        <v>12164</v>
      </c>
      <c r="B5243" s="84" t="s">
        <v>12165</v>
      </c>
      <c r="C5243" s="71" t="s">
        <v>24085</v>
      </c>
      <c r="D5243" s="73" t="s">
        <v>16755</v>
      </c>
    </row>
    <row r="5244" spans="1:5">
      <c r="A5244" s="71" t="s">
        <v>12166</v>
      </c>
      <c r="B5244" s="84" t="s">
        <v>12167</v>
      </c>
      <c r="C5244" s="71" t="s">
        <v>24085</v>
      </c>
      <c r="D5244" s="73" t="s">
        <v>12168</v>
      </c>
    </row>
    <row r="5245" spans="1:5">
      <c r="A5245" s="71" t="s">
        <v>12169</v>
      </c>
      <c r="B5245" s="84" t="s">
        <v>12170</v>
      </c>
      <c r="C5245" s="71" t="s">
        <v>24085</v>
      </c>
      <c r="D5245" s="73" t="s">
        <v>12171</v>
      </c>
    </row>
    <row r="5246" spans="1:5">
      <c r="A5246" s="71" t="s">
        <v>12172</v>
      </c>
      <c r="B5246" s="84" t="s">
        <v>12173</v>
      </c>
      <c r="C5246" s="71" t="s">
        <v>20557</v>
      </c>
      <c r="D5246" s="73" t="s">
        <v>20067</v>
      </c>
    </row>
    <row r="5247" spans="1:5">
      <c r="A5247" s="71" t="s">
        <v>12174</v>
      </c>
      <c r="B5247" s="84" t="s">
        <v>12175</v>
      </c>
      <c r="C5247" s="71" t="s">
        <v>20557</v>
      </c>
      <c r="D5247" s="73" t="s">
        <v>12176</v>
      </c>
    </row>
    <row r="5248" spans="1:5">
      <c r="A5248" s="71" t="s">
        <v>12177</v>
      </c>
      <c r="B5248" s="84" t="s">
        <v>12178</v>
      </c>
      <c r="C5248" s="71" t="s">
        <v>20557</v>
      </c>
      <c r="D5248" s="73" t="s">
        <v>14536</v>
      </c>
    </row>
    <row r="5249" spans="1:4">
      <c r="A5249" s="71" t="s">
        <v>12179</v>
      </c>
      <c r="B5249" s="84" t="s">
        <v>12180</v>
      </c>
      <c r="C5249" s="71" t="s">
        <v>20557</v>
      </c>
      <c r="D5249" s="73" t="s">
        <v>14793</v>
      </c>
    </row>
    <row r="5250" spans="1:4">
      <c r="A5250" s="71" t="s">
        <v>12181</v>
      </c>
      <c r="B5250" s="84" t="s">
        <v>12182</v>
      </c>
      <c r="C5250" s="71" t="s">
        <v>20557</v>
      </c>
      <c r="D5250" s="73" t="s">
        <v>13985</v>
      </c>
    </row>
    <row r="5251" spans="1:4">
      <c r="A5251" s="71" t="s">
        <v>12183</v>
      </c>
      <c r="B5251" s="84" t="s">
        <v>10091</v>
      </c>
      <c r="C5251" s="71" t="s">
        <v>20557</v>
      </c>
      <c r="D5251" s="73" t="s">
        <v>10092</v>
      </c>
    </row>
    <row r="5252" spans="1:4">
      <c r="A5252" s="71" t="s">
        <v>10093</v>
      </c>
      <c r="B5252" s="84" t="s">
        <v>10094</v>
      </c>
      <c r="C5252" s="71" t="s">
        <v>20557</v>
      </c>
      <c r="D5252" s="73" t="s">
        <v>10095</v>
      </c>
    </row>
    <row r="5253" spans="1:4">
      <c r="A5253" s="71" t="s">
        <v>10096</v>
      </c>
      <c r="B5253" s="84" t="s">
        <v>10097</v>
      </c>
      <c r="C5253" s="71" t="s">
        <v>24085</v>
      </c>
      <c r="D5253" s="76" t="s">
        <v>10098</v>
      </c>
    </row>
    <row r="5254" spans="1:4">
      <c r="A5254" s="71" t="s">
        <v>10099</v>
      </c>
      <c r="B5254" s="84" t="s">
        <v>10100</v>
      </c>
      <c r="C5254" s="71" t="s">
        <v>24085</v>
      </c>
      <c r="D5254" s="76" t="s">
        <v>10101</v>
      </c>
    </row>
    <row r="5255" spans="1:4">
      <c r="A5255" s="71" t="s">
        <v>10102</v>
      </c>
      <c r="B5255" s="84" t="s">
        <v>10103</v>
      </c>
      <c r="C5255" s="71" t="s">
        <v>24085</v>
      </c>
      <c r="D5255" s="73" t="s">
        <v>10104</v>
      </c>
    </row>
    <row r="5256" spans="1:4">
      <c r="A5256" s="71" t="s">
        <v>10105</v>
      </c>
      <c r="B5256" s="84" t="s">
        <v>10106</v>
      </c>
      <c r="C5256" s="71" t="s">
        <v>24085</v>
      </c>
      <c r="D5256" s="73" t="s">
        <v>10107</v>
      </c>
    </row>
    <row r="5257" spans="1:4">
      <c r="A5257" s="71" t="s">
        <v>10108</v>
      </c>
      <c r="B5257" s="84" t="s">
        <v>10109</v>
      </c>
      <c r="C5257" s="71" t="s">
        <v>24085</v>
      </c>
      <c r="D5257" s="73" t="s">
        <v>10110</v>
      </c>
    </row>
    <row r="5258" spans="1:4">
      <c r="A5258" s="71" t="s">
        <v>10111</v>
      </c>
      <c r="B5258" s="84" t="s">
        <v>10112</v>
      </c>
      <c r="C5258" s="71" t="s">
        <v>24085</v>
      </c>
      <c r="D5258" s="73" t="s">
        <v>10113</v>
      </c>
    </row>
    <row r="5259" spans="1:4">
      <c r="A5259" s="71" t="s">
        <v>10114</v>
      </c>
      <c r="B5259" s="84" t="s">
        <v>10115</v>
      </c>
      <c r="C5259" s="71" t="s">
        <v>24085</v>
      </c>
      <c r="D5259" s="73" t="s">
        <v>10116</v>
      </c>
    </row>
    <row r="5260" spans="1:4">
      <c r="A5260" s="71" t="s">
        <v>10117</v>
      </c>
      <c r="B5260" s="84" t="s">
        <v>10118</v>
      </c>
      <c r="C5260" s="71" t="s">
        <v>24085</v>
      </c>
      <c r="D5260" s="73" t="s">
        <v>10119</v>
      </c>
    </row>
    <row r="5261" spans="1:4">
      <c r="A5261" s="71" t="s">
        <v>10120</v>
      </c>
      <c r="B5261" s="84" t="s">
        <v>10121</v>
      </c>
      <c r="C5261" s="71" t="s">
        <v>24085</v>
      </c>
      <c r="D5261" s="73" t="s">
        <v>10122</v>
      </c>
    </row>
    <row r="5262" spans="1:4">
      <c r="B5262" s="86"/>
    </row>
    <row r="5263" spans="1:4" ht="18.75">
      <c r="B5263" s="83" t="s">
        <v>23664</v>
      </c>
      <c r="C5263" s="79" t="s">
        <v>23665</v>
      </c>
      <c r="D5263" s="71" t="s">
        <v>23860</v>
      </c>
    </row>
    <row r="5264" spans="1:4">
      <c r="A5264" s="79" t="s">
        <v>23666</v>
      </c>
      <c r="B5264" s="84" t="s">
        <v>22678</v>
      </c>
    </row>
    <row r="5265" spans="1:4">
      <c r="A5265" s="79" t="s">
        <v>23667</v>
      </c>
      <c r="B5265" s="84" t="s">
        <v>22679</v>
      </c>
    </row>
    <row r="5266" spans="1:4">
      <c r="A5266" s="79" t="s">
        <v>24023</v>
      </c>
      <c r="B5266" s="85" t="s">
        <v>23668</v>
      </c>
      <c r="C5266" s="79" t="s">
        <v>23669</v>
      </c>
      <c r="D5266" s="79" t="s">
        <v>23670</v>
      </c>
    </row>
    <row r="5267" spans="1:4">
      <c r="B5267" s="86"/>
      <c r="D5267" s="79" t="s">
        <v>23671</v>
      </c>
    </row>
    <row r="5268" spans="1:4">
      <c r="A5268" s="71" t="s">
        <v>10123</v>
      </c>
      <c r="B5268" s="84" t="s">
        <v>10124</v>
      </c>
      <c r="C5268" s="71" t="s">
        <v>24085</v>
      </c>
      <c r="D5268" s="73" t="s">
        <v>10125</v>
      </c>
    </row>
    <row r="5269" spans="1:4">
      <c r="A5269" s="71" t="s">
        <v>10126</v>
      </c>
      <c r="B5269" s="84" t="s">
        <v>10127</v>
      </c>
      <c r="C5269" s="71" t="s">
        <v>24085</v>
      </c>
      <c r="D5269" s="73" t="s">
        <v>10128</v>
      </c>
    </row>
    <row r="5270" spans="1:4">
      <c r="A5270" s="71" t="s">
        <v>10129</v>
      </c>
      <c r="B5270" s="84" t="s">
        <v>10130</v>
      </c>
      <c r="C5270" s="71" t="s">
        <v>24085</v>
      </c>
      <c r="D5270" s="73" t="s">
        <v>10131</v>
      </c>
    </row>
    <row r="5271" spans="1:4">
      <c r="A5271" s="71" t="s">
        <v>10132</v>
      </c>
      <c r="B5271" s="84" t="s">
        <v>10133</v>
      </c>
      <c r="C5271" s="71" t="s">
        <v>24085</v>
      </c>
      <c r="D5271" s="73" t="s">
        <v>10134</v>
      </c>
    </row>
    <row r="5272" spans="1:4">
      <c r="A5272" s="71" t="s">
        <v>10135</v>
      </c>
      <c r="B5272" s="84" t="s">
        <v>10136</v>
      </c>
      <c r="C5272" s="71" t="s">
        <v>24085</v>
      </c>
      <c r="D5272" s="73" t="s">
        <v>10137</v>
      </c>
    </row>
    <row r="5273" spans="1:4">
      <c r="A5273" s="71" t="s">
        <v>10138</v>
      </c>
      <c r="B5273" s="84" t="s">
        <v>10139</v>
      </c>
      <c r="C5273" s="71" t="s">
        <v>24085</v>
      </c>
      <c r="D5273" s="76" t="s">
        <v>10140</v>
      </c>
    </row>
    <row r="5274" spans="1:4">
      <c r="A5274" s="71" t="s">
        <v>10141</v>
      </c>
      <c r="B5274" s="84" t="s">
        <v>10142</v>
      </c>
      <c r="C5274" s="71" t="s">
        <v>24085</v>
      </c>
      <c r="D5274" s="77" t="s">
        <v>10143</v>
      </c>
    </row>
    <row r="5275" spans="1:4">
      <c r="A5275" s="71" t="s">
        <v>10144</v>
      </c>
      <c r="B5275" s="84" t="s">
        <v>10145</v>
      </c>
      <c r="C5275" s="71" t="s">
        <v>24085</v>
      </c>
      <c r="D5275" s="76" t="s">
        <v>10146</v>
      </c>
    </row>
    <row r="5276" spans="1:4">
      <c r="A5276" s="71" t="s">
        <v>10147</v>
      </c>
      <c r="B5276" s="84" t="s">
        <v>10148</v>
      </c>
      <c r="C5276" s="71" t="s">
        <v>24085</v>
      </c>
      <c r="D5276" s="76" t="s">
        <v>10149</v>
      </c>
    </row>
    <row r="5277" spans="1:4">
      <c r="A5277" s="71" t="s">
        <v>10150</v>
      </c>
      <c r="B5277" s="84" t="s">
        <v>10151</v>
      </c>
      <c r="C5277" s="71" t="s">
        <v>24085</v>
      </c>
      <c r="D5277" s="76" t="s">
        <v>10152</v>
      </c>
    </row>
    <row r="5278" spans="1:4">
      <c r="A5278" s="71" t="s">
        <v>10153</v>
      </c>
      <c r="B5278" s="84" t="s">
        <v>10154</v>
      </c>
      <c r="C5278" s="71" t="s">
        <v>24085</v>
      </c>
      <c r="D5278" s="76" t="s">
        <v>10155</v>
      </c>
    </row>
    <row r="5279" spans="1:4">
      <c r="A5279" s="71" t="s">
        <v>10156</v>
      </c>
      <c r="B5279" s="84" t="s">
        <v>10157</v>
      </c>
      <c r="C5279" s="71" t="s">
        <v>24085</v>
      </c>
      <c r="D5279" s="73" t="s">
        <v>10158</v>
      </c>
    </row>
    <row r="5280" spans="1:4">
      <c r="A5280" s="71" t="s">
        <v>10159</v>
      </c>
      <c r="B5280" s="84" t="s">
        <v>10160</v>
      </c>
      <c r="C5280" s="71" t="s">
        <v>24085</v>
      </c>
      <c r="D5280" s="73" t="s">
        <v>10107</v>
      </c>
    </row>
    <row r="5281" spans="1:4">
      <c r="A5281" s="71" t="s">
        <v>10161</v>
      </c>
      <c r="B5281" s="84" t="s">
        <v>10162</v>
      </c>
      <c r="C5281" s="71" t="s">
        <v>24085</v>
      </c>
      <c r="D5281" s="73" t="s">
        <v>10163</v>
      </c>
    </row>
    <row r="5282" spans="1:4">
      <c r="A5282" s="71" t="s">
        <v>10164</v>
      </c>
      <c r="B5282" s="84" t="s">
        <v>10165</v>
      </c>
      <c r="C5282" s="71" t="s">
        <v>24085</v>
      </c>
      <c r="D5282" s="73" t="s">
        <v>10166</v>
      </c>
    </row>
    <row r="5283" spans="1:4">
      <c r="A5283" s="71" t="s">
        <v>10167</v>
      </c>
      <c r="B5283" s="84" t="s">
        <v>10168</v>
      </c>
      <c r="C5283" s="71" t="s">
        <v>24085</v>
      </c>
      <c r="D5283" s="73" t="s">
        <v>10169</v>
      </c>
    </row>
    <row r="5284" spans="1:4">
      <c r="A5284" s="71" t="s">
        <v>10170</v>
      </c>
      <c r="B5284" s="84" t="s">
        <v>10171</v>
      </c>
      <c r="C5284" s="71" t="s">
        <v>24085</v>
      </c>
      <c r="D5284" s="73" t="s">
        <v>10172</v>
      </c>
    </row>
    <row r="5285" spans="1:4">
      <c r="A5285" s="71" t="s">
        <v>10173</v>
      </c>
      <c r="B5285" s="84" t="s">
        <v>10174</v>
      </c>
      <c r="C5285" s="71" t="s">
        <v>24085</v>
      </c>
      <c r="D5285" s="73" t="s">
        <v>10175</v>
      </c>
    </row>
    <row r="5286" spans="1:4">
      <c r="A5286" s="71" t="s">
        <v>10176</v>
      </c>
      <c r="B5286" s="84" t="s">
        <v>10177</v>
      </c>
      <c r="C5286" s="71" t="s">
        <v>24085</v>
      </c>
      <c r="D5286" s="73" t="s">
        <v>10178</v>
      </c>
    </row>
    <row r="5287" spans="1:4">
      <c r="A5287" s="71" t="s">
        <v>10179</v>
      </c>
      <c r="B5287" s="84" t="s">
        <v>10180</v>
      </c>
      <c r="C5287" s="71" t="s">
        <v>24085</v>
      </c>
      <c r="D5287" s="73" t="s">
        <v>10181</v>
      </c>
    </row>
    <row r="5288" spans="1:4">
      <c r="A5288" s="71" t="s">
        <v>10182</v>
      </c>
      <c r="B5288" s="84" t="s">
        <v>10183</v>
      </c>
      <c r="C5288" s="71" t="s">
        <v>24085</v>
      </c>
      <c r="D5288" s="73" t="s">
        <v>10184</v>
      </c>
    </row>
    <row r="5289" spans="1:4">
      <c r="A5289" s="71" t="s">
        <v>10185</v>
      </c>
      <c r="B5289" s="84" t="s">
        <v>10186</v>
      </c>
      <c r="C5289" s="71" t="s">
        <v>24085</v>
      </c>
      <c r="D5289" s="77" t="s">
        <v>10187</v>
      </c>
    </row>
    <row r="5290" spans="1:4">
      <c r="A5290" s="71" t="s">
        <v>10188</v>
      </c>
      <c r="B5290" s="84" t="s">
        <v>10189</v>
      </c>
      <c r="C5290" s="71" t="s">
        <v>24085</v>
      </c>
      <c r="D5290" s="76" t="s">
        <v>10190</v>
      </c>
    </row>
    <row r="5291" spans="1:4">
      <c r="A5291" s="71" t="s">
        <v>10191</v>
      </c>
      <c r="B5291" s="84" t="s">
        <v>10192</v>
      </c>
      <c r="C5291" s="71" t="s">
        <v>24085</v>
      </c>
      <c r="D5291" s="76" t="s">
        <v>10193</v>
      </c>
    </row>
    <row r="5292" spans="1:4">
      <c r="A5292" s="71" t="s">
        <v>10194</v>
      </c>
      <c r="B5292" s="84" t="s">
        <v>10195</v>
      </c>
      <c r="C5292" s="71" t="s">
        <v>24085</v>
      </c>
      <c r="D5292" s="76" t="s">
        <v>10196</v>
      </c>
    </row>
    <row r="5293" spans="1:4">
      <c r="A5293" s="71" t="s">
        <v>10197</v>
      </c>
      <c r="B5293" s="84" t="s">
        <v>10198</v>
      </c>
      <c r="C5293" s="71" t="s">
        <v>24085</v>
      </c>
      <c r="D5293" s="76" t="s">
        <v>10199</v>
      </c>
    </row>
    <row r="5294" spans="1:4">
      <c r="A5294" s="71" t="s">
        <v>10200</v>
      </c>
      <c r="B5294" s="84" t="s">
        <v>10201</v>
      </c>
      <c r="C5294" s="71" t="s">
        <v>24085</v>
      </c>
      <c r="D5294" s="76" t="s">
        <v>10202</v>
      </c>
    </row>
    <row r="5295" spans="1:4">
      <c r="A5295" s="71" t="s">
        <v>10203</v>
      </c>
      <c r="B5295" s="84" t="s">
        <v>10204</v>
      </c>
      <c r="C5295" s="71" t="s">
        <v>24085</v>
      </c>
      <c r="D5295" s="76" t="s">
        <v>10205</v>
      </c>
    </row>
    <row r="5296" spans="1:4">
      <c r="A5296" s="71" t="s">
        <v>10206</v>
      </c>
      <c r="B5296" s="84" t="s">
        <v>10207</v>
      </c>
      <c r="C5296" s="71" t="s">
        <v>24085</v>
      </c>
      <c r="D5296" s="76" t="s">
        <v>10208</v>
      </c>
    </row>
    <row r="5297" spans="1:4">
      <c r="A5297" s="71" t="s">
        <v>10209</v>
      </c>
      <c r="B5297" s="84" t="s">
        <v>10210</v>
      </c>
      <c r="C5297" s="71" t="s">
        <v>24085</v>
      </c>
      <c r="D5297" s="73" t="s">
        <v>10211</v>
      </c>
    </row>
    <row r="5298" spans="1:4">
      <c r="A5298" s="71" t="s">
        <v>10212</v>
      </c>
      <c r="B5298" s="84" t="s">
        <v>10213</v>
      </c>
      <c r="C5298" s="71" t="s">
        <v>24085</v>
      </c>
      <c r="D5298" s="73" t="s">
        <v>10214</v>
      </c>
    </row>
    <row r="5299" spans="1:4">
      <c r="A5299" s="71" t="s">
        <v>10215</v>
      </c>
      <c r="B5299" s="84" t="s">
        <v>10216</v>
      </c>
      <c r="C5299" s="71" t="s">
        <v>24085</v>
      </c>
      <c r="D5299" s="73" t="s">
        <v>10217</v>
      </c>
    </row>
    <row r="5300" spans="1:4">
      <c r="A5300" s="71" t="s">
        <v>10218</v>
      </c>
      <c r="B5300" s="84" t="s">
        <v>10219</v>
      </c>
      <c r="C5300" s="71" t="s">
        <v>24085</v>
      </c>
      <c r="D5300" s="73" t="s">
        <v>10220</v>
      </c>
    </row>
    <row r="5301" spans="1:4">
      <c r="A5301" s="71" t="s">
        <v>10221</v>
      </c>
      <c r="B5301" s="84" t="s">
        <v>10222</v>
      </c>
      <c r="C5301" s="71" t="s">
        <v>24085</v>
      </c>
      <c r="D5301" s="73" t="s">
        <v>10223</v>
      </c>
    </row>
    <row r="5302" spans="1:4">
      <c r="A5302" s="71" t="s">
        <v>10224</v>
      </c>
      <c r="B5302" s="84" t="s">
        <v>10225</v>
      </c>
      <c r="C5302" s="71" t="s">
        <v>24085</v>
      </c>
      <c r="D5302" s="73" t="s">
        <v>10226</v>
      </c>
    </row>
    <row r="5303" spans="1:4">
      <c r="A5303" s="71" t="s">
        <v>10227</v>
      </c>
      <c r="B5303" s="84" t="s">
        <v>10228</v>
      </c>
      <c r="C5303" s="71" t="s">
        <v>24085</v>
      </c>
      <c r="D5303" s="73" t="s">
        <v>10229</v>
      </c>
    </row>
    <row r="5304" spans="1:4">
      <c r="A5304" s="71" t="s">
        <v>10230</v>
      </c>
      <c r="B5304" s="84" t="s">
        <v>10231</v>
      </c>
      <c r="C5304" s="71" t="s">
        <v>24085</v>
      </c>
      <c r="D5304" s="73" t="s">
        <v>10232</v>
      </c>
    </row>
    <row r="5305" spans="1:4">
      <c r="A5305" s="71" t="s">
        <v>10233</v>
      </c>
      <c r="B5305" s="84" t="s">
        <v>10234</v>
      </c>
      <c r="C5305" s="71" t="s">
        <v>24085</v>
      </c>
      <c r="D5305" s="76" t="s">
        <v>10235</v>
      </c>
    </row>
    <row r="5306" spans="1:4">
      <c r="A5306" s="71" t="s">
        <v>10236</v>
      </c>
      <c r="B5306" s="84" t="s">
        <v>10237</v>
      </c>
      <c r="C5306" s="71" t="s">
        <v>24085</v>
      </c>
      <c r="D5306" s="77" t="s">
        <v>10187</v>
      </c>
    </row>
    <row r="5307" spans="1:4">
      <c r="A5307" s="71" t="s">
        <v>10238</v>
      </c>
      <c r="B5307" s="84" t="s">
        <v>10239</v>
      </c>
      <c r="C5307" s="71" t="s">
        <v>24085</v>
      </c>
      <c r="D5307" s="76" t="s">
        <v>10240</v>
      </c>
    </row>
    <row r="5308" spans="1:4">
      <c r="A5308" s="71" t="s">
        <v>10241</v>
      </c>
      <c r="B5308" s="84" t="s">
        <v>10242</v>
      </c>
      <c r="C5308" s="71" t="s">
        <v>24085</v>
      </c>
      <c r="D5308" s="76" t="s">
        <v>10243</v>
      </c>
    </row>
    <row r="5309" spans="1:4">
      <c r="A5309" s="71" t="s">
        <v>10244</v>
      </c>
      <c r="B5309" s="84" t="s">
        <v>10245</v>
      </c>
      <c r="C5309" s="71" t="s">
        <v>24085</v>
      </c>
      <c r="D5309" s="76" t="s">
        <v>10246</v>
      </c>
    </row>
    <row r="5310" spans="1:4">
      <c r="A5310" s="71" t="s">
        <v>10247</v>
      </c>
      <c r="B5310" s="84" t="s">
        <v>10248</v>
      </c>
      <c r="C5310" s="71" t="s">
        <v>24085</v>
      </c>
      <c r="D5310" s="76" t="s">
        <v>10249</v>
      </c>
    </row>
    <row r="5311" spans="1:4">
      <c r="A5311" s="71" t="s">
        <v>10250</v>
      </c>
      <c r="B5311" s="84" t="s">
        <v>10251</v>
      </c>
      <c r="C5311" s="71" t="s">
        <v>24085</v>
      </c>
      <c r="D5311" s="76" t="s">
        <v>10252</v>
      </c>
    </row>
    <row r="5312" spans="1:4">
      <c r="A5312" s="71" t="s">
        <v>10253</v>
      </c>
      <c r="B5312" s="84" t="s">
        <v>10254</v>
      </c>
      <c r="C5312" s="71" t="s">
        <v>24085</v>
      </c>
      <c r="D5312" s="76" t="s">
        <v>10255</v>
      </c>
    </row>
    <row r="5313" spans="1:4">
      <c r="A5313" s="71" t="s">
        <v>10256</v>
      </c>
      <c r="B5313" s="84" t="s">
        <v>10257</v>
      </c>
      <c r="C5313" s="71" t="s">
        <v>24085</v>
      </c>
      <c r="D5313" s="77" t="s">
        <v>10258</v>
      </c>
    </row>
    <row r="5314" spans="1:4">
      <c r="A5314" s="71" t="s">
        <v>10259</v>
      </c>
      <c r="B5314" s="84" t="s">
        <v>10260</v>
      </c>
      <c r="C5314" s="71" t="s">
        <v>24085</v>
      </c>
      <c r="D5314" s="73" t="s">
        <v>10261</v>
      </c>
    </row>
    <row r="5315" spans="1:4">
      <c r="A5315" s="71" t="s">
        <v>10262</v>
      </c>
      <c r="B5315" s="84" t="s">
        <v>10263</v>
      </c>
      <c r="C5315" s="71" t="s">
        <v>24085</v>
      </c>
      <c r="D5315" s="73" t="s">
        <v>21086</v>
      </c>
    </row>
    <row r="5316" spans="1:4">
      <c r="A5316" s="71" t="s">
        <v>10264</v>
      </c>
      <c r="B5316" s="84" t="s">
        <v>10265</v>
      </c>
      <c r="C5316" s="71" t="s">
        <v>24085</v>
      </c>
      <c r="D5316" s="73" t="s">
        <v>15132</v>
      </c>
    </row>
    <row r="5317" spans="1:4">
      <c r="A5317" s="71" t="s">
        <v>10266</v>
      </c>
      <c r="B5317" s="84" t="s">
        <v>10267</v>
      </c>
      <c r="C5317" s="71" t="s">
        <v>24085</v>
      </c>
      <c r="D5317" s="71" t="s">
        <v>21665</v>
      </c>
    </row>
    <row r="5318" spans="1:4">
      <c r="A5318" s="71" t="s">
        <v>10268</v>
      </c>
      <c r="B5318" s="84" t="s">
        <v>10269</v>
      </c>
      <c r="C5318" s="71" t="s">
        <v>24085</v>
      </c>
      <c r="D5318" s="73" t="s">
        <v>16017</v>
      </c>
    </row>
    <row r="5319" spans="1:4">
      <c r="A5319" s="71" t="s">
        <v>10270</v>
      </c>
      <c r="B5319" s="84" t="s">
        <v>10271</v>
      </c>
      <c r="C5319" s="71" t="s">
        <v>24085</v>
      </c>
      <c r="D5319" s="73" t="s">
        <v>10272</v>
      </c>
    </row>
    <row r="5320" spans="1:4">
      <c r="A5320" s="71" t="s">
        <v>10273</v>
      </c>
      <c r="B5320" s="84" t="s">
        <v>10274</v>
      </c>
      <c r="C5320" s="71" t="s">
        <v>24085</v>
      </c>
      <c r="D5320" s="73" t="s">
        <v>15082</v>
      </c>
    </row>
    <row r="5321" spans="1:4">
      <c r="B5321" s="86"/>
    </row>
    <row r="5322" spans="1:4" ht="18.75">
      <c r="B5322" s="83" t="s">
        <v>23664</v>
      </c>
      <c r="C5322" s="79" t="s">
        <v>23665</v>
      </c>
      <c r="D5322" s="71" t="s">
        <v>23861</v>
      </c>
    </row>
    <row r="5323" spans="1:4">
      <c r="A5323" s="79" t="s">
        <v>23666</v>
      </c>
      <c r="B5323" s="84" t="s">
        <v>22678</v>
      </c>
    </row>
    <row r="5324" spans="1:4">
      <c r="A5324" s="79" t="s">
        <v>23667</v>
      </c>
      <c r="B5324" s="84" t="s">
        <v>22679</v>
      </c>
    </row>
    <row r="5325" spans="1:4">
      <c r="A5325" s="79" t="s">
        <v>24023</v>
      </c>
      <c r="B5325" s="85" t="s">
        <v>23668</v>
      </c>
      <c r="C5325" s="79" t="s">
        <v>23669</v>
      </c>
      <c r="D5325" s="79" t="s">
        <v>23670</v>
      </c>
    </row>
    <row r="5326" spans="1:4">
      <c r="B5326" s="86"/>
      <c r="D5326" s="79" t="s">
        <v>23671</v>
      </c>
    </row>
    <row r="5327" spans="1:4">
      <c r="A5327" s="71" t="s">
        <v>10275</v>
      </c>
      <c r="B5327" s="84" t="s">
        <v>10276</v>
      </c>
      <c r="C5327" s="71" t="s">
        <v>24085</v>
      </c>
      <c r="D5327" s="73" t="s">
        <v>20070</v>
      </c>
    </row>
    <row r="5328" spans="1:4">
      <c r="A5328" s="71" t="s">
        <v>10277</v>
      </c>
      <c r="B5328" s="84" t="s">
        <v>10278</v>
      </c>
      <c r="C5328" s="71" t="s">
        <v>24085</v>
      </c>
      <c r="D5328" s="73" t="s">
        <v>10279</v>
      </c>
    </row>
    <row r="5329" spans="1:4">
      <c r="A5329" s="71" t="s">
        <v>10280</v>
      </c>
      <c r="B5329" s="84" t="s">
        <v>10281</v>
      </c>
      <c r="C5329" s="71" t="s">
        <v>24085</v>
      </c>
      <c r="D5329" s="73" t="s">
        <v>10282</v>
      </c>
    </row>
    <row r="5330" spans="1:4">
      <c r="A5330" s="71" t="s">
        <v>10283</v>
      </c>
      <c r="B5330" s="84" t="s">
        <v>10284</v>
      </c>
      <c r="C5330" s="71" t="s">
        <v>24085</v>
      </c>
      <c r="D5330" s="73" t="s">
        <v>23028</v>
      </c>
    </row>
    <row r="5331" spans="1:4">
      <c r="A5331" s="71" t="s">
        <v>10285</v>
      </c>
      <c r="B5331" s="84" t="s">
        <v>10286</v>
      </c>
      <c r="C5331" s="71" t="s">
        <v>24085</v>
      </c>
      <c r="D5331" s="71" t="s">
        <v>22247</v>
      </c>
    </row>
    <row r="5332" spans="1:4">
      <c r="A5332" s="71" t="s">
        <v>10287</v>
      </c>
      <c r="B5332" s="84" t="s">
        <v>10288</v>
      </c>
      <c r="C5332" s="71" t="s">
        <v>24085</v>
      </c>
      <c r="D5332" s="71" t="s">
        <v>21655</v>
      </c>
    </row>
    <row r="5333" spans="1:4">
      <c r="A5333" s="71" t="s">
        <v>10289</v>
      </c>
      <c r="B5333" s="84" t="s">
        <v>10290</v>
      </c>
      <c r="C5333" s="71" t="s">
        <v>24085</v>
      </c>
      <c r="D5333" s="73" t="s">
        <v>24411</v>
      </c>
    </row>
    <row r="5334" spans="1:4">
      <c r="A5334" s="71" t="s">
        <v>10291</v>
      </c>
      <c r="B5334" s="84" t="s">
        <v>10292</v>
      </c>
      <c r="C5334" s="71" t="s">
        <v>24085</v>
      </c>
      <c r="D5334" s="73" t="s">
        <v>21560</v>
      </c>
    </row>
    <row r="5335" spans="1:4">
      <c r="A5335" s="71" t="s">
        <v>10293</v>
      </c>
      <c r="B5335" s="84" t="s">
        <v>10294</v>
      </c>
      <c r="C5335" s="71" t="s">
        <v>24085</v>
      </c>
      <c r="D5335" s="71" t="s">
        <v>24317</v>
      </c>
    </row>
    <row r="5336" spans="1:4">
      <c r="A5336" s="71" t="s">
        <v>10295</v>
      </c>
      <c r="B5336" s="84" t="s">
        <v>10296</v>
      </c>
      <c r="C5336" s="71" t="s">
        <v>24085</v>
      </c>
      <c r="D5336" s="73" t="s">
        <v>13298</v>
      </c>
    </row>
    <row r="5337" spans="1:4">
      <c r="A5337" s="71" t="s">
        <v>10297</v>
      </c>
      <c r="B5337" s="84" t="s">
        <v>10298</v>
      </c>
      <c r="C5337" s="71" t="s">
        <v>24085</v>
      </c>
      <c r="D5337" s="73" t="s">
        <v>20572</v>
      </c>
    </row>
    <row r="5338" spans="1:4">
      <c r="A5338" s="71" t="s">
        <v>10299</v>
      </c>
      <c r="B5338" s="84" t="s">
        <v>10300</v>
      </c>
      <c r="C5338" s="71" t="s">
        <v>24085</v>
      </c>
      <c r="D5338" s="73" t="s">
        <v>19276</v>
      </c>
    </row>
    <row r="5339" spans="1:4">
      <c r="A5339" s="71" t="s">
        <v>10301</v>
      </c>
      <c r="B5339" s="84" t="s">
        <v>10302</v>
      </c>
      <c r="C5339" s="71" t="s">
        <v>24085</v>
      </c>
      <c r="D5339" s="73" t="s">
        <v>10303</v>
      </c>
    </row>
    <row r="5340" spans="1:4">
      <c r="A5340" s="71" t="s">
        <v>10304</v>
      </c>
      <c r="B5340" s="84" t="s">
        <v>10305</v>
      </c>
      <c r="C5340" s="71" t="s">
        <v>24085</v>
      </c>
      <c r="D5340" s="73" t="s">
        <v>10306</v>
      </c>
    </row>
    <row r="5341" spans="1:4">
      <c r="A5341" s="71" t="s">
        <v>10307</v>
      </c>
      <c r="B5341" s="84" t="s">
        <v>10308</v>
      </c>
      <c r="C5341" s="71" t="s">
        <v>24085</v>
      </c>
      <c r="D5341" s="73" t="s">
        <v>10309</v>
      </c>
    </row>
    <row r="5342" spans="1:4">
      <c r="A5342" s="71" t="s">
        <v>10310</v>
      </c>
      <c r="B5342" s="84" t="s">
        <v>10311</v>
      </c>
      <c r="C5342" s="71" t="s">
        <v>24085</v>
      </c>
      <c r="D5342" s="73" t="s">
        <v>10312</v>
      </c>
    </row>
    <row r="5343" spans="1:4">
      <c r="A5343" s="71" t="s">
        <v>10313</v>
      </c>
      <c r="B5343" s="84" t="s">
        <v>10314</v>
      </c>
      <c r="C5343" s="71" t="s">
        <v>24085</v>
      </c>
      <c r="D5343" s="73" t="s">
        <v>10315</v>
      </c>
    </row>
    <row r="5344" spans="1:4">
      <c r="A5344" s="71" t="s">
        <v>10316</v>
      </c>
      <c r="B5344" s="84" t="s">
        <v>10317</v>
      </c>
      <c r="C5344" s="71" t="s">
        <v>24085</v>
      </c>
      <c r="D5344" s="73" t="s">
        <v>14263</v>
      </c>
    </row>
    <row r="5345" spans="1:4">
      <c r="A5345" s="71" t="s">
        <v>10318</v>
      </c>
      <c r="B5345" s="84" t="s">
        <v>10319</v>
      </c>
      <c r="C5345" s="71" t="s">
        <v>24085</v>
      </c>
      <c r="D5345" s="73" t="s">
        <v>21498</v>
      </c>
    </row>
    <row r="5346" spans="1:4">
      <c r="A5346" s="71" t="s">
        <v>10320</v>
      </c>
      <c r="B5346" s="84" t="s">
        <v>10321</v>
      </c>
      <c r="C5346" s="71" t="s">
        <v>24085</v>
      </c>
      <c r="D5346" s="73" t="s">
        <v>21118</v>
      </c>
    </row>
    <row r="5347" spans="1:4">
      <c r="A5347" s="71" t="s">
        <v>10322</v>
      </c>
      <c r="B5347" s="84" t="s">
        <v>10323</v>
      </c>
      <c r="C5347" s="71" t="s">
        <v>24085</v>
      </c>
      <c r="D5347" s="73" t="s">
        <v>10324</v>
      </c>
    </row>
    <row r="5348" spans="1:4">
      <c r="A5348" s="71" t="s">
        <v>10325</v>
      </c>
      <c r="B5348" s="84" t="s">
        <v>10326</v>
      </c>
      <c r="C5348" s="71" t="s">
        <v>24134</v>
      </c>
      <c r="D5348" s="71" t="s">
        <v>22068</v>
      </c>
    </row>
    <row r="5349" spans="1:4">
      <c r="A5349" s="71" t="s">
        <v>10327</v>
      </c>
      <c r="B5349" s="84" t="s">
        <v>10328</v>
      </c>
      <c r="C5349" s="71" t="s">
        <v>21974</v>
      </c>
      <c r="D5349" s="73" t="s">
        <v>10329</v>
      </c>
    </row>
    <row r="5350" spans="1:4">
      <c r="A5350" s="71" t="s">
        <v>10330</v>
      </c>
      <c r="B5350" s="84" t="s">
        <v>10331</v>
      </c>
      <c r="C5350" s="71" t="s">
        <v>24134</v>
      </c>
      <c r="D5350" s="73" t="s">
        <v>24433</v>
      </c>
    </row>
    <row r="5351" spans="1:4">
      <c r="A5351" s="71" t="s">
        <v>10332</v>
      </c>
      <c r="B5351" s="84" t="s">
        <v>10333</v>
      </c>
      <c r="C5351" s="71" t="s">
        <v>24134</v>
      </c>
      <c r="D5351" s="73" t="s">
        <v>24346</v>
      </c>
    </row>
    <row r="5352" spans="1:4">
      <c r="A5352" s="71" t="s">
        <v>10334</v>
      </c>
      <c r="B5352" s="84" t="s">
        <v>10335</v>
      </c>
      <c r="C5352" s="71" t="s">
        <v>22075</v>
      </c>
      <c r="D5352" s="73" t="s">
        <v>22572</v>
      </c>
    </row>
    <row r="5353" spans="1:4">
      <c r="A5353" s="71" t="s">
        <v>10336</v>
      </c>
      <c r="B5353" s="84" t="s">
        <v>10337</v>
      </c>
      <c r="C5353" s="71" t="s">
        <v>24085</v>
      </c>
      <c r="D5353" s="76" t="s">
        <v>10338</v>
      </c>
    </row>
    <row r="5354" spans="1:4">
      <c r="A5354" s="71" t="s">
        <v>10339</v>
      </c>
      <c r="B5354" s="84" t="s">
        <v>10340</v>
      </c>
      <c r="C5354" s="71" t="s">
        <v>24134</v>
      </c>
      <c r="D5354" s="73" t="s">
        <v>20625</v>
      </c>
    </row>
    <row r="5355" spans="1:4">
      <c r="A5355" s="71" t="s">
        <v>10341</v>
      </c>
      <c r="B5355" s="84" t="s">
        <v>10342</v>
      </c>
      <c r="C5355" s="71" t="s">
        <v>24085</v>
      </c>
      <c r="D5355" s="73" t="s">
        <v>14506</v>
      </c>
    </row>
    <row r="5356" spans="1:4">
      <c r="A5356" s="71" t="s">
        <v>10343</v>
      </c>
      <c r="B5356" s="84" t="s">
        <v>10344</v>
      </c>
      <c r="C5356" s="71" t="s">
        <v>24085</v>
      </c>
      <c r="D5356" s="73" t="s">
        <v>16775</v>
      </c>
    </row>
    <row r="5357" spans="1:4">
      <c r="A5357" s="71" t="s">
        <v>10345</v>
      </c>
      <c r="B5357" s="84" t="s">
        <v>10346</v>
      </c>
      <c r="C5357" s="71" t="s">
        <v>24085</v>
      </c>
      <c r="D5357" s="73" t="s">
        <v>10347</v>
      </c>
    </row>
    <row r="5358" spans="1:4">
      <c r="A5358" s="71" t="s">
        <v>10348</v>
      </c>
      <c r="B5358" s="84" t="s">
        <v>10349</v>
      </c>
      <c r="C5358" s="71" t="s">
        <v>24085</v>
      </c>
      <c r="D5358" s="73" t="s">
        <v>10350</v>
      </c>
    </row>
    <row r="5359" spans="1:4">
      <c r="A5359" s="71" t="s">
        <v>10351</v>
      </c>
      <c r="B5359" s="84" t="s">
        <v>10352</v>
      </c>
      <c r="C5359" s="71" t="s">
        <v>24085</v>
      </c>
      <c r="D5359" s="71" t="s">
        <v>10353</v>
      </c>
    </row>
    <row r="5360" spans="1:4">
      <c r="A5360" s="71" t="s">
        <v>10354</v>
      </c>
      <c r="B5360" s="84" t="s">
        <v>10355</v>
      </c>
      <c r="C5360" s="71" t="s">
        <v>24085</v>
      </c>
      <c r="D5360" s="71" t="s">
        <v>20977</v>
      </c>
    </row>
    <row r="5361" spans="1:4">
      <c r="A5361" s="71" t="s">
        <v>10356</v>
      </c>
      <c r="B5361" s="84" t="s">
        <v>10357</v>
      </c>
      <c r="C5361" s="71" t="s">
        <v>24085</v>
      </c>
      <c r="D5361" s="71" t="s">
        <v>11278</v>
      </c>
    </row>
    <row r="5362" spans="1:4">
      <c r="A5362" s="71" t="s">
        <v>10358</v>
      </c>
      <c r="B5362" s="84" t="s">
        <v>10359</v>
      </c>
      <c r="C5362" s="71" t="s">
        <v>24085</v>
      </c>
      <c r="D5362" s="71" t="s">
        <v>21210</v>
      </c>
    </row>
    <row r="5363" spans="1:4">
      <c r="A5363" s="71" t="s">
        <v>10360</v>
      </c>
      <c r="B5363" s="84" t="s">
        <v>10361</v>
      </c>
      <c r="C5363" s="71" t="s">
        <v>24085</v>
      </c>
      <c r="D5363" s="73" t="s">
        <v>21080</v>
      </c>
    </row>
    <row r="5364" spans="1:4">
      <c r="A5364" s="71" t="s">
        <v>10362</v>
      </c>
      <c r="B5364" s="84" t="s">
        <v>10363</v>
      </c>
      <c r="C5364" s="71" t="s">
        <v>24085</v>
      </c>
      <c r="D5364" s="71" t="s">
        <v>21395</v>
      </c>
    </row>
    <row r="5365" spans="1:4">
      <c r="A5365" s="71" t="s">
        <v>10364</v>
      </c>
      <c r="B5365" s="84" t="s">
        <v>10365</v>
      </c>
      <c r="C5365" s="71" t="s">
        <v>24085</v>
      </c>
      <c r="D5365" s="71" t="s">
        <v>23298</v>
      </c>
    </row>
    <row r="5366" spans="1:4">
      <c r="A5366" s="71" t="s">
        <v>10366</v>
      </c>
      <c r="B5366" s="84" t="s">
        <v>10367</v>
      </c>
      <c r="C5366" s="71" t="s">
        <v>24085</v>
      </c>
      <c r="D5366" s="71" t="s">
        <v>21210</v>
      </c>
    </row>
    <row r="5367" spans="1:4">
      <c r="A5367" s="71" t="s">
        <v>10368</v>
      </c>
      <c r="B5367" s="84" t="s">
        <v>10369</v>
      </c>
      <c r="C5367" s="71" t="s">
        <v>20557</v>
      </c>
      <c r="D5367" s="73" t="s">
        <v>10370</v>
      </c>
    </row>
    <row r="5368" spans="1:4">
      <c r="B5368" s="84" t="s">
        <v>10371</v>
      </c>
    </row>
    <row r="5369" spans="1:4">
      <c r="A5369" s="71" t="s">
        <v>10372</v>
      </c>
      <c r="B5369" s="84" t="s">
        <v>10373</v>
      </c>
      <c r="C5369" s="71" t="s">
        <v>20557</v>
      </c>
      <c r="D5369" s="73" t="s">
        <v>10374</v>
      </c>
    </row>
    <row r="5370" spans="1:4">
      <c r="B5370" s="84" t="s">
        <v>16587</v>
      </c>
    </row>
    <row r="5371" spans="1:4">
      <c r="A5371" s="71" t="s">
        <v>10375</v>
      </c>
      <c r="B5371" s="84" t="s">
        <v>10376</v>
      </c>
      <c r="C5371" s="71" t="s">
        <v>24085</v>
      </c>
      <c r="D5371" s="73" t="s">
        <v>10377</v>
      </c>
    </row>
    <row r="5372" spans="1:4">
      <c r="B5372" s="84" t="s">
        <v>10378</v>
      </c>
    </row>
    <row r="5373" spans="1:4">
      <c r="A5373" s="71" t="s">
        <v>10379</v>
      </c>
      <c r="B5373" s="84" t="s">
        <v>10380</v>
      </c>
      <c r="C5373" s="71" t="s">
        <v>20557</v>
      </c>
      <c r="D5373" s="73" t="s">
        <v>17382</v>
      </c>
    </row>
    <row r="5374" spans="1:4">
      <c r="B5374" s="84" t="s">
        <v>16587</v>
      </c>
    </row>
    <row r="5375" spans="1:4">
      <c r="A5375" s="71" t="s">
        <v>10381</v>
      </c>
      <c r="B5375" s="84" t="s">
        <v>10382</v>
      </c>
      <c r="C5375" s="71" t="s">
        <v>20557</v>
      </c>
      <c r="D5375" s="73" t="s">
        <v>10383</v>
      </c>
    </row>
    <row r="5376" spans="1:4">
      <c r="B5376" s="84" t="s">
        <v>10384</v>
      </c>
    </row>
    <row r="5377" spans="1:4">
      <c r="A5377" s="71" t="s">
        <v>10385</v>
      </c>
      <c r="B5377" s="84" t="s">
        <v>10386</v>
      </c>
      <c r="C5377" s="71" t="s">
        <v>20557</v>
      </c>
      <c r="D5377" s="73" t="s">
        <v>10387</v>
      </c>
    </row>
    <row r="5378" spans="1:4">
      <c r="B5378" s="84" t="s">
        <v>10388</v>
      </c>
    </row>
    <row r="5379" spans="1:4">
      <c r="A5379" s="71" t="s">
        <v>10389</v>
      </c>
      <c r="B5379" s="84" t="s">
        <v>10390</v>
      </c>
      <c r="C5379" s="71" t="s">
        <v>20557</v>
      </c>
      <c r="D5379" s="73" t="s">
        <v>10391</v>
      </c>
    </row>
    <row r="5380" spans="1:4">
      <c r="A5380" s="71" t="s">
        <v>10392</v>
      </c>
      <c r="B5380" s="84" t="s">
        <v>10393</v>
      </c>
      <c r="C5380" s="71" t="s">
        <v>20557</v>
      </c>
      <c r="D5380" s="73" t="s">
        <v>10394</v>
      </c>
    </row>
    <row r="5381" spans="1:4">
      <c r="A5381" s="71" t="s">
        <v>10395</v>
      </c>
      <c r="B5381" s="84" t="s">
        <v>10396</v>
      </c>
      <c r="C5381" s="71" t="s">
        <v>20557</v>
      </c>
      <c r="D5381" s="73" t="s">
        <v>10397</v>
      </c>
    </row>
    <row r="5382" spans="1:4">
      <c r="A5382" s="71" t="s">
        <v>10398</v>
      </c>
      <c r="B5382" s="84" t="s">
        <v>10399</v>
      </c>
      <c r="C5382" s="71" t="s">
        <v>20557</v>
      </c>
      <c r="D5382" s="73" t="s">
        <v>10400</v>
      </c>
    </row>
    <row r="5384" spans="1:4" ht="18.75">
      <c r="B5384" s="83" t="s">
        <v>23664</v>
      </c>
      <c r="C5384" s="79" t="s">
        <v>23665</v>
      </c>
      <c r="D5384" s="71" t="s">
        <v>23862</v>
      </c>
    </row>
    <row r="5385" spans="1:4">
      <c r="A5385" s="79" t="s">
        <v>23666</v>
      </c>
      <c r="B5385" s="84" t="s">
        <v>22678</v>
      </c>
    </row>
    <row r="5386" spans="1:4">
      <c r="A5386" s="79" t="s">
        <v>23667</v>
      </c>
      <c r="B5386" s="84" t="s">
        <v>22679</v>
      </c>
    </row>
    <row r="5387" spans="1:4">
      <c r="A5387" s="79" t="s">
        <v>24023</v>
      </c>
      <c r="B5387" s="85" t="s">
        <v>23668</v>
      </c>
      <c r="C5387" s="79" t="s">
        <v>23669</v>
      </c>
      <c r="D5387" s="79" t="s">
        <v>23670</v>
      </c>
    </row>
    <row r="5388" spans="1:4">
      <c r="B5388" s="86"/>
      <c r="D5388" s="79" t="s">
        <v>23671</v>
      </c>
    </row>
    <row r="5389" spans="1:4">
      <c r="A5389" s="71" t="s">
        <v>10401</v>
      </c>
      <c r="B5389" s="84" t="s">
        <v>10402</v>
      </c>
      <c r="C5389" s="71" t="s">
        <v>24085</v>
      </c>
      <c r="D5389" s="73" t="s">
        <v>12295</v>
      </c>
    </row>
    <row r="5390" spans="1:4">
      <c r="A5390" s="71" t="s">
        <v>10403</v>
      </c>
      <c r="B5390" s="84" t="s">
        <v>10404</v>
      </c>
      <c r="C5390" s="71" t="s">
        <v>20557</v>
      </c>
      <c r="D5390" s="73" t="s">
        <v>10405</v>
      </c>
    </row>
    <row r="5391" spans="1:4">
      <c r="A5391" s="71" t="s">
        <v>10406</v>
      </c>
      <c r="B5391" s="84" t="s">
        <v>10407</v>
      </c>
      <c r="C5391" s="71" t="s">
        <v>20557</v>
      </c>
      <c r="D5391" s="73" t="s">
        <v>10408</v>
      </c>
    </row>
    <row r="5392" spans="1:4">
      <c r="A5392" s="71" t="s">
        <v>10409</v>
      </c>
      <c r="B5392" s="84" t="s">
        <v>10410</v>
      </c>
      <c r="C5392" s="71" t="s">
        <v>24085</v>
      </c>
      <c r="D5392" s="73" t="s">
        <v>10411</v>
      </c>
    </row>
    <row r="5393" spans="1:4">
      <c r="A5393" s="71" t="s">
        <v>10412</v>
      </c>
      <c r="B5393" s="84" t="s">
        <v>10413</v>
      </c>
      <c r="C5393" s="71" t="s">
        <v>20557</v>
      </c>
      <c r="D5393" s="73" t="s">
        <v>10414</v>
      </c>
    </row>
    <row r="5394" spans="1:4">
      <c r="A5394" s="71" t="s">
        <v>10415</v>
      </c>
      <c r="B5394" s="84" t="s">
        <v>10416</v>
      </c>
      <c r="C5394" s="71" t="s">
        <v>24085</v>
      </c>
      <c r="D5394" s="73" t="s">
        <v>10417</v>
      </c>
    </row>
    <row r="5395" spans="1:4">
      <c r="A5395" s="71" t="s">
        <v>10418</v>
      </c>
      <c r="B5395" s="84" t="s">
        <v>10419</v>
      </c>
      <c r="C5395" s="71" t="s">
        <v>24085</v>
      </c>
      <c r="D5395" s="73" t="s">
        <v>10420</v>
      </c>
    </row>
    <row r="5396" spans="1:4">
      <c r="A5396" s="71" t="s">
        <v>10421</v>
      </c>
      <c r="B5396" s="84" t="s">
        <v>10422</v>
      </c>
      <c r="C5396" s="71" t="s">
        <v>20557</v>
      </c>
      <c r="D5396" s="73" t="s">
        <v>10423</v>
      </c>
    </row>
    <row r="5397" spans="1:4">
      <c r="A5397" s="71" t="s">
        <v>10424</v>
      </c>
      <c r="B5397" s="84" t="s">
        <v>10425</v>
      </c>
      <c r="C5397" s="71" t="s">
        <v>24085</v>
      </c>
      <c r="D5397" s="73" t="s">
        <v>10426</v>
      </c>
    </row>
    <row r="5398" spans="1:4">
      <c r="A5398" s="71" t="s">
        <v>10427</v>
      </c>
      <c r="B5398" s="84" t="s">
        <v>10428</v>
      </c>
      <c r="C5398" s="71" t="s">
        <v>24085</v>
      </c>
      <c r="D5398" s="73" t="s">
        <v>10429</v>
      </c>
    </row>
    <row r="5399" spans="1:4">
      <c r="A5399" s="71" t="s">
        <v>10430</v>
      </c>
      <c r="B5399" s="84" t="s">
        <v>10431</v>
      </c>
      <c r="C5399" s="71" t="s">
        <v>24085</v>
      </c>
      <c r="D5399" s="73" t="s">
        <v>10432</v>
      </c>
    </row>
    <row r="5400" spans="1:4">
      <c r="A5400" s="71" t="s">
        <v>10433</v>
      </c>
      <c r="B5400" s="84" t="s">
        <v>10434</v>
      </c>
      <c r="C5400" s="71" t="s">
        <v>20557</v>
      </c>
      <c r="D5400" s="73" t="s">
        <v>10435</v>
      </c>
    </row>
    <row r="5401" spans="1:4">
      <c r="A5401" s="71" t="s">
        <v>10436</v>
      </c>
      <c r="B5401" s="84" t="s">
        <v>10437</v>
      </c>
      <c r="C5401" s="71" t="s">
        <v>20557</v>
      </c>
      <c r="D5401" s="73" t="s">
        <v>10438</v>
      </c>
    </row>
    <row r="5402" spans="1:4">
      <c r="A5402" s="71" t="s">
        <v>10439</v>
      </c>
      <c r="B5402" s="84" t="s">
        <v>10440</v>
      </c>
      <c r="C5402" s="71" t="s">
        <v>24085</v>
      </c>
      <c r="D5402" s="73" t="s">
        <v>10441</v>
      </c>
    </row>
    <row r="5403" spans="1:4">
      <c r="A5403" s="71" t="s">
        <v>10442</v>
      </c>
      <c r="B5403" s="84" t="s">
        <v>10443</v>
      </c>
      <c r="C5403" s="71" t="s">
        <v>24085</v>
      </c>
      <c r="D5403" s="73" t="s">
        <v>10444</v>
      </c>
    </row>
    <row r="5404" spans="1:4">
      <c r="A5404" s="71" t="s">
        <v>10445</v>
      </c>
      <c r="B5404" s="84" t="s">
        <v>10446</v>
      </c>
      <c r="C5404" s="71" t="s">
        <v>24085</v>
      </c>
      <c r="D5404" s="73" t="s">
        <v>23336</v>
      </c>
    </row>
    <row r="5405" spans="1:4">
      <c r="A5405" s="71" t="s">
        <v>10447</v>
      </c>
      <c r="B5405" s="84" t="s">
        <v>10448</v>
      </c>
      <c r="C5405" s="71" t="s">
        <v>20557</v>
      </c>
      <c r="D5405" s="73" t="s">
        <v>10449</v>
      </c>
    </row>
    <row r="5406" spans="1:4">
      <c r="A5406" s="71" t="s">
        <v>10450</v>
      </c>
      <c r="B5406" s="84" t="s">
        <v>10451</v>
      </c>
      <c r="C5406" s="71" t="s">
        <v>20557</v>
      </c>
      <c r="D5406" s="73" t="s">
        <v>10452</v>
      </c>
    </row>
    <row r="5407" spans="1:4">
      <c r="A5407" s="71" t="s">
        <v>10453</v>
      </c>
      <c r="B5407" s="84" t="s">
        <v>10454</v>
      </c>
      <c r="C5407" s="71" t="s">
        <v>20557</v>
      </c>
      <c r="D5407" s="73" t="s">
        <v>10455</v>
      </c>
    </row>
    <row r="5408" spans="1:4">
      <c r="A5408" s="71" t="s">
        <v>10456</v>
      </c>
      <c r="B5408" s="84" t="s">
        <v>10457</v>
      </c>
      <c r="C5408" s="71" t="s">
        <v>20557</v>
      </c>
      <c r="D5408" s="73" t="s">
        <v>10458</v>
      </c>
    </row>
    <row r="5409" spans="1:5">
      <c r="A5409" s="71" t="s">
        <v>10459</v>
      </c>
      <c r="B5409" s="84" t="s">
        <v>10460</v>
      </c>
      <c r="C5409" s="71" t="s">
        <v>20557</v>
      </c>
      <c r="D5409" s="73" t="s">
        <v>10461</v>
      </c>
    </row>
    <row r="5410" spans="1:5">
      <c r="A5410" s="71" t="s">
        <v>10462</v>
      </c>
      <c r="B5410" s="84" t="s">
        <v>10463</v>
      </c>
      <c r="C5410" s="71" t="s">
        <v>20557</v>
      </c>
      <c r="D5410" s="73" t="s">
        <v>10464</v>
      </c>
    </row>
    <row r="5411" spans="1:5">
      <c r="A5411" s="71" t="s">
        <v>10465</v>
      </c>
      <c r="B5411" s="84" t="s">
        <v>10466</v>
      </c>
      <c r="C5411" s="71" t="s">
        <v>24085</v>
      </c>
      <c r="D5411" s="73" t="s">
        <v>10429</v>
      </c>
    </row>
    <row r="5412" spans="1:5">
      <c r="A5412" s="71" t="s">
        <v>10467</v>
      </c>
      <c r="B5412" s="84" t="s">
        <v>10468</v>
      </c>
      <c r="C5412" s="71" t="s">
        <v>24085</v>
      </c>
      <c r="D5412" s="73" t="s">
        <v>10469</v>
      </c>
    </row>
    <row r="5413" spans="1:5">
      <c r="A5413" s="71" t="s">
        <v>10470</v>
      </c>
      <c r="B5413" s="84" t="s">
        <v>10471</v>
      </c>
      <c r="C5413" s="71" t="s">
        <v>24085</v>
      </c>
      <c r="D5413" s="73" t="s">
        <v>10472</v>
      </c>
    </row>
    <row r="5414" spans="1:5">
      <c r="A5414" s="71" t="s">
        <v>10473</v>
      </c>
      <c r="B5414" s="84" t="s">
        <v>12520</v>
      </c>
      <c r="C5414" s="71" t="s">
        <v>24085</v>
      </c>
      <c r="D5414" s="73" t="s">
        <v>12521</v>
      </c>
    </row>
    <row r="5415" spans="1:5">
      <c r="A5415" s="71" t="s">
        <v>12522</v>
      </c>
      <c r="B5415" s="84" t="s">
        <v>12523</v>
      </c>
      <c r="C5415" s="71" t="s">
        <v>24085</v>
      </c>
      <c r="D5415" s="73" t="s">
        <v>12524</v>
      </c>
    </row>
    <row r="5416" spans="1:5">
      <c r="A5416" s="71" t="s">
        <v>12525</v>
      </c>
      <c r="B5416" s="84" t="s">
        <v>12526</v>
      </c>
      <c r="C5416" s="71" t="s">
        <v>24085</v>
      </c>
      <c r="D5416" s="73" t="s">
        <v>12527</v>
      </c>
    </row>
    <row r="5417" spans="1:5">
      <c r="A5417" s="71" t="s">
        <v>12528</v>
      </c>
      <c r="B5417" s="84" t="s">
        <v>12529</v>
      </c>
      <c r="C5417" s="71" t="s">
        <v>24085</v>
      </c>
      <c r="D5417" s="73">
        <v>43.2</v>
      </c>
      <c r="E5417" s="75">
        <v>39753</v>
      </c>
    </row>
    <row r="5418" spans="1:5">
      <c r="A5418" s="71" t="s">
        <v>12530</v>
      </c>
      <c r="B5418" s="84" t="s">
        <v>12531</v>
      </c>
      <c r="C5418" s="71" t="s">
        <v>24085</v>
      </c>
      <c r="D5418" s="73" t="s">
        <v>18717</v>
      </c>
    </row>
    <row r="5419" spans="1:5">
      <c r="A5419" s="71" t="s">
        <v>12532</v>
      </c>
      <c r="B5419" s="84" t="s">
        <v>12533</v>
      </c>
      <c r="C5419" s="71" t="s">
        <v>24085</v>
      </c>
      <c r="D5419" s="73" t="s">
        <v>12534</v>
      </c>
    </row>
    <row r="5420" spans="1:5">
      <c r="A5420" s="71" t="s">
        <v>12535</v>
      </c>
      <c r="B5420" s="84" t="s">
        <v>12536</v>
      </c>
      <c r="C5420" s="71" t="s">
        <v>24085</v>
      </c>
      <c r="D5420" s="73" t="s">
        <v>12537</v>
      </c>
    </row>
    <row r="5421" spans="1:5">
      <c r="A5421" s="71" t="s">
        <v>12538</v>
      </c>
      <c r="B5421" s="84" t="s">
        <v>12539</v>
      </c>
      <c r="C5421" s="71" t="s">
        <v>20557</v>
      </c>
      <c r="D5421" s="73" t="s">
        <v>12540</v>
      </c>
    </row>
    <row r="5422" spans="1:5">
      <c r="A5422" s="71" t="s">
        <v>12541</v>
      </c>
      <c r="B5422" s="84" t="s">
        <v>12542</v>
      </c>
      <c r="C5422" s="71" t="s">
        <v>20557</v>
      </c>
      <c r="D5422" s="73" t="s">
        <v>12543</v>
      </c>
    </row>
    <row r="5423" spans="1:5">
      <c r="A5423" s="71" t="s">
        <v>12544</v>
      </c>
      <c r="B5423" s="84" t="s">
        <v>12545</v>
      </c>
      <c r="C5423" s="71" t="s">
        <v>20557</v>
      </c>
      <c r="D5423" s="73" t="s">
        <v>12546</v>
      </c>
    </row>
    <row r="5424" spans="1:5">
      <c r="A5424" s="71" t="s">
        <v>12547</v>
      </c>
      <c r="B5424" s="84" t="s">
        <v>12548</v>
      </c>
      <c r="C5424" s="71" t="s">
        <v>20557</v>
      </c>
      <c r="D5424" s="73" t="s">
        <v>12549</v>
      </c>
    </row>
    <row r="5425" spans="1:4">
      <c r="A5425" s="71" t="s">
        <v>12550</v>
      </c>
      <c r="B5425" s="84" t="s">
        <v>12551</v>
      </c>
      <c r="C5425" s="71" t="s">
        <v>20557</v>
      </c>
      <c r="D5425" s="73" t="s">
        <v>12552</v>
      </c>
    </row>
    <row r="5426" spans="1:4">
      <c r="A5426" s="71" t="s">
        <v>12553</v>
      </c>
      <c r="B5426" s="84" t="s">
        <v>12554</v>
      </c>
      <c r="C5426" s="71" t="s">
        <v>20557</v>
      </c>
      <c r="D5426" s="73" t="s">
        <v>12555</v>
      </c>
    </row>
    <row r="5427" spans="1:4">
      <c r="A5427" s="71" t="s">
        <v>12556</v>
      </c>
      <c r="B5427" s="84" t="s">
        <v>12557</v>
      </c>
      <c r="C5427" s="71" t="s">
        <v>20557</v>
      </c>
      <c r="D5427" s="73" t="s">
        <v>12558</v>
      </c>
    </row>
    <row r="5428" spans="1:4">
      <c r="A5428" s="71" t="s">
        <v>12559</v>
      </c>
      <c r="B5428" s="84" t="s">
        <v>12560</v>
      </c>
      <c r="C5428" s="71" t="s">
        <v>24085</v>
      </c>
      <c r="D5428" s="73" t="s">
        <v>12561</v>
      </c>
    </row>
    <row r="5429" spans="1:4">
      <c r="A5429" s="71" t="s">
        <v>12562</v>
      </c>
      <c r="B5429" s="84" t="s">
        <v>12563</v>
      </c>
      <c r="C5429" s="71" t="s">
        <v>20557</v>
      </c>
      <c r="D5429" s="73" t="s">
        <v>12564</v>
      </c>
    </row>
    <row r="5430" spans="1:4">
      <c r="A5430" s="71" t="s">
        <v>12565</v>
      </c>
      <c r="B5430" s="84" t="s">
        <v>12566</v>
      </c>
      <c r="C5430" s="71" t="s">
        <v>20557</v>
      </c>
      <c r="D5430" s="73" t="s">
        <v>12567</v>
      </c>
    </row>
    <row r="5431" spans="1:4">
      <c r="A5431" s="71" t="s">
        <v>12568</v>
      </c>
      <c r="B5431" s="84" t="s">
        <v>12569</v>
      </c>
      <c r="C5431" s="71" t="s">
        <v>20557</v>
      </c>
      <c r="D5431" s="73" t="s">
        <v>12570</v>
      </c>
    </row>
    <row r="5432" spans="1:4">
      <c r="A5432" s="71" t="s">
        <v>12571</v>
      </c>
      <c r="B5432" s="84" t="s">
        <v>12572</v>
      </c>
      <c r="C5432" s="71" t="s">
        <v>20557</v>
      </c>
      <c r="D5432" s="73" t="s">
        <v>12573</v>
      </c>
    </row>
    <row r="5433" spans="1:4">
      <c r="A5433" s="71" t="s">
        <v>12574</v>
      </c>
      <c r="B5433" s="84" t="s">
        <v>12575</v>
      </c>
      <c r="C5433" s="71" t="s">
        <v>24085</v>
      </c>
      <c r="D5433" s="73" t="s">
        <v>12576</v>
      </c>
    </row>
    <row r="5434" spans="1:4">
      <c r="A5434" s="71" t="s">
        <v>12577</v>
      </c>
      <c r="B5434" s="84" t="s">
        <v>12578</v>
      </c>
      <c r="C5434" s="71" t="s">
        <v>24085</v>
      </c>
      <c r="D5434" s="73" t="s">
        <v>12579</v>
      </c>
    </row>
    <row r="5435" spans="1:4">
      <c r="A5435" s="71" t="s">
        <v>12580</v>
      </c>
      <c r="B5435" s="84" t="s">
        <v>12581</v>
      </c>
      <c r="C5435" s="71" t="s">
        <v>20557</v>
      </c>
      <c r="D5435" s="73" t="s">
        <v>12582</v>
      </c>
    </row>
    <row r="5436" spans="1:4">
      <c r="A5436" s="71" t="s">
        <v>12583</v>
      </c>
      <c r="B5436" s="84" t="s">
        <v>12584</v>
      </c>
      <c r="C5436" s="71" t="s">
        <v>20557</v>
      </c>
      <c r="D5436" s="73" t="s">
        <v>12585</v>
      </c>
    </row>
    <row r="5437" spans="1:4">
      <c r="A5437" s="71" t="s">
        <v>12586</v>
      </c>
      <c r="B5437" s="84" t="s">
        <v>12587</v>
      </c>
      <c r="C5437" s="71" t="s">
        <v>20557</v>
      </c>
      <c r="D5437" s="73" t="s">
        <v>12543</v>
      </c>
    </row>
    <row r="5438" spans="1:4">
      <c r="A5438" s="71" t="s">
        <v>12588</v>
      </c>
      <c r="B5438" s="84" t="s">
        <v>12589</v>
      </c>
      <c r="C5438" s="71" t="s">
        <v>20557</v>
      </c>
      <c r="D5438" s="73" t="s">
        <v>12590</v>
      </c>
    </row>
    <row r="5439" spans="1:4">
      <c r="A5439" s="71" t="s">
        <v>12591</v>
      </c>
      <c r="B5439" s="84" t="s">
        <v>12592</v>
      </c>
      <c r="C5439" s="71" t="s">
        <v>24085</v>
      </c>
      <c r="D5439" s="73" t="s">
        <v>12593</v>
      </c>
    </row>
    <row r="5440" spans="1:4">
      <c r="A5440" s="71" t="s">
        <v>12594</v>
      </c>
      <c r="B5440" s="84" t="s">
        <v>12595</v>
      </c>
      <c r="C5440" s="71" t="s">
        <v>24085</v>
      </c>
      <c r="D5440" s="73" t="s">
        <v>12596</v>
      </c>
    </row>
    <row r="5441" spans="1:4">
      <c r="A5441" s="71" t="s">
        <v>12597</v>
      </c>
      <c r="B5441" s="84" t="s">
        <v>12598</v>
      </c>
      <c r="C5441" s="71" t="s">
        <v>20557</v>
      </c>
      <c r="D5441" s="73" t="s">
        <v>12599</v>
      </c>
    </row>
    <row r="5442" spans="1:4">
      <c r="B5442" s="86"/>
    </row>
    <row r="5443" spans="1:4" ht="18.75">
      <c r="B5443" s="83" t="s">
        <v>23664</v>
      </c>
      <c r="C5443" s="79" t="s">
        <v>23665</v>
      </c>
      <c r="D5443" s="71" t="s">
        <v>23863</v>
      </c>
    </row>
    <row r="5444" spans="1:4">
      <c r="A5444" s="79" t="s">
        <v>23666</v>
      </c>
      <c r="B5444" s="84" t="s">
        <v>22678</v>
      </c>
    </row>
    <row r="5445" spans="1:4">
      <c r="A5445" s="79" t="s">
        <v>23667</v>
      </c>
      <c r="B5445" s="84" t="s">
        <v>22679</v>
      </c>
    </row>
    <row r="5446" spans="1:4">
      <c r="A5446" s="79" t="s">
        <v>24023</v>
      </c>
      <c r="B5446" s="85" t="s">
        <v>23668</v>
      </c>
      <c r="C5446" s="79" t="s">
        <v>23669</v>
      </c>
      <c r="D5446" s="79" t="s">
        <v>23670</v>
      </c>
    </row>
    <row r="5447" spans="1:4">
      <c r="B5447" s="86"/>
      <c r="D5447" s="79" t="s">
        <v>23671</v>
      </c>
    </row>
    <row r="5448" spans="1:4">
      <c r="A5448" s="71" t="s">
        <v>12600</v>
      </c>
      <c r="B5448" s="84" t="s">
        <v>12601</v>
      </c>
      <c r="C5448" s="71" t="s">
        <v>20557</v>
      </c>
      <c r="D5448" s="73" t="s">
        <v>12602</v>
      </c>
    </row>
    <row r="5449" spans="1:4">
      <c r="A5449" s="71" t="s">
        <v>12603</v>
      </c>
      <c r="B5449" s="84" t="s">
        <v>12601</v>
      </c>
      <c r="C5449" s="71" t="s">
        <v>24085</v>
      </c>
      <c r="D5449" s="73" t="s">
        <v>12604</v>
      </c>
    </row>
    <row r="5450" spans="1:4">
      <c r="A5450" s="71" t="s">
        <v>12605</v>
      </c>
      <c r="B5450" s="84" t="s">
        <v>12606</v>
      </c>
      <c r="C5450" s="71" t="s">
        <v>20557</v>
      </c>
      <c r="D5450" s="73" t="s">
        <v>12607</v>
      </c>
    </row>
    <row r="5451" spans="1:4">
      <c r="A5451" s="71" t="s">
        <v>12608</v>
      </c>
      <c r="B5451" s="84" t="s">
        <v>12609</v>
      </c>
      <c r="C5451" s="71" t="s">
        <v>20557</v>
      </c>
      <c r="D5451" s="73" t="s">
        <v>12610</v>
      </c>
    </row>
    <row r="5452" spans="1:4">
      <c r="A5452" s="71" t="s">
        <v>12611</v>
      </c>
      <c r="B5452" s="84" t="s">
        <v>12612</v>
      </c>
      <c r="C5452" s="71" t="s">
        <v>24085</v>
      </c>
      <c r="D5452" s="73" t="s">
        <v>12613</v>
      </c>
    </row>
    <row r="5453" spans="1:4">
      <c r="A5453" s="71" t="s">
        <v>12614</v>
      </c>
      <c r="B5453" s="84" t="s">
        <v>12615</v>
      </c>
      <c r="C5453" s="71" t="s">
        <v>24085</v>
      </c>
      <c r="D5453" s="73" t="s">
        <v>12616</v>
      </c>
    </row>
    <row r="5454" spans="1:4">
      <c r="A5454" s="71" t="s">
        <v>12617</v>
      </c>
      <c r="B5454" s="84" t="s">
        <v>12618</v>
      </c>
      <c r="C5454" s="71" t="s">
        <v>20557</v>
      </c>
      <c r="D5454" s="73" t="s">
        <v>12619</v>
      </c>
    </row>
    <row r="5455" spans="1:4">
      <c r="A5455" s="71" t="s">
        <v>12620</v>
      </c>
      <c r="B5455" s="84" t="s">
        <v>12621</v>
      </c>
      <c r="C5455" s="71" t="s">
        <v>24085</v>
      </c>
      <c r="D5455" s="73" t="s">
        <v>12622</v>
      </c>
    </row>
    <row r="5456" spans="1:4">
      <c r="B5456" s="87" t="s">
        <v>12623</v>
      </c>
    </row>
    <row r="5457" spans="1:5">
      <c r="A5457" s="71" t="s">
        <v>12624</v>
      </c>
      <c r="B5457" s="84" t="s">
        <v>12625</v>
      </c>
      <c r="C5457" s="71" t="s">
        <v>20557</v>
      </c>
      <c r="D5457" s="73" t="s">
        <v>12626</v>
      </c>
    </row>
    <row r="5458" spans="1:5">
      <c r="A5458" s="71" t="s">
        <v>12627</v>
      </c>
      <c r="B5458" s="84" t="s">
        <v>12628</v>
      </c>
      <c r="C5458" s="71" t="s">
        <v>24085</v>
      </c>
      <c r="D5458" s="73" t="s">
        <v>11498</v>
      </c>
    </row>
    <row r="5459" spans="1:5">
      <c r="A5459" s="71" t="s">
        <v>12629</v>
      </c>
      <c r="B5459" s="84" t="s">
        <v>12630</v>
      </c>
      <c r="C5459" s="71" t="s">
        <v>24085</v>
      </c>
      <c r="D5459" s="73" t="s">
        <v>12631</v>
      </c>
    </row>
    <row r="5460" spans="1:5">
      <c r="A5460" s="71" t="s">
        <v>12629</v>
      </c>
      <c r="B5460" s="84" t="s">
        <v>12632</v>
      </c>
      <c r="C5460" s="71" t="s">
        <v>24085</v>
      </c>
      <c r="D5460" s="73" t="s">
        <v>12633</v>
      </c>
    </row>
    <row r="5461" spans="1:5">
      <c r="A5461" s="71" t="s">
        <v>12634</v>
      </c>
      <c r="B5461" s="84" t="s">
        <v>12635</v>
      </c>
      <c r="C5461" s="71" t="s">
        <v>20557</v>
      </c>
      <c r="D5461" s="73" t="s">
        <v>12636</v>
      </c>
      <c r="E5461" s="75">
        <v>39661</v>
      </c>
    </row>
    <row r="5462" spans="1:5">
      <c r="A5462" s="71" t="s">
        <v>12637</v>
      </c>
      <c r="B5462" s="84" t="s">
        <v>12638</v>
      </c>
      <c r="C5462" s="71" t="s">
        <v>20557</v>
      </c>
      <c r="D5462" s="73" t="s">
        <v>12639</v>
      </c>
    </row>
    <row r="5463" spans="1:5">
      <c r="A5463" s="71" t="s">
        <v>12640</v>
      </c>
      <c r="B5463" s="84" t="s">
        <v>12641</v>
      </c>
      <c r="C5463" s="71" t="s">
        <v>24085</v>
      </c>
      <c r="D5463" s="73" t="s">
        <v>12642</v>
      </c>
    </row>
    <row r="5464" spans="1:5">
      <c r="A5464" s="71" t="s">
        <v>12643</v>
      </c>
      <c r="B5464" s="84" t="s">
        <v>12644</v>
      </c>
      <c r="C5464" s="71" t="s">
        <v>24085</v>
      </c>
      <c r="D5464" s="73" t="s">
        <v>12645</v>
      </c>
    </row>
    <row r="5465" spans="1:5">
      <c r="A5465" s="71" t="s">
        <v>12646</v>
      </c>
      <c r="B5465" s="84" t="s">
        <v>12647</v>
      </c>
      <c r="C5465" s="71" t="s">
        <v>20557</v>
      </c>
      <c r="D5465" s="73" t="s">
        <v>12648</v>
      </c>
    </row>
    <row r="5466" spans="1:5">
      <c r="A5466" s="71" t="s">
        <v>12649</v>
      </c>
      <c r="B5466" s="84" t="s">
        <v>12650</v>
      </c>
      <c r="C5466" s="71" t="s">
        <v>24085</v>
      </c>
      <c r="D5466" s="77" t="s">
        <v>12651</v>
      </c>
    </row>
    <row r="5467" spans="1:5">
      <c r="A5467" s="71" t="s">
        <v>12652</v>
      </c>
      <c r="B5467" s="84" t="s">
        <v>12653</v>
      </c>
      <c r="C5467" s="71" t="s">
        <v>24085</v>
      </c>
      <c r="D5467" s="76" t="s">
        <v>12654</v>
      </c>
    </row>
    <row r="5468" spans="1:5">
      <c r="A5468" s="71" t="s">
        <v>12655</v>
      </c>
      <c r="B5468" s="84" t="s">
        <v>12656</v>
      </c>
      <c r="C5468" s="71" t="s">
        <v>24085</v>
      </c>
      <c r="D5468" s="73" t="s">
        <v>12657</v>
      </c>
    </row>
    <row r="5469" spans="1:5">
      <c r="A5469" s="71" t="s">
        <v>12658</v>
      </c>
      <c r="B5469" s="84" t="s">
        <v>12659</v>
      </c>
      <c r="C5469" s="71" t="s">
        <v>24085</v>
      </c>
      <c r="D5469" s="73" t="s">
        <v>12660</v>
      </c>
    </row>
    <row r="5470" spans="1:5">
      <c r="A5470" s="71" t="s">
        <v>12661</v>
      </c>
      <c r="B5470" s="84" t="s">
        <v>12662</v>
      </c>
      <c r="C5470" s="71" t="s">
        <v>24085</v>
      </c>
      <c r="D5470" s="73" t="s">
        <v>12663</v>
      </c>
    </row>
    <row r="5471" spans="1:5">
      <c r="A5471" s="71" t="s">
        <v>12664</v>
      </c>
      <c r="B5471" s="84" t="s">
        <v>12665</v>
      </c>
      <c r="C5471" s="71" t="s">
        <v>24085</v>
      </c>
      <c r="D5471" s="73" t="s">
        <v>12666</v>
      </c>
    </row>
    <row r="5472" spans="1:5">
      <c r="A5472" s="71" t="s">
        <v>12667</v>
      </c>
      <c r="B5472" s="84" t="s">
        <v>12668</v>
      </c>
      <c r="C5472" s="71" t="s">
        <v>24085</v>
      </c>
      <c r="D5472" s="73" t="s">
        <v>12669</v>
      </c>
    </row>
    <row r="5473" spans="1:4">
      <c r="A5473" s="71" t="s">
        <v>12670</v>
      </c>
      <c r="B5473" s="84" t="s">
        <v>12671</v>
      </c>
      <c r="C5473" s="71" t="s">
        <v>24085</v>
      </c>
      <c r="D5473" s="73" t="s">
        <v>12672</v>
      </c>
    </row>
    <row r="5474" spans="1:4">
      <c r="A5474" s="71" t="s">
        <v>12673</v>
      </c>
      <c r="B5474" s="84" t="s">
        <v>12674</v>
      </c>
      <c r="C5474" s="71" t="s">
        <v>24085</v>
      </c>
      <c r="D5474" s="73" t="s">
        <v>12675</v>
      </c>
    </row>
    <row r="5475" spans="1:4">
      <c r="A5475" s="71" t="s">
        <v>12676</v>
      </c>
      <c r="B5475" s="84" t="s">
        <v>12677</v>
      </c>
      <c r="C5475" s="71" t="s">
        <v>24085</v>
      </c>
      <c r="D5475" s="77" t="s">
        <v>12678</v>
      </c>
    </row>
    <row r="5476" spans="1:4">
      <c r="A5476" s="71" t="s">
        <v>12679</v>
      </c>
      <c r="B5476" s="84" t="s">
        <v>12680</v>
      </c>
      <c r="C5476" s="71" t="s">
        <v>24085</v>
      </c>
      <c r="D5476" s="76" t="s">
        <v>12681</v>
      </c>
    </row>
    <row r="5477" spans="1:4">
      <c r="A5477" s="71" t="s">
        <v>12682</v>
      </c>
      <c r="B5477" s="84" t="s">
        <v>12683</v>
      </c>
      <c r="C5477" s="71" t="s">
        <v>24085</v>
      </c>
      <c r="D5477" s="73" t="s">
        <v>12684</v>
      </c>
    </row>
    <row r="5478" spans="1:4">
      <c r="A5478" s="71" t="s">
        <v>12685</v>
      </c>
      <c r="B5478" s="84" t="s">
        <v>12686</v>
      </c>
      <c r="C5478" s="71" t="s">
        <v>24085</v>
      </c>
      <c r="D5478" s="73" t="s">
        <v>12687</v>
      </c>
    </row>
    <row r="5479" spans="1:4">
      <c r="A5479" s="71" t="s">
        <v>12688</v>
      </c>
      <c r="B5479" s="84" t="s">
        <v>12689</v>
      </c>
      <c r="C5479" s="71" t="s">
        <v>24085</v>
      </c>
      <c r="D5479" s="73" t="s">
        <v>12690</v>
      </c>
    </row>
    <row r="5480" spans="1:4">
      <c r="A5480" s="71" t="s">
        <v>12691</v>
      </c>
      <c r="B5480" s="84" t="s">
        <v>12692</v>
      </c>
      <c r="C5480" s="71" t="s">
        <v>24085</v>
      </c>
      <c r="D5480" s="73" t="s">
        <v>12693</v>
      </c>
    </row>
    <row r="5481" spans="1:4">
      <c r="A5481" s="71" t="s">
        <v>12694</v>
      </c>
      <c r="B5481" s="84" t="s">
        <v>12695</v>
      </c>
      <c r="C5481" s="71" t="s">
        <v>24085</v>
      </c>
      <c r="D5481" s="73" t="s">
        <v>12696</v>
      </c>
    </row>
    <row r="5482" spans="1:4">
      <c r="A5482" s="71" t="s">
        <v>12697</v>
      </c>
      <c r="B5482" s="84" t="s">
        <v>12698</v>
      </c>
      <c r="C5482" s="71" t="s">
        <v>24085</v>
      </c>
      <c r="D5482" s="73" t="s">
        <v>12699</v>
      </c>
    </row>
    <row r="5483" spans="1:4">
      <c r="A5483" s="71" t="s">
        <v>12700</v>
      </c>
      <c r="B5483" s="84" t="s">
        <v>12701</v>
      </c>
      <c r="C5483" s="71" t="s">
        <v>24085</v>
      </c>
      <c r="D5483" s="73" t="s">
        <v>12702</v>
      </c>
    </row>
    <row r="5484" spans="1:4">
      <c r="A5484" s="71" t="s">
        <v>12703</v>
      </c>
      <c r="B5484" s="84" t="s">
        <v>12704</v>
      </c>
      <c r="C5484" s="71" t="s">
        <v>24085</v>
      </c>
      <c r="D5484" s="73" t="s">
        <v>12705</v>
      </c>
    </row>
    <row r="5485" spans="1:4">
      <c r="A5485" s="71" t="s">
        <v>12706</v>
      </c>
      <c r="B5485" s="84" t="s">
        <v>12707</v>
      </c>
      <c r="C5485" s="71" t="s">
        <v>24085</v>
      </c>
      <c r="D5485" s="73" t="s">
        <v>12708</v>
      </c>
    </row>
    <row r="5486" spans="1:4">
      <c r="A5486" s="71" t="s">
        <v>12709</v>
      </c>
      <c r="B5486" s="84" t="s">
        <v>12710</v>
      </c>
      <c r="C5486" s="71" t="s">
        <v>24085</v>
      </c>
      <c r="D5486" s="73" t="s">
        <v>12711</v>
      </c>
    </row>
    <row r="5487" spans="1:4">
      <c r="A5487" s="71" t="s">
        <v>12712</v>
      </c>
      <c r="B5487" s="84" t="s">
        <v>12713</v>
      </c>
      <c r="C5487" s="71" t="s">
        <v>24085</v>
      </c>
      <c r="D5487" s="73" t="s">
        <v>12714</v>
      </c>
    </row>
    <row r="5488" spans="1:4">
      <c r="A5488" s="71" t="s">
        <v>12715</v>
      </c>
      <c r="B5488" s="84" t="s">
        <v>12716</v>
      </c>
      <c r="C5488" s="71" t="s">
        <v>24085</v>
      </c>
      <c r="D5488" s="73" t="s">
        <v>12717</v>
      </c>
    </row>
    <row r="5489" spans="1:4">
      <c r="A5489" s="71" t="s">
        <v>12718</v>
      </c>
      <c r="B5489" s="84" t="s">
        <v>12719</v>
      </c>
      <c r="C5489" s="71" t="s">
        <v>24085</v>
      </c>
      <c r="D5489" s="73" t="s">
        <v>12720</v>
      </c>
    </row>
    <row r="5490" spans="1:4">
      <c r="A5490" s="71" t="s">
        <v>12721</v>
      </c>
      <c r="B5490" s="84" t="s">
        <v>12722</v>
      </c>
      <c r="C5490" s="71" t="s">
        <v>24085</v>
      </c>
      <c r="D5490" s="73" t="s">
        <v>12723</v>
      </c>
    </row>
    <row r="5491" spans="1:4">
      <c r="A5491" s="71" t="s">
        <v>12724</v>
      </c>
      <c r="B5491" s="84" t="s">
        <v>12725</v>
      </c>
      <c r="C5491" s="71" t="s">
        <v>24085</v>
      </c>
      <c r="D5491" s="73" t="s">
        <v>12726</v>
      </c>
    </row>
    <row r="5492" spans="1:4">
      <c r="A5492" s="71" t="s">
        <v>12727</v>
      </c>
      <c r="B5492" s="84" t="s">
        <v>12728</v>
      </c>
      <c r="C5492" s="71" t="s">
        <v>24085</v>
      </c>
      <c r="D5492" s="73" t="s">
        <v>12729</v>
      </c>
    </row>
    <row r="5493" spans="1:4">
      <c r="A5493" s="71" t="s">
        <v>12730</v>
      </c>
      <c r="B5493" s="84" t="s">
        <v>12731</v>
      </c>
      <c r="C5493" s="71" t="s">
        <v>24085</v>
      </c>
      <c r="D5493" s="73" t="s">
        <v>12732</v>
      </c>
    </row>
    <row r="5494" spans="1:4">
      <c r="A5494" s="71" t="s">
        <v>12733</v>
      </c>
      <c r="B5494" s="84" t="s">
        <v>12734</v>
      </c>
      <c r="C5494" s="71" t="s">
        <v>24085</v>
      </c>
      <c r="D5494" s="73" t="s">
        <v>12735</v>
      </c>
    </row>
    <row r="5495" spans="1:4">
      <c r="A5495" s="71" t="s">
        <v>12736</v>
      </c>
      <c r="B5495" s="84" t="s">
        <v>12737</v>
      </c>
      <c r="C5495" s="71" t="s">
        <v>24085</v>
      </c>
      <c r="D5495" s="73" t="s">
        <v>12738</v>
      </c>
    </row>
    <row r="5496" spans="1:4">
      <c r="A5496" s="71" t="s">
        <v>12739</v>
      </c>
      <c r="B5496" s="84" t="s">
        <v>12740</v>
      </c>
      <c r="C5496" s="71" t="s">
        <v>24085</v>
      </c>
      <c r="D5496" s="73" t="s">
        <v>12741</v>
      </c>
    </row>
    <row r="5497" spans="1:4">
      <c r="A5497" s="71" t="s">
        <v>12742</v>
      </c>
      <c r="B5497" s="84" t="s">
        <v>12743</v>
      </c>
      <c r="C5497" s="71" t="s">
        <v>24085</v>
      </c>
      <c r="D5497" s="73" t="s">
        <v>12744</v>
      </c>
    </row>
    <row r="5498" spans="1:4">
      <c r="A5498" s="71" t="s">
        <v>12745</v>
      </c>
      <c r="B5498" s="84" t="s">
        <v>12746</v>
      </c>
      <c r="C5498" s="71" t="s">
        <v>24085</v>
      </c>
      <c r="D5498" s="73" t="s">
        <v>12747</v>
      </c>
    </row>
    <row r="5499" spans="1:4">
      <c r="A5499" s="71" t="s">
        <v>12748</v>
      </c>
      <c r="B5499" s="84" t="s">
        <v>12749</v>
      </c>
      <c r="C5499" s="71" t="s">
        <v>24085</v>
      </c>
      <c r="D5499" s="73" t="s">
        <v>12750</v>
      </c>
    </row>
    <row r="5500" spans="1:4">
      <c r="A5500" s="71" t="s">
        <v>12751</v>
      </c>
      <c r="B5500" s="84" t="s">
        <v>12752</v>
      </c>
      <c r="C5500" s="71" t="s">
        <v>24085</v>
      </c>
      <c r="D5500" s="73" t="s">
        <v>12753</v>
      </c>
    </row>
    <row r="5501" spans="1:4">
      <c r="A5501" s="71" t="s">
        <v>12754</v>
      </c>
      <c r="B5501" s="84" t="s">
        <v>12755</v>
      </c>
      <c r="C5501" s="71" t="s">
        <v>24085</v>
      </c>
      <c r="D5501" s="73" t="s">
        <v>12756</v>
      </c>
    </row>
    <row r="5502" spans="1:4">
      <c r="B5502" s="86"/>
    </row>
    <row r="5503" spans="1:4" ht="18.75">
      <c r="B5503" s="83" t="s">
        <v>23664</v>
      </c>
      <c r="C5503" s="79" t="s">
        <v>23665</v>
      </c>
      <c r="D5503" s="71" t="s">
        <v>23864</v>
      </c>
    </row>
    <row r="5504" spans="1:4">
      <c r="A5504" s="79" t="s">
        <v>23666</v>
      </c>
      <c r="B5504" s="84" t="s">
        <v>22678</v>
      </c>
    </row>
    <row r="5505" spans="1:4">
      <c r="A5505" s="79" t="s">
        <v>23667</v>
      </c>
      <c r="B5505" s="84" t="s">
        <v>22679</v>
      </c>
    </row>
    <row r="5506" spans="1:4">
      <c r="A5506" s="79" t="s">
        <v>24023</v>
      </c>
      <c r="B5506" s="85" t="s">
        <v>23668</v>
      </c>
      <c r="C5506" s="79" t="s">
        <v>23669</v>
      </c>
      <c r="D5506" s="79" t="s">
        <v>23670</v>
      </c>
    </row>
    <row r="5507" spans="1:4">
      <c r="B5507" s="86"/>
      <c r="D5507" s="79" t="s">
        <v>23671</v>
      </c>
    </row>
    <row r="5508" spans="1:4">
      <c r="A5508" s="71" t="s">
        <v>12757</v>
      </c>
      <c r="B5508" s="84" t="s">
        <v>12758</v>
      </c>
      <c r="C5508" s="71" t="s">
        <v>24085</v>
      </c>
      <c r="D5508" s="73" t="s">
        <v>12759</v>
      </c>
    </row>
    <row r="5509" spans="1:4">
      <c r="A5509" s="71" t="s">
        <v>12760</v>
      </c>
      <c r="B5509" s="84" t="s">
        <v>12761</v>
      </c>
      <c r="C5509" s="71" t="s">
        <v>24085</v>
      </c>
      <c r="D5509" s="73" t="s">
        <v>12762</v>
      </c>
    </row>
    <row r="5510" spans="1:4">
      <c r="A5510" s="71" t="s">
        <v>12763</v>
      </c>
      <c r="B5510" s="84" t="s">
        <v>12764</v>
      </c>
      <c r="C5510" s="71" t="s">
        <v>24085</v>
      </c>
      <c r="D5510" s="73" t="s">
        <v>12765</v>
      </c>
    </row>
    <row r="5511" spans="1:4">
      <c r="A5511" s="71" t="s">
        <v>12766</v>
      </c>
      <c r="B5511" s="84" t="s">
        <v>12767</v>
      </c>
      <c r="C5511" s="71" t="s">
        <v>24085</v>
      </c>
      <c r="D5511" s="73" t="s">
        <v>12768</v>
      </c>
    </row>
    <row r="5512" spans="1:4">
      <c r="A5512" s="71" t="s">
        <v>12769</v>
      </c>
      <c r="B5512" s="84" t="s">
        <v>12770</v>
      </c>
      <c r="C5512" s="71" t="s">
        <v>24085</v>
      </c>
      <c r="D5512" s="73" t="s">
        <v>12771</v>
      </c>
    </row>
    <row r="5513" spans="1:4">
      <c r="A5513" s="71" t="s">
        <v>12772</v>
      </c>
      <c r="B5513" s="84" t="s">
        <v>12773</v>
      </c>
      <c r="C5513" s="71" t="s">
        <v>24085</v>
      </c>
      <c r="D5513" s="73" t="s">
        <v>12774</v>
      </c>
    </row>
    <row r="5514" spans="1:4">
      <c r="A5514" s="71" t="s">
        <v>12775</v>
      </c>
      <c r="B5514" s="84" t="s">
        <v>10726</v>
      </c>
      <c r="C5514" s="71" t="s">
        <v>24085</v>
      </c>
      <c r="D5514" s="73" t="s">
        <v>10727</v>
      </c>
    </row>
    <row r="5515" spans="1:4">
      <c r="A5515" s="71" t="s">
        <v>10728</v>
      </c>
      <c r="B5515" s="84" t="s">
        <v>10729</v>
      </c>
      <c r="C5515" s="71" t="s">
        <v>24085</v>
      </c>
      <c r="D5515" s="73" t="s">
        <v>10730</v>
      </c>
    </row>
    <row r="5516" spans="1:4">
      <c r="A5516" s="71" t="s">
        <v>10731</v>
      </c>
      <c r="B5516" s="84" t="s">
        <v>10732</v>
      </c>
      <c r="C5516" s="71" t="s">
        <v>24085</v>
      </c>
      <c r="D5516" s="73" t="s">
        <v>10733</v>
      </c>
    </row>
    <row r="5517" spans="1:4">
      <c r="A5517" s="71" t="s">
        <v>10734</v>
      </c>
      <c r="B5517" s="84" t="s">
        <v>10735</v>
      </c>
      <c r="C5517" s="71" t="s">
        <v>24085</v>
      </c>
      <c r="D5517" s="73" t="s">
        <v>10736</v>
      </c>
    </row>
    <row r="5518" spans="1:4">
      <c r="A5518" s="71" t="s">
        <v>10737</v>
      </c>
      <c r="B5518" s="84" t="s">
        <v>10738</v>
      </c>
      <c r="C5518" s="71" t="s">
        <v>24085</v>
      </c>
      <c r="D5518" s="73" t="s">
        <v>10739</v>
      </c>
    </row>
    <row r="5519" spans="1:4">
      <c r="A5519" s="71" t="s">
        <v>10740</v>
      </c>
      <c r="B5519" s="84" t="s">
        <v>10741</v>
      </c>
      <c r="C5519" s="71" t="s">
        <v>24085</v>
      </c>
      <c r="D5519" s="73" t="s">
        <v>10742</v>
      </c>
    </row>
    <row r="5520" spans="1:4">
      <c r="A5520" s="71" t="s">
        <v>10743</v>
      </c>
      <c r="B5520" s="84" t="s">
        <v>10744</v>
      </c>
      <c r="C5520" s="71" t="s">
        <v>24134</v>
      </c>
      <c r="D5520" s="73" t="s">
        <v>10745</v>
      </c>
    </row>
    <row r="5521" spans="1:5">
      <c r="A5521" s="71" t="s">
        <v>10746</v>
      </c>
      <c r="B5521" s="84" t="s">
        <v>10747</v>
      </c>
      <c r="C5521" s="71" t="s">
        <v>24134</v>
      </c>
      <c r="D5521" s="73" t="s">
        <v>22159</v>
      </c>
    </row>
    <row r="5522" spans="1:5">
      <c r="A5522" s="71" t="s">
        <v>10748</v>
      </c>
      <c r="B5522" s="84" t="s">
        <v>10749</v>
      </c>
      <c r="C5522" s="71" t="s">
        <v>24134</v>
      </c>
      <c r="D5522" s="73" t="s">
        <v>10750</v>
      </c>
    </row>
    <row r="5523" spans="1:5">
      <c r="A5523" s="71" t="s">
        <v>10751</v>
      </c>
      <c r="B5523" s="84" t="s">
        <v>10752</v>
      </c>
      <c r="C5523" s="71" t="s">
        <v>24134</v>
      </c>
      <c r="D5523" s="73" t="s">
        <v>10753</v>
      </c>
    </row>
    <row r="5524" spans="1:5">
      <c r="A5524" s="71" t="s">
        <v>10754</v>
      </c>
      <c r="B5524" s="84" t="s">
        <v>10755</v>
      </c>
      <c r="C5524" s="71" t="s">
        <v>24134</v>
      </c>
      <c r="D5524" s="73" t="s">
        <v>10756</v>
      </c>
    </row>
    <row r="5525" spans="1:5">
      <c r="A5525" s="71" t="s">
        <v>10757</v>
      </c>
      <c r="B5525" s="84" t="s">
        <v>10758</v>
      </c>
      <c r="C5525" s="71" t="s">
        <v>24134</v>
      </c>
      <c r="D5525" s="73" t="s">
        <v>10759</v>
      </c>
    </row>
    <row r="5526" spans="1:5">
      <c r="A5526" s="71" t="s">
        <v>10760</v>
      </c>
      <c r="B5526" s="84" t="s">
        <v>10761</v>
      </c>
      <c r="C5526" s="71" t="s">
        <v>24134</v>
      </c>
      <c r="D5526" s="73">
        <v>7.2</v>
      </c>
      <c r="E5526" s="75">
        <v>39904</v>
      </c>
    </row>
    <row r="5527" spans="1:5">
      <c r="A5527" s="71" t="s">
        <v>10762</v>
      </c>
      <c r="B5527" s="84" t="s">
        <v>10763</v>
      </c>
      <c r="C5527" s="71" t="s">
        <v>24134</v>
      </c>
      <c r="D5527" s="73" t="s">
        <v>12295</v>
      </c>
    </row>
    <row r="5528" spans="1:5">
      <c r="A5528" s="71" t="s">
        <v>10764</v>
      </c>
      <c r="B5528" s="84" t="s">
        <v>10765</v>
      </c>
      <c r="C5528" s="71" t="s">
        <v>24134</v>
      </c>
      <c r="D5528" s="73" t="s">
        <v>18619</v>
      </c>
    </row>
    <row r="5529" spans="1:5">
      <c r="A5529" s="71" t="s">
        <v>10766</v>
      </c>
      <c r="B5529" s="84" t="s">
        <v>10767</v>
      </c>
      <c r="C5529" s="71" t="s">
        <v>24134</v>
      </c>
      <c r="D5529" s="73" t="s">
        <v>17629</v>
      </c>
    </row>
    <row r="5530" spans="1:5">
      <c r="A5530" s="71" t="s">
        <v>10768</v>
      </c>
      <c r="B5530" s="84" t="s">
        <v>10769</v>
      </c>
      <c r="C5530" s="71" t="s">
        <v>24134</v>
      </c>
      <c r="D5530" s="73" t="s">
        <v>18980</v>
      </c>
    </row>
    <row r="5531" spans="1:5">
      <c r="A5531" s="71" t="s">
        <v>10770</v>
      </c>
      <c r="B5531" s="84" t="s">
        <v>10771</v>
      </c>
      <c r="C5531" s="71" t="s">
        <v>24134</v>
      </c>
      <c r="D5531" s="73" t="s">
        <v>17629</v>
      </c>
    </row>
    <row r="5532" spans="1:5">
      <c r="A5532" s="71" t="s">
        <v>10772</v>
      </c>
      <c r="B5532" s="84" t="s">
        <v>10773</v>
      </c>
      <c r="C5532" s="71" t="s">
        <v>24134</v>
      </c>
      <c r="D5532" s="73">
        <v>7</v>
      </c>
      <c r="E5532" s="75">
        <v>39904</v>
      </c>
    </row>
    <row r="5533" spans="1:5">
      <c r="A5533" s="71" t="s">
        <v>10774</v>
      </c>
      <c r="B5533" s="84" t="s">
        <v>10775</v>
      </c>
      <c r="C5533" s="71" t="s">
        <v>24134</v>
      </c>
      <c r="D5533" s="73" t="s">
        <v>10776</v>
      </c>
    </row>
    <row r="5534" spans="1:5">
      <c r="A5534" s="71" t="s">
        <v>10777</v>
      </c>
      <c r="B5534" s="84" t="s">
        <v>10778</v>
      </c>
      <c r="C5534" s="71" t="s">
        <v>24134</v>
      </c>
      <c r="D5534" s="73" t="s">
        <v>21451</v>
      </c>
    </row>
    <row r="5535" spans="1:5">
      <c r="A5535" s="71" t="s">
        <v>10779</v>
      </c>
      <c r="B5535" s="84" t="s">
        <v>10780</v>
      </c>
      <c r="C5535" s="71" t="s">
        <v>24134</v>
      </c>
      <c r="D5535" s="73" t="s">
        <v>23376</v>
      </c>
    </row>
    <row r="5536" spans="1:5">
      <c r="A5536" s="71" t="s">
        <v>10781</v>
      </c>
      <c r="B5536" s="84" t="s">
        <v>10782</v>
      </c>
      <c r="C5536" s="71" t="s">
        <v>24134</v>
      </c>
      <c r="D5536" s="73" t="s">
        <v>18647</v>
      </c>
    </row>
    <row r="5537" spans="1:4">
      <c r="A5537" s="71" t="s">
        <v>10783</v>
      </c>
      <c r="B5537" s="84" t="s">
        <v>10784</v>
      </c>
      <c r="C5537" s="71" t="s">
        <v>24085</v>
      </c>
      <c r="D5537" s="73" t="s">
        <v>16829</v>
      </c>
    </row>
    <row r="5538" spans="1:4">
      <c r="A5538" s="71" t="s">
        <v>10785</v>
      </c>
      <c r="B5538" s="84" t="s">
        <v>10786</v>
      </c>
      <c r="C5538" s="71" t="s">
        <v>16505</v>
      </c>
      <c r="D5538" s="73" t="s">
        <v>10787</v>
      </c>
    </row>
    <row r="5539" spans="1:4">
      <c r="A5539" s="71" t="s">
        <v>10788</v>
      </c>
      <c r="B5539" s="84" t="s">
        <v>10789</v>
      </c>
      <c r="C5539" s="71" t="s">
        <v>24138</v>
      </c>
      <c r="D5539" s="73" t="s">
        <v>10790</v>
      </c>
    </row>
    <row r="5540" spans="1:4">
      <c r="A5540" s="71" t="s">
        <v>10791</v>
      </c>
      <c r="B5540" s="84" t="s">
        <v>10792</v>
      </c>
      <c r="C5540" s="71" t="s">
        <v>24134</v>
      </c>
      <c r="D5540" s="73" t="s">
        <v>10793</v>
      </c>
    </row>
    <row r="5541" spans="1:4">
      <c r="A5541" s="71" t="s">
        <v>10794</v>
      </c>
      <c r="B5541" s="84" t="s">
        <v>10795</v>
      </c>
      <c r="C5541" s="71" t="s">
        <v>24085</v>
      </c>
      <c r="D5541" s="73" t="s">
        <v>10796</v>
      </c>
    </row>
    <row r="5542" spans="1:4">
      <c r="A5542" s="71" t="s">
        <v>10797</v>
      </c>
      <c r="B5542" s="84" t="s">
        <v>10798</v>
      </c>
      <c r="C5542" s="71" t="s">
        <v>24085</v>
      </c>
      <c r="D5542" s="73" t="s">
        <v>10799</v>
      </c>
    </row>
    <row r="5543" spans="1:4">
      <c r="B5543" s="84" t="s">
        <v>10800</v>
      </c>
    </row>
    <row r="5544" spans="1:4">
      <c r="A5544" s="71" t="s">
        <v>10801</v>
      </c>
      <c r="B5544" s="84" t="s">
        <v>10802</v>
      </c>
      <c r="C5544" s="71" t="s">
        <v>24085</v>
      </c>
      <c r="D5544" s="73" t="s">
        <v>10803</v>
      </c>
    </row>
    <row r="5545" spans="1:4">
      <c r="B5545" s="84" t="s">
        <v>10804</v>
      </c>
    </row>
    <row r="5546" spans="1:4">
      <c r="B5546" s="84" t="s">
        <v>10805</v>
      </c>
    </row>
    <row r="5547" spans="1:4">
      <c r="A5547" s="71" t="s">
        <v>10806</v>
      </c>
      <c r="B5547" s="84" t="s">
        <v>10807</v>
      </c>
      <c r="C5547" s="71" t="s">
        <v>24085</v>
      </c>
      <c r="D5547" s="73" t="s">
        <v>22110</v>
      </c>
    </row>
    <row r="5548" spans="1:4">
      <c r="A5548" s="71" t="s">
        <v>10808</v>
      </c>
      <c r="B5548" s="84" t="s">
        <v>10809</v>
      </c>
      <c r="C5548" s="71" t="s">
        <v>24085</v>
      </c>
      <c r="D5548" s="73" t="s">
        <v>10810</v>
      </c>
    </row>
    <row r="5549" spans="1:4">
      <c r="A5549" s="71" t="s">
        <v>10811</v>
      </c>
      <c r="B5549" s="84" t="s">
        <v>10812</v>
      </c>
      <c r="C5549" s="71" t="s">
        <v>24085</v>
      </c>
      <c r="D5549" s="73" t="s">
        <v>13639</v>
      </c>
    </row>
    <row r="5550" spans="1:4">
      <c r="A5550" s="71" t="s">
        <v>10813</v>
      </c>
      <c r="B5550" s="84" t="s">
        <v>10814</v>
      </c>
      <c r="C5550" s="71" t="s">
        <v>24085</v>
      </c>
      <c r="D5550" s="71" t="s">
        <v>20143</v>
      </c>
    </row>
    <row r="5551" spans="1:4">
      <c r="A5551" s="71" t="s">
        <v>10815</v>
      </c>
      <c r="B5551" s="84" t="s">
        <v>10816</v>
      </c>
      <c r="C5551" s="71" t="s">
        <v>24085</v>
      </c>
      <c r="D5551" s="73" t="s">
        <v>24239</v>
      </c>
    </row>
    <row r="5552" spans="1:4">
      <c r="A5552" s="71" t="s">
        <v>10817</v>
      </c>
      <c r="B5552" s="84" t="s">
        <v>10818</v>
      </c>
      <c r="C5552" s="71" t="s">
        <v>24085</v>
      </c>
      <c r="D5552" s="73" t="s">
        <v>16017</v>
      </c>
    </row>
    <row r="5553" spans="1:4">
      <c r="A5553" s="71" t="s">
        <v>10819</v>
      </c>
      <c r="B5553" s="84" t="s">
        <v>10820</v>
      </c>
      <c r="C5553" s="71" t="s">
        <v>24085</v>
      </c>
      <c r="D5553" s="73" t="s">
        <v>10821</v>
      </c>
    </row>
    <row r="5554" spans="1:4">
      <c r="A5554" s="71" t="s">
        <v>10822</v>
      </c>
      <c r="B5554" s="84" t="s">
        <v>10823</v>
      </c>
      <c r="C5554" s="71" t="s">
        <v>24085</v>
      </c>
      <c r="D5554" s="73" t="s">
        <v>16381</v>
      </c>
    </row>
    <row r="5555" spans="1:4">
      <c r="A5555" s="71" t="s">
        <v>10824</v>
      </c>
      <c r="B5555" s="84" t="s">
        <v>10825</v>
      </c>
      <c r="C5555" s="71" t="s">
        <v>24085</v>
      </c>
      <c r="D5555" s="73" t="s">
        <v>20654</v>
      </c>
    </row>
    <row r="5556" spans="1:4">
      <c r="A5556" s="71" t="s">
        <v>10826</v>
      </c>
      <c r="B5556" s="84" t="s">
        <v>10827</v>
      </c>
      <c r="C5556" s="71" t="s">
        <v>24085</v>
      </c>
      <c r="D5556" s="73" t="s">
        <v>14110</v>
      </c>
    </row>
    <row r="5557" spans="1:4">
      <c r="A5557" s="71" t="s">
        <v>10828</v>
      </c>
      <c r="B5557" s="84" t="s">
        <v>10829</v>
      </c>
      <c r="C5557" s="71" t="s">
        <v>24085</v>
      </c>
      <c r="D5557" s="73" t="s">
        <v>10830</v>
      </c>
    </row>
    <row r="5558" spans="1:4">
      <c r="B5558" s="84" t="s">
        <v>10831</v>
      </c>
    </row>
    <row r="5559" spans="1:4">
      <c r="A5559" s="71" t="s">
        <v>10832</v>
      </c>
      <c r="B5559" s="84" t="s">
        <v>10833</v>
      </c>
      <c r="C5559" s="71" t="s">
        <v>24085</v>
      </c>
      <c r="D5559" s="73" t="s">
        <v>16605</v>
      </c>
    </row>
    <row r="5560" spans="1:4">
      <c r="B5560" s="84" t="s">
        <v>10831</v>
      </c>
    </row>
    <row r="5561" spans="1:4">
      <c r="A5561" s="71" t="s">
        <v>10834</v>
      </c>
      <c r="B5561" s="84" t="s">
        <v>10845</v>
      </c>
      <c r="C5561" s="71" t="s">
        <v>24085</v>
      </c>
      <c r="D5561" s="73" t="s">
        <v>10846</v>
      </c>
    </row>
    <row r="5562" spans="1:4">
      <c r="B5562" s="84" t="s">
        <v>10847</v>
      </c>
    </row>
    <row r="5563" spans="1:4">
      <c r="A5563" s="71" t="s">
        <v>10848</v>
      </c>
      <c r="B5563" s="84" t="s">
        <v>10849</v>
      </c>
      <c r="C5563" s="71" t="s">
        <v>24085</v>
      </c>
      <c r="D5563" s="73" t="s">
        <v>10850</v>
      </c>
    </row>
    <row r="5564" spans="1:4">
      <c r="B5564" s="84" t="s">
        <v>10847</v>
      </c>
    </row>
    <row r="5566" spans="1:4" ht="18.75">
      <c r="B5566" s="83" t="s">
        <v>23664</v>
      </c>
      <c r="C5566" s="79" t="s">
        <v>23665</v>
      </c>
      <c r="D5566" s="71" t="s">
        <v>23865</v>
      </c>
    </row>
    <row r="5567" spans="1:4">
      <c r="A5567" s="79" t="s">
        <v>23666</v>
      </c>
      <c r="B5567" s="84" t="s">
        <v>22678</v>
      </c>
    </row>
    <row r="5568" spans="1:4">
      <c r="A5568" s="79" t="s">
        <v>23667</v>
      </c>
      <c r="B5568" s="84" t="s">
        <v>22679</v>
      </c>
    </row>
    <row r="5569" spans="1:4">
      <c r="A5569" s="79" t="s">
        <v>24023</v>
      </c>
      <c r="B5569" s="85" t="s">
        <v>23668</v>
      </c>
      <c r="C5569" s="79" t="s">
        <v>23669</v>
      </c>
      <c r="D5569" s="79" t="s">
        <v>23670</v>
      </c>
    </row>
    <row r="5570" spans="1:4">
      <c r="B5570" s="86"/>
      <c r="D5570" s="79" t="s">
        <v>23671</v>
      </c>
    </row>
    <row r="5571" spans="1:4">
      <c r="A5571" s="71" t="s">
        <v>10851</v>
      </c>
      <c r="B5571" s="84" t="s">
        <v>10852</v>
      </c>
      <c r="C5571" s="71" t="s">
        <v>24085</v>
      </c>
      <c r="D5571" s="73" t="s">
        <v>10853</v>
      </c>
    </row>
    <row r="5572" spans="1:4">
      <c r="B5572" s="84" t="s">
        <v>10847</v>
      </c>
    </row>
    <row r="5573" spans="1:4">
      <c r="A5573" s="71" t="s">
        <v>10854</v>
      </c>
      <c r="B5573" s="84" t="s">
        <v>10855</v>
      </c>
      <c r="C5573" s="71" t="s">
        <v>24085</v>
      </c>
      <c r="D5573" s="73" t="s">
        <v>10856</v>
      </c>
    </row>
    <row r="5574" spans="1:4">
      <c r="B5574" s="84" t="s">
        <v>10847</v>
      </c>
    </row>
    <row r="5575" spans="1:4">
      <c r="A5575" s="71" t="s">
        <v>10857</v>
      </c>
      <c r="B5575" s="84" t="s">
        <v>10858</v>
      </c>
      <c r="C5575" s="71" t="s">
        <v>24085</v>
      </c>
      <c r="D5575" s="73" t="s">
        <v>10859</v>
      </c>
    </row>
    <row r="5576" spans="1:4">
      <c r="B5576" s="84" t="s">
        <v>10847</v>
      </c>
    </row>
    <row r="5577" spans="1:4">
      <c r="A5577" s="71" t="s">
        <v>10860</v>
      </c>
      <c r="B5577" s="84" t="s">
        <v>10861</v>
      </c>
      <c r="C5577" s="71" t="s">
        <v>24085</v>
      </c>
      <c r="D5577" s="73" t="s">
        <v>10862</v>
      </c>
    </row>
    <row r="5578" spans="1:4">
      <c r="B5578" s="84" t="s">
        <v>10847</v>
      </c>
    </row>
    <row r="5579" spans="1:4">
      <c r="A5579" s="71" t="s">
        <v>10863</v>
      </c>
      <c r="B5579" s="84" t="s">
        <v>10864</v>
      </c>
      <c r="C5579" s="71" t="s">
        <v>24085</v>
      </c>
      <c r="D5579" s="73" t="s">
        <v>10865</v>
      </c>
    </row>
    <row r="5580" spans="1:4">
      <c r="B5580" s="84" t="s">
        <v>10847</v>
      </c>
    </row>
    <row r="5581" spans="1:4">
      <c r="A5581" s="71" t="s">
        <v>10866</v>
      </c>
      <c r="B5581" s="84" t="s">
        <v>10864</v>
      </c>
      <c r="C5581" s="71" t="s">
        <v>24085</v>
      </c>
      <c r="D5581" s="73" t="s">
        <v>10867</v>
      </c>
    </row>
    <row r="5582" spans="1:4">
      <c r="B5582" s="84" t="s">
        <v>10868</v>
      </c>
    </row>
    <row r="5583" spans="1:4">
      <c r="A5583" s="71" t="s">
        <v>10869</v>
      </c>
      <c r="B5583" s="84" t="s">
        <v>10870</v>
      </c>
      <c r="C5583" s="71" t="s">
        <v>24085</v>
      </c>
      <c r="D5583" s="73" t="s">
        <v>10871</v>
      </c>
    </row>
    <row r="5584" spans="1:4">
      <c r="B5584" s="84" t="s">
        <v>10847</v>
      </c>
    </row>
    <row r="5585" spans="1:4">
      <c r="A5585" s="71" t="s">
        <v>10872</v>
      </c>
      <c r="B5585" s="84" t="s">
        <v>10873</v>
      </c>
      <c r="C5585" s="71" t="s">
        <v>24085</v>
      </c>
      <c r="D5585" s="73" t="s">
        <v>10874</v>
      </c>
    </row>
    <row r="5586" spans="1:4">
      <c r="B5586" s="84" t="s">
        <v>10875</v>
      </c>
    </row>
    <row r="5587" spans="1:4">
      <c r="A5587" s="71" t="s">
        <v>10876</v>
      </c>
      <c r="B5587" s="84" t="s">
        <v>10873</v>
      </c>
      <c r="C5587" s="71" t="s">
        <v>24085</v>
      </c>
      <c r="D5587" s="73" t="s">
        <v>10877</v>
      </c>
    </row>
    <row r="5588" spans="1:4">
      <c r="B5588" s="84" t="s">
        <v>10868</v>
      </c>
    </row>
    <row r="5589" spans="1:4">
      <c r="A5589" s="71" t="s">
        <v>10878</v>
      </c>
      <c r="B5589" s="84" t="s">
        <v>10879</v>
      </c>
      <c r="C5589" s="71" t="s">
        <v>24085</v>
      </c>
      <c r="D5589" s="73" t="s">
        <v>10880</v>
      </c>
    </row>
    <row r="5590" spans="1:4">
      <c r="B5590" s="84" t="s">
        <v>10847</v>
      </c>
    </row>
    <row r="5591" spans="1:4">
      <c r="A5591" s="71" t="s">
        <v>10881</v>
      </c>
      <c r="B5591" s="84" t="s">
        <v>10882</v>
      </c>
      <c r="C5591" s="71" t="s">
        <v>24085</v>
      </c>
      <c r="D5591" s="73" t="s">
        <v>10883</v>
      </c>
    </row>
    <row r="5592" spans="1:4">
      <c r="B5592" s="84" t="s">
        <v>10847</v>
      </c>
    </row>
    <row r="5593" spans="1:4">
      <c r="A5593" s="71" t="s">
        <v>10884</v>
      </c>
      <c r="B5593" s="84" t="s">
        <v>10885</v>
      </c>
      <c r="C5593" s="71" t="s">
        <v>24085</v>
      </c>
      <c r="D5593" s="73" t="s">
        <v>10886</v>
      </c>
    </row>
    <row r="5594" spans="1:4">
      <c r="B5594" s="84" t="s">
        <v>10831</v>
      </c>
    </row>
    <row r="5595" spans="1:4">
      <c r="A5595" s="71" t="s">
        <v>10887</v>
      </c>
      <c r="B5595" s="84" t="s">
        <v>10888</v>
      </c>
      <c r="C5595" s="71" t="s">
        <v>24085</v>
      </c>
      <c r="D5595" s="73" t="s">
        <v>10886</v>
      </c>
    </row>
    <row r="5596" spans="1:4">
      <c r="B5596" s="84" t="s">
        <v>10889</v>
      </c>
    </row>
    <row r="5597" spans="1:4">
      <c r="A5597" s="71" t="s">
        <v>10890</v>
      </c>
      <c r="B5597" s="84" t="s">
        <v>10891</v>
      </c>
      <c r="C5597" s="71" t="s">
        <v>24085</v>
      </c>
      <c r="D5597" s="73" t="s">
        <v>23303</v>
      </c>
    </row>
    <row r="5598" spans="1:4">
      <c r="B5598" s="84" t="s">
        <v>10831</v>
      </c>
    </row>
    <row r="5599" spans="1:4">
      <c r="A5599" s="71" t="s">
        <v>10892</v>
      </c>
      <c r="B5599" s="84" t="s">
        <v>10893</v>
      </c>
      <c r="C5599" s="71" t="s">
        <v>24085</v>
      </c>
      <c r="D5599" s="73" t="s">
        <v>10894</v>
      </c>
    </row>
    <row r="5600" spans="1:4">
      <c r="B5600" s="84" t="s">
        <v>10895</v>
      </c>
    </row>
    <row r="5601" spans="1:4">
      <c r="A5601" s="71" t="s">
        <v>10896</v>
      </c>
      <c r="B5601" s="84" t="s">
        <v>10897</v>
      </c>
      <c r="C5601" s="71" t="s">
        <v>24085</v>
      </c>
      <c r="D5601" s="73" t="s">
        <v>14574</v>
      </c>
    </row>
    <row r="5602" spans="1:4">
      <c r="B5602" s="84" t="s">
        <v>10831</v>
      </c>
    </row>
    <row r="5603" spans="1:4">
      <c r="A5603" s="71" t="s">
        <v>10898</v>
      </c>
      <c r="B5603" s="84" t="s">
        <v>10899</v>
      </c>
      <c r="C5603" s="71" t="s">
        <v>24085</v>
      </c>
      <c r="D5603" s="73" t="s">
        <v>10900</v>
      </c>
    </row>
    <row r="5604" spans="1:4">
      <c r="B5604" s="84" t="s">
        <v>10831</v>
      </c>
    </row>
    <row r="5605" spans="1:4">
      <c r="A5605" s="71" t="s">
        <v>10901</v>
      </c>
      <c r="B5605" s="84" t="s">
        <v>10902</v>
      </c>
      <c r="C5605" s="71" t="s">
        <v>24085</v>
      </c>
      <c r="D5605" s="73" t="s">
        <v>10903</v>
      </c>
    </row>
    <row r="5606" spans="1:4">
      <c r="B5606" s="84" t="s">
        <v>10831</v>
      </c>
    </row>
    <row r="5607" spans="1:4">
      <c r="A5607" s="71" t="s">
        <v>10904</v>
      </c>
      <c r="B5607" s="84" t="s">
        <v>10905</v>
      </c>
      <c r="C5607" s="71" t="s">
        <v>24085</v>
      </c>
      <c r="D5607" s="73" t="s">
        <v>10906</v>
      </c>
    </row>
    <row r="5608" spans="1:4">
      <c r="B5608" s="84" t="s">
        <v>10831</v>
      </c>
    </row>
    <row r="5609" spans="1:4">
      <c r="A5609" s="71" t="s">
        <v>10907</v>
      </c>
      <c r="B5609" s="84" t="s">
        <v>10908</v>
      </c>
      <c r="C5609" s="71" t="s">
        <v>24085</v>
      </c>
      <c r="D5609" s="73" t="s">
        <v>10909</v>
      </c>
    </row>
    <row r="5610" spans="1:4">
      <c r="A5610" s="71" t="s">
        <v>10910</v>
      </c>
      <c r="B5610" s="84" t="s">
        <v>10911</v>
      </c>
      <c r="C5610" s="71" t="s">
        <v>24085</v>
      </c>
      <c r="D5610" s="73" t="s">
        <v>10912</v>
      </c>
    </row>
    <row r="5611" spans="1:4">
      <c r="A5611" s="71" t="s">
        <v>10913</v>
      </c>
      <c r="B5611" s="84" t="s">
        <v>10914</v>
      </c>
      <c r="C5611" s="71" t="s">
        <v>24085</v>
      </c>
      <c r="D5611" s="73" t="s">
        <v>10915</v>
      </c>
    </row>
    <row r="5612" spans="1:4">
      <c r="A5612" s="71" t="s">
        <v>10916</v>
      </c>
      <c r="B5612" s="84" t="s">
        <v>10917</v>
      </c>
      <c r="C5612" s="71" t="s">
        <v>24138</v>
      </c>
      <c r="D5612" s="73" t="s">
        <v>21680</v>
      </c>
    </row>
    <row r="5613" spans="1:4">
      <c r="A5613" s="71" t="s">
        <v>10918</v>
      </c>
      <c r="B5613" s="84" t="s">
        <v>10919</v>
      </c>
      <c r="C5613" s="71" t="s">
        <v>24085</v>
      </c>
      <c r="D5613" s="73" t="s">
        <v>22961</v>
      </c>
    </row>
    <row r="5614" spans="1:4">
      <c r="A5614" s="71" t="s">
        <v>10920</v>
      </c>
      <c r="B5614" s="84" t="s">
        <v>10921</v>
      </c>
      <c r="C5614" s="71" t="s">
        <v>24085</v>
      </c>
      <c r="D5614" s="73" t="s">
        <v>11384</v>
      </c>
    </row>
    <row r="5615" spans="1:4">
      <c r="A5615" s="71" t="s">
        <v>10922</v>
      </c>
      <c r="B5615" s="84" t="s">
        <v>10923</v>
      </c>
      <c r="C5615" s="71" t="s">
        <v>24085</v>
      </c>
      <c r="D5615" s="73" t="s">
        <v>10924</v>
      </c>
    </row>
    <row r="5616" spans="1:4">
      <c r="A5616" s="71" t="s">
        <v>10925</v>
      </c>
      <c r="B5616" s="84" t="s">
        <v>10926</v>
      </c>
      <c r="C5616" s="71" t="s">
        <v>24085</v>
      </c>
      <c r="D5616" s="73" t="s">
        <v>10927</v>
      </c>
    </row>
    <row r="5617" spans="1:4">
      <c r="A5617" s="71" t="s">
        <v>10928</v>
      </c>
      <c r="B5617" s="84" t="s">
        <v>10929</v>
      </c>
      <c r="C5617" s="71" t="s">
        <v>24085</v>
      </c>
      <c r="D5617" s="73" t="s">
        <v>10930</v>
      </c>
    </row>
    <row r="5618" spans="1:4">
      <c r="A5618" s="71" t="s">
        <v>10931</v>
      </c>
      <c r="B5618" s="84" t="s">
        <v>10932</v>
      </c>
      <c r="C5618" s="71" t="s">
        <v>24085</v>
      </c>
      <c r="D5618" s="73" t="s">
        <v>10933</v>
      </c>
    </row>
    <row r="5619" spans="1:4">
      <c r="A5619" s="71" t="s">
        <v>10934</v>
      </c>
      <c r="B5619" s="84" t="s">
        <v>10935</v>
      </c>
      <c r="C5619" s="71" t="s">
        <v>24085</v>
      </c>
      <c r="D5619" s="73" t="s">
        <v>10936</v>
      </c>
    </row>
    <row r="5620" spans="1:4">
      <c r="A5620" s="71" t="s">
        <v>10937</v>
      </c>
      <c r="B5620" s="84" t="s">
        <v>10938</v>
      </c>
      <c r="C5620" s="71" t="s">
        <v>24085</v>
      </c>
      <c r="D5620" s="73" t="s">
        <v>14229</v>
      </c>
    </row>
    <row r="5621" spans="1:4">
      <c r="A5621" s="71" t="s">
        <v>10939</v>
      </c>
      <c r="B5621" s="84" t="s">
        <v>10940</v>
      </c>
      <c r="C5621" s="71" t="s">
        <v>24085</v>
      </c>
      <c r="D5621" s="73" t="s">
        <v>21689</v>
      </c>
    </row>
    <row r="5622" spans="1:4">
      <c r="A5622" s="71" t="s">
        <v>10941</v>
      </c>
      <c r="B5622" s="84" t="s">
        <v>10942</v>
      </c>
      <c r="C5622" s="71" t="s">
        <v>24085</v>
      </c>
      <c r="D5622" s="73" t="s">
        <v>19281</v>
      </c>
    </row>
    <row r="5623" spans="1:4">
      <c r="A5623" s="71" t="s">
        <v>10943</v>
      </c>
      <c r="B5623" s="84" t="s">
        <v>10944</v>
      </c>
      <c r="C5623" s="71" t="s">
        <v>24085</v>
      </c>
      <c r="D5623" s="73" t="s">
        <v>10945</v>
      </c>
    </row>
    <row r="5624" spans="1:4">
      <c r="A5624" s="71" t="s">
        <v>10946</v>
      </c>
      <c r="B5624" s="84" t="s">
        <v>10947</v>
      </c>
      <c r="C5624" s="71" t="s">
        <v>24085</v>
      </c>
      <c r="D5624" s="73" t="s">
        <v>14579</v>
      </c>
    </row>
    <row r="5625" spans="1:4">
      <c r="A5625" s="71" t="s">
        <v>10948</v>
      </c>
      <c r="B5625" s="84" t="s">
        <v>10949</v>
      </c>
      <c r="C5625" s="71" t="s">
        <v>24085</v>
      </c>
      <c r="D5625" s="73" t="s">
        <v>20852</v>
      </c>
    </row>
    <row r="5626" spans="1:4">
      <c r="A5626" s="71" t="s">
        <v>10950</v>
      </c>
      <c r="B5626" s="84" t="s">
        <v>10951</v>
      </c>
      <c r="C5626" s="71" t="s">
        <v>24085</v>
      </c>
      <c r="D5626" s="73" t="s">
        <v>10952</v>
      </c>
    </row>
    <row r="5627" spans="1:4">
      <c r="A5627" s="71" t="s">
        <v>10953</v>
      </c>
      <c r="B5627" s="84" t="s">
        <v>10954</v>
      </c>
      <c r="C5627" s="71" t="s">
        <v>24085</v>
      </c>
      <c r="D5627" s="73" t="s">
        <v>15121</v>
      </c>
    </row>
    <row r="5628" spans="1:4">
      <c r="A5628" s="71" t="s">
        <v>10955</v>
      </c>
      <c r="B5628" s="84" t="s">
        <v>10956</v>
      </c>
      <c r="C5628" s="71" t="s">
        <v>24085</v>
      </c>
      <c r="D5628" s="73" t="s">
        <v>19414</v>
      </c>
    </row>
    <row r="5629" spans="1:4">
      <c r="A5629" s="71" t="s">
        <v>10957</v>
      </c>
      <c r="B5629" s="84" t="s">
        <v>10958</v>
      </c>
      <c r="C5629" s="71" t="s">
        <v>24085</v>
      </c>
      <c r="D5629" s="73" t="s">
        <v>18304</v>
      </c>
    </row>
    <row r="5630" spans="1:4">
      <c r="A5630" s="71" t="s">
        <v>10959</v>
      </c>
      <c r="B5630" s="84" t="s">
        <v>10960</v>
      </c>
      <c r="C5630" s="71" t="s">
        <v>24085</v>
      </c>
      <c r="D5630" s="73" t="s">
        <v>10961</v>
      </c>
    </row>
    <row r="5631" spans="1:4">
      <c r="A5631" s="71" t="s">
        <v>10962</v>
      </c>
      <c r="B5631" s="84" t="s">
        <v>10963</v>
      </c>
      <c r="C5631" s="71" t="s">
        <v>24085</v>
      </c>
      <c r="D5631" s="73" t="s">
        <v>19414</v>
      </c>
    </row>
    <row r="5632" spans="1:4">
      <c r="A5632" s="71" t="s">
        <v>10964</v>
      </c>
      <c r="B5632" s="84" t="s">
        <v>10965</v>
      </c>
      <c r="C5632" s="71" t="s">
        <v>22075</v>
      </c>
      <c r="D5632" s="73" t="s">
        <v>23069</v>
      </c>
    </row>
    <row r="5633" spans="1:4">
      <c r="B5633" s="86"/>
    </row>
    <row r="5634" spans="1:4" ht="18.75">
      <c r="B5634" s="83" t="s">
        <v>23664</v>
      </c>
      <c r="C5634" s="79" t="s">
        <v>23665</v>
      </c>
      <c r="D5634" s="71" t="s">
        <v>23866</v>
      </c>
    </row>
    <row r="5635" spans="1:4">
      <c r="A5635" s="79" t="s">
        <v>23666</v>
      </c>
      <c r="B5635" s="84" t="s">
        <v>22678</v>
      </c>
    </row>
    <row r="5636" spans="1:4">
      <c r="A5636" s="79" t="s">
        <v>23667</v>
      </c>
      <c r="B5636" s="84" t="s">
        <v>22679</v>
      </c>
    </row>
    <row r="5637" spans="1:4">
      <c r="A5637" s="79" t="s">
        <v>24023</v>
      </c>
      <c r="B5637" s="85" t="s">
        <v>23668</v>
      </c>
      <c r="C5637" s="79" t="s">
        <v>23669</v>
      </c>
      <c r="D5637" s="79" t="s">
        <v>23670</v>
      </c>
    </row>
    <row r="5638" spans="1:4">
      <c r="B5638" s="86"/>
      <c r="D5638" s="79" t="s">
        <v>23671</v>
      </c>
    </row>
    <row r="5639" spans="1:4">
      <c r="A5639" s="71" t="s">
        <v>10966</v>
      </c>
      <c r="B5639" s="84" t="s">
        <v>10967</v>
      </c>
      <c r="C5639" s="71" t="s">
        <v>24085</v>
      </c>
      <c r="D5639" s="73" t="s">
        <v>10968</v>
      </c>
    </row>
    <row r="5640" spans="1:4">
      <c r="A5640" s="71" t="s">
        <v>10969</v>
      </c>
      <c r="B5640" s="84" t="s">
        <v>10970</v>
      </c>
      <c r="C5640" s="71" t="s">
        <v>24085</v>
      </c>
      <c r="D5640" s="73" t="s">
        <v>10971</v>
      </c>
    </row>
    <row r="5641" spans="1:4">
      <c r="A5641" s="71" t="s">
        <v>10972</v>
      </c>
      <c r="B5641" s="84" t="s">
        <v>10973</v>
      </c>
      <c r="C5641" s="71" t="s">
        <v>24085</v>
      </c>
      <c r="D5641" s="73" t="s">
        <v>10974</v>
      </c>
    </row>
    <row r="5642" spans="1:4">
      <c r="A5642" s="71" t="s">
        <v>10975</v>
      </c>
      <c r="B5642" s="84" t="s">
        <v>10976</v>
      </c>
      <c r="C5642" s="71" t="s">
        <v>24085</v>
      </c>
      <c r="D5642" s="73" t="s">
        <v>10977</v>
      </c>
    </row>
    <row r="5643" spans="1:4">
      <c r="A5643" s="71" t="s">
        <v>10978</v>
      </c>
      <c r="B5643" s="84" t="s">
        <v>10979</v>
      </c>
      <c r="C5643" s="71" t="s">
        <v>24085</v>
      </c>
      <c r="D5643" s="73" t="s">
        <v>10759</v>
      </c>
    </row>
    <row r="5644" spans="1:4">
      <c r="A5644" s="71" t="s">
        <v>10980</v>
      </c>
      <c r="B5644" s="84" t="s">
        <v>10981</v>
      </c>
      <c r="C5644" s="71" t="s">
        <v>24085</v>
      </c>
      <c r="D5644" s="73" t="s">
        <v>10982</v>
      </c>
    </row>
    <row r="5645" spans="1:4">
      <c r="A5645" s="71" t="s">
        <v>10983</v>
      </c>
      <c r="B5645" s="84" t="s">
        <v>10984</v>
      </c>
      <c r="C5645" s="71" t="s">
        <v>24085</v>
      </c>
      <c r="D5645" s="73" t="s">
        <v>22569</v>
      </c>
    </row>
    <row r="5646" spans="1:4">
      <c r="A5646" s="71" t="s">
        <v>10985</v>
      </c>
      <c r="B5646" s="84" t="s">
        <v>10986</v>
      </c>
      <c r="C5646" s="71" t="s">
        <v>24085</v>
      </c>
      <c r="D5646" s="73" t="s">
        <v>23612</v>
      </c>
    </row>
    <row r="5647" spans="1:4">
      <c r="A5647" s="71" t="s">
        <v>10987</v>
      </c>
      <c r="B5647" s="84" t="s">
        <v>10988</v>
      </c>
      <c r="C5647" s="71" t="s">
        <v>24085</v>
      </c>
      <c r="D5647" s="73" t="s">
        <v>18679</v>
      </c>
    </row>
    <row r="5648" spans="1:4">
      <c r="A5648" s="71" t="s">
        <v>10989</v>
      </c>
      <c r="B5648" s="84" t="s">
        <v>10990</v>
      </c>
      <c r="C5648" s="71" t="s">
        <v>24085</v>
      </c>
      <c r="D5648" s="73" t="s">
        <v>10991</v>
      </c>
    </row>
    <row r="5649" spans="1:4">
      <c r="A5649" s="71" t="s">
        <v>10992</v>
      </c>
      <c r="B5649" s="84" t="s">
        <v>10993</v>
      </c>
      <c r="C5649" s="71" t="s">
        <v>24085</v>
      </c>
      <c r="D5649" s="73" t="s">
        <v>19857</v>
      </c>
    </row>
    <row r="5650" spans="1:4">
      <c r="A5650" s="71" t="s">
        <v>10994</v>
      </c>
      <c r="B5650" s="84" t="s">
        <v>10995</v>
      </c>
      <c r="C5650" s="71" t="s">
        <v>24085</v>
      </c>
      <c r="D5650" s="73" t="s">
        <v>10991</v>
      </c>
    </row>
    <row r="5651" spans="1:4">
      <c r="A5651" s="71" t="s">
        <v>10996</v>
      </c>
      <c r="B5651" s="84" t="s">
        <v>10997</v>
      </c>
      <c r="C5651" s="71" t="s">
        <v>24085</v>
      </c>
      <c r="D5651" s="73" t="s">
        <v>19857</v>
      </c>
    </row>
    <row r="5652" spans="1:4">
      <c r="A5652" s="71" t="s">
        <v>10998</v>
      </c>
      <c r="B5652" s="84" t="s">
        <v>10999</v>
      </c>
      <c r="C5652" s="71" t="s">
        <v>24085</v>
      </c>
      <c r="D5652" s="73" t="s">
        <v>18431</v>
      </c>
    </row>
    <row r="5653" spans="1:4">
      <c r="A5653" s="71" t="s">
        <v>11000</v>
      </c>
      <c r="B5653" s="84" t="s">
        <v>11001</v>
      </c>
      <c r="C5653" s="71" t="s">
        <v>24085</v>
      </c>
      <c r="D5653" s="73" t="s">
        <v>11002</v>
      </c>
    </row>
    <row r="5654" spans="1:4">
      <c r="A5654" s="71" t="s">
        <v>11003</v>
      </c>
      <c r="B5654" s="84" t="s">
        <v>11004</v>
      </c>
      <c r="C5654" s="71" t="s">
        <v>24085</v>
      </c>
      <c r="D5654" s="73" t="s">
        <v>17239</v>
      </c>
    </row>
    <row r="5655" spans="1:4">
      <c r="A5655" s="71" t="s">
        <v>11005</v>
      </c>
      <c r="B5655" s="84" t="s">
        <v>11006</v>
      </c>
      <c r="C5655" s="71" t="s">
        <v>24085</v>
      </c>
      <c r="D5655" s="73" t="s">
        <v>11007</v>
      </c>
    </row>
    <row r="5656" spans="1:4">
      <c r="A5656" s="71" t="s">
        <v>11008</v>
      </c>
      <c r="B5656" s="84" t="s">
        <v>11009</v>
      </c>
      <c r="C5656" s="71" t="s">
        <v>24085</v>
      </c>
      <c r="D5656" s="73" t="s">
        <v>11010</v>
      </c>
    </row>
    <row r="5657" spans="1:4">
      <c r="A5657" s="71" t="s">
        <v>11011</v>
      </c>
      <c r="B5657" s="84" t="s">
        <v>11012</v>
      </c>
      <c r="C5657" s="71" t="s">
        <v>24134</v>
      </c>
      <c r="D5657" s="73" t="s">
        <v>22272</v>
      </c>
    </row>
    <row r="5658" spans="1:4">
      <c r="A5658" s="71" t="s">
        <v>11013</v>
      </c>
      <c r="B5658" s="84" t="s">
        <v>11014</v>
      </c>
      <c r="C5658" s="71" t="s">
        <v>24085</v>
      </c>
      <c r="D5658" s="76" t="s">
        <v>11015</v>
      </c>
    </row>
    <row r="5659" spans="1:4">
      <c r="A5659" s="71" t="s">
        <v>11016</v>
      </c>
      <c r="B5659" s="84" t="s">
        <v>11017</v>
      </c>
      <c r="C5659" s="71" t="s">
        <v>24085</v>
      </c>
      <c r="D5659" s="76" t="s">
        <v>11018</v>
      </c>
    </row>
    <row r="5660" spans="1:4">
      <c r="A5660" s="71" t="s">
        <v>11019</v>
      </c>
      <c r="B5660" s="84" t="s">
        <v>11020</v>
      </c>
      <c r="C5660" s="71" t="s">
        <v>24085</v>
      </c>
      <c r="D5660" s="76" t="s">
        <v>11021</v>
      </c>
    </row>
    <row r="5661" spans="1:4">
      <c r="A5661" s="71" t="s">
        <v>11022</v>
      </c>
      <c r="B5661" s="84" t="s">
        <v>11023</v>
      </c>
      <c r="C5661" s="71" t="s">
        <v>24085</v>
      </c>
      <c r="D5661" s="76" t="s">
        <v>11024</v>
      </c>
    </row>
    <row r="5662" spans="1:4">
      <c r="A5662" s="71" t="s">
        <v>11025</v>
      </c>
      <c r="B5662" s="84" t="s">
        <v>11026</v>
      </c>
      <c r="C5662" s="71" t="s">
        <v>24085</v>
      </c>
      <c r="D5662" s="77" t="s">
        <v>11027</v>
      </c>
    </row>
    <row r="5663" spans="1:4">
      <c r="A5663" s="71" t="s">
        <v>11028</v>
      </c>
      <c r="B5663" s="84" t="s">
        <v>11029</v>
      </c>
      <c r="C5663" s="71" t="s">
        <v>24085</v>
      </c>
      <c r="D5663" s="76" t="s">
        <v>11030</v>
      </c>
    </row>
    <row r="5664" spans="1:4">
      <c r="A5664" s="71" t="s">
        <v>11031</v>
      </c>
      <c r="B5664" s="84" t="s">
        <v>11032</v>
      </c>
      <c r="C5664" s="71" t="s">
        <v>24085</v>
      </c>
      <c r="D5664" s="76" t="s">
        <v>11033</v>
      </c>
    </row>
    <row r="5665" spans="1:4">
      <c r="A5665" s="71" t="s">
        <v>11034</v>
      </c>
      <c r="B5665" s="84" t="s">
        <v>11035</v>
      </c>
      <c r="C5665" s="71" t="s">
        <v>24085</v>
      </c>
      <c r="D5665" s="76" t="s">
        <v>11036</v>
      </c>
    </row>
    <row r="5666" spans="1:4">
      <c r="A5666" s="71" t="s">
        <v>11037</v>
      </c>
      <c r="B5666" s="84" t="s">
        <v>11038</v>
      </c>
      <c r="C5666" s="71" t="s">
        <v>24085</v>
      </c>
      <c r="D5666" s="77" t="s">
        <v>11039</v>
      </c>
    </row>
    <row r="5667" spans="1:4">
      <c r="A5667" s="71" t="s">
        <v>11040</v>
      </c>
      <c r="B5667" s="84" t="s">
        <v>11041</v>
      </c>
      <c r="C5667" s="71" t="s">
        <v>24085</v>
      </c>
      <c r="D5667" s="76" t="s">
        <v>11042</v>
      </c>
    </row>
    <row r="5668" spans="1:4">
      <c r="A5668" s="71" t="s">
        <v>11043</v>
      </c>
      <c r="B5668" s="84" t="s">
        <v>11044</v>
      </c>
      <c r="C5668" s="71" t="s">
        <v>24085</v>
      </c>
      <c r="D5668" s="76" t="s">
        <v>11045</v>
      </c>
    </row>
    <row r="5669" spans="1:4">
      <c r="A5669" s="71" t="s">
        <v>11046</v>
      </c>
      <c r="B5669" s="84" t="s">
        <v>11047</v>
      </c>
      <c r="C5669" s="71" t="s">
        <v>24085</v>
      </c>
      <c r="D5669" s="73" t="s">
        <v>22623</v>
      </c>
    </row>
    <row r="5670" spans="1:4">
      <c r="A5670" s="71" t="s">
        <v>11048</v>
      </c>
      <c r="B5670" s="84" t="s">
        <v>11049</v>
      </c>
      <c r="C5670" s="71" t="s">
        <v>24085</v>
      </c>
      <c r="D5670" s="73" t="s">
        <v>12537</v>
      </c>
    </row>
    <row r="5671" spans="1:4">
      <c r="A5671" s="71" t="s">
        <v>11050</v>
      </c>
      <c r="B5671" s="84" t="s">
        <v>11051</v>
      </c>
      <c r="C5671" s="71" t="s">
        <v>24085</v>
      </c>
      <c r="D5671" s="73" t="s">
        <v>11052</v>
      </c>
    </row>
    <row r="5672" spans="1:4">
      <c r="A5672" s="71" t="s">
        <v>11053</v>
      </c>
      <c r="B5672" s="84" t="s">
        <v>11054</v>
      </c>
      <c r="C5672" s="71" t="s">
        <v>24085</v>
      </c>
      <c r="D5672" s="73" t="s">
        <v>11055</v>
      </c>
    </row>
    <row r="5673" spans="1:4">
      <c r="A5673" s="71" t="s">
        <v>11056</v>
      </c>
      <c r="B5673" s="84" t="s">
        <v>11057</v>
      </c>
      <c r="C5673" s="71" t="s">
        <v>24085</v>
      </c>
      <c r="D5673" s="73" t="s">
        <v>11058</v>
      </c>
    </row>
    <row r="5674" spans="1:4">
      <c r="A5674" s="71" t="s">
        <v>11059</v>
      </c>
      <c r="B5674" s="84" t="s">
        <v>11060</v>
      </c>
      <c r="C5674" s="71" t="s">
        <v>24085</v>
      </c>
      <c r="D5674" s="76" t="s">
        <v>11061</v>
      </c>
    </row>
    <row r="5675" spans="1:4">
      <c r="A5675" s="71" t="s">
        <v>11062</v>
      </c>
      <c r="B5675" s="84" t="s">
        <v>11063</v>
      </c>
      <c r="C5675" s="71" t="s">
        <v>24085</v>
      </c>
      <c r="D5675" s="76" t="s">
        <v>11064</v>
      </c>
    </row>
    <row r="5676" spans="1:4">
      <c r="A5676" s="71" t="s">
        <v>11065</v>
      </c>
      <c r="B5676" s="84" t="s">
        <v>11066</v>
      </c>
      <c r="C5676" s="71" t="s">
        <v>24085</v>
      </c>
      <c r="D5676" s="73" t="s">
        <v>11067</v>
      </c>
    </row>
    <row r="5677" spans="1:4">
      <c r="A5677" s="71" t="s">
        <v>11068</v>
      </c>
      <c r="B5677" s="84" t="s">
        <v>11069</v>
      </c>
      <c r="C5677" s="71" t="s">
        <v>24085</v>
      </c>
      <c r="D5677" s="73" t="s">
        <v>11070</v>
      </c>
    </row>
    <row r="5678" spans="1:4">
      <c r="A5678" s="71" t="s">
        <v>11071</v>
      </c>
      <c r="B5678" s="84" t="s">
        <v>11072</v>
      </c>
      <c r="C5678" s="71" t="s">
        <v>24085</v>
      </c>
      <c r="D5678" s="76" t="s">
        <v>11073</v>
      </c>
    </row>
    <row r="5679" spans="1:4">
      <c r="A5679" s="71" t="s">
        <v>11074</v>
      </c>
      <c r="B5679" s="84" t="s">
        <v>11075</v>
      </c>
      <c r="C5679" s="71" t="s">
        <v>24085</v>
      </c>
      <c r="D5679" s="76" t="s">
        <v>11076</v>
      </c>
    </row>
    <row r="5680" spans="1:4">
      <c r="A5680" s="71" t="s">
        <v>11077</v>
      </c>
      <c r="B5680" s="84" t="s">
        <v>11078</v>
      </c>
      <c r="C5680" s="71" t="s">
        <v>24085</v>
      </c>
      <c r="D5680" s="76" t="s">
        <v>11079</v>
      </c>
    </row>
    <row r="5681" spans="1:4">
      <c r="A5681" s="71" t="s">
        <v>11080</v>
      </c>
      <c r="B5681" s="84" t="s">
        <v>11081</v>
      </c>
      <c r="C5681" s="71" t="s">
        <v>24085</v>
      </c>
      <c r="D5681" s="76" t="s">
        <v>11082</v>
      </c>
    </row>
    <row r="5682" spans="1:4">
      <c r="A5682" s="71" t="s">
        <v>11083</v>
      </c>
      <c r="B5682" s="84" t="s">
        <v>11084</v>
      </c>
      <c r="C5682" s="71" t="s">
        <v>24085</v>
      </c>
      <c r="D5682" s="76" t="s">
        <v>11085</v>
      </c>
    </row>
    <row r="5683" spans="1:4">
      <c r="A5683" s="71" t="s">
        <v>11086</v>
      </c>
      <c r="B5683" s="84" t="s">
        <v>11087</v>
      </c>
      <c r="C5683" s="71" t="s">
        <v>24085</v>
      </c>
      <c r="D5683" s="76" t="s">
        <v>11088</v>
      </c>
    </row>
    <row r="5684" spans="1:4">
      <c r="A5684" s="71" t="s">
        <v>11089</v>
      </c>
      <c r="B5684" s="84" t="s">
        <v>11090</v>
      </c>
      <c r="C5684" s="71" t="s">
        <v>24085</v>
      </c>
      <c r="D5684" s="76" t="s">
        <v>11091</v>
      </c>
    </row>
    <row r="5685" spans="1:4">
      <c r="A5685" s="71" t="s">
        <v>11092</v>
      </c>
      <c r="B5685" s="84" t="s">
        <v>11093</v>
      </c>
      <c r="C5685" s="71" t="s">
        <v>24085</v>
      </c>
      <c r="D5685" s="73" t="s">
        <v>11094</v>
      </c>
    </row>
    <row r="5686" spans="1:4">
      <c r="A5686" s="71" t="s">
        <v>11095</v>
      </c>
      <c r="B5686" s="84" t="s">
        <v>11096</v>
      </c>
      <c r="C5686" s="71" t="s">
        <v>24085</v>
      </c>
      <c r="D5686" s="73" t="s">
        <v>11097</v>
      </c>
    </row>
    <row r="5687" spans="1:4">
      <c r="A5687" s="71" t="s">
        <v>11098</v>
      </c>
      <c r="B5687" s="84" t="s">
        <v>11099</v>
      </c>
      <c r="C5687" s="71" t="s">
        <v>24085</v>
      </c>
      <c r="D5687" s="73" t="s">
        <v>11100</v>
      </c>
    </row>
    <row r="5688" spans="1:4">
      <c r="A5688" s="71" t="s">
        <v>11101</v>
      </c>
      <c r="B5688" s="84" t="s">
        <v>11102</v>
      </c>
      <c r="C5688" s="71" t="s">
        <v>24085</v>
      </c>
      <c r="D5688" s="73" t="s">
        <v>11103</v>
      </c>
    </row>
    <row r="5689" spans="1:4">
      <c r="A5689" s="71" t="s">
        <v>11104</v>
      </c>
      <c r="B5689" s="84" t="s">
        <v>11105</v>
      </c>
      <c r="C5689" s="71" t="s">
        <v>24085</v>
      </c>
      <c r="D5689" s="73" t="s">
        <v>11106</v>
      </c>
    </row>
    <row r="5690" spans="1:4">
      <c r="A5690" s="71" t="s">
        <v>11107</v>
      </c>
      <c r="B5690" s="84" t="s">
        <v>11108</v>
      </c>
      <c r="C5690" s="71" t="s">
        <v>24085</v>
      </c>
      <c r="D5690" s="73" t="s">
        <v>11109</v>
      </c>
    </row>
    <row r="5691" spans="1:4">
      <c r="A5691" s="71" t="s">
        <v>11110</v>
      </c>
      <c r="B5691" s="84" t="s">
        <v>11111</v>
      </c>
      <c r="C5691" s="71" t="s">
        <v>24085</v>
      </c>
      <c r="D5691" s="73" t="s">
        <v>11112</v>
      </c>
    </row>
    <row r="5692" spans="1:4">
      <c r="B5692" s="86"/>
    </row>
    <row r="5693" spans="1:4" ht="18.75">
      <c r="B5693" s="83" t="s">
        <v>23664</v>
      </c>
      <c r="C5693" s="79" t="s">
        <v>23665</v>
      </c>
      <c r="D5693" s="71" t="s">
        <v>23867</v>
      </c>
    </row>
    <row r="5694" spans="1:4">
      <c r="A5694" s="79" t="s">
        <v>23666</v>
      </c>
      <c r="B5694" s="84" t="s">
        <v>22678</v>
      </c>
    </row>
    <row r="5695" spans="1:4">
      <c r="A5695" s="79" t="s">
        <v>23667</v>
      </c>
      <c r="B5695" s="84" t="s">
        <v>22679</v>
      </c>
    </row>
    <row r="5696" spans="1:4">
      <c r="A5696" s="79" t="s">
        <v>24023</v>
      </c>
      <c r="B5696" s="85" t="s">
        <v>23668</v>
      </c>
      <c r="C5696" s="79" t="s">
        <v>23669</v>
      </c>
      <c r="D5696" s="79" t="s">
        <v>23670</v>
      </c>
    </row>
    <row r="5697" spans="1:4">
      <c r="B5697" s="86"/>
      <c r="D5697" s="79" t="s">
        <v>23671</v>
      </c>
    </row>
    <row r="5698" spans="1:4">
      <c r="A5698" s="71" t="s">
        <v>11113</v>
      </c>
      <c r="B5698" s="84" t="s">
        <v>11114</v>
      </c>
      <c r="C5698" s="71" t="s">
        <v>24085</v>
      </c>
      <c r="D5698" s="73" t="s">
        <v>11115</v>
      </c>
    </row>
    <row r="5699" spans="1:4">
      <c r="A5699" s="71" t="s">
        <v>11116</v>
      </c>
      <c r="B5699" s="84" t="s">
        <v>11117</v>
      </c>
      <c r="C5699" s="71" t="s">
        <v>24085</v>
      </c>
      <c r="D5699" s="73" t="s">
        <v>11118</v>
      </c>
    </row>
    <row r="5700" spans="1:4">
      <c r="A5700" s="71" t="s">
        <v>11119</v>
      </c>
      <c r="B5700" s="84" t="s">
        <v>11120</v>
      </c>
      <c r="C5700" s="71" t="s">
        <v>24085</v>
      </c>
      <c r="D5700" s="73" t="s">
        <v>11121</v>
      </c>
    </row>
    <row r="5701" spans="1:4">
      <c r="A5701" s="71" t="s">
        <v>11122</v>
      </c>
      <c r="B5701" s="84" t="s">
        <v>11123</v>
      </c>
      <c r="C5701" s="71" t="s">
        <v>24085</v>
      </c>
      <c r="D5701" s="73" t="s">
        <v>11124</v>
      </c>
    </row>
    <row r="5702" spans="1:4">
      <c r="A5702" s="71" t="s">
        <v>11125</v>
      </c>
      <c r="B5702" s="84" t="s">
        <v>11126</v>
      </c>
      <c r="C5702" s="71" t="s">
        <v>24085</v>
      </c>
      <c r="D5702" s="73" t="s">
        <v>11978</v>
      </c>
    </row>
    <row r="5703" spans="1:4">
      <c r="A5703" s="71" t="s">
        <v>11127</v>
      </c>
      <c r="B5703" s="84" t="s">
        <v>11128</v>
      </c>
      <c r="C5703" s="71" t="s">
        <v>24085</v>
      </c>
      <c r="D5703" s="73" t="s">
        <v>11129</v>
      </c>
    </row>
    <row r="5704" spans="1:4">
      <c r="A5704" s="71" t="s">
        <v>11130</v>
      </c>
      <c r="B5704" s="84" t="s">
        <v>11131</v>
      </c>
      <c r="C5704" s="71" t="s">
        <v>24085</v>
      </c>
      <c r="D5704" s="73" t="s">
        <v>11109</v>
      </c>
    </row>
    <row r="5705" spans="1:4">
      <c r="A5705" s="71" t="s">
        <v>11132</v>
      </c>
      <c r="B5705" s="84" t="s">
        <v>11133</v>
      </c>
      <c r="C5705" s="71" t="s">
        <v>24085</v>
      </c>
      <c r="D5705" s="73" t="s">
        <v>11118</v>
      </c>
    </row>
    <row r="5706" spans="1:4">
      <c r="A5706" s="71" t="s">
        <v>11134</v>
      </c>
      <c r="B5706" s="84" t="s">
        <v>11135</v>
      </c>
      <c r="C5706" s="71" t="s">
        <v>24085</v>
      </c>
      <c r="D5706" s="73" t="s">
        <v>11136</v>
      </c>
    </row>
    <row r="5707" spans="1:4">
      <c r="A5707" s="71" t="s">
        <v>11137</v>
      </c>
      <c r="B5707" s="84" t="s">
        <v>11138</v>
      </c>
      <c r="C5707" s="71" t="s">
        <v>24085</v>
      </c>
      <c r="D5707" s="76" t="s">
        <v>11139</v>
      </c>
    </row>
    <row r="5708" spans="1:4">
      <c r="A5708" s="71" t="s">
        <v>11140</v>
      </c>
      <c r="B5708" s="84" t="s">
        <v>11141</v>
      </c>
      <c r="C5708" s="71" t="s">
        <v>24085</v>
      </c>
      <c r="D5708" s="77" t="s">
        <v>11142</v>
      </c>
    </row>
    <row r="5709" spans="1:4">
      <c r="A5709" s="71" t="s">
        <v>11143</v>
      </c>
      <c r="B5709" s="84" t="s">
        <v>11144</v>
      </c>
      <c r="C5709" s="71" t="s">
        <v>24085</v>
      </c>
      <c r="D5709" s="76" t="s">
        <v>11145</v>
      </c>
    </row>
    <row r="5710" spans="1:4">
      <c r="A5710" s="71" t="s">
        <v>11146</v>
      </c>
      <c r="B5710" s="84" t="s">
        <v>11147</v>
      </c>
      <c r="C5710" s="71" t="s">
        <v>24085</v>
      </c>
      <c r="D5710" s="76" t="s">
        <v>11148</v>
      </c>
    </row>
    <row r="5711" spans="1:4">
      <c r="A5711" s="71" t="s">
        <v>11149</v>
      </c>
      <c r="B5711" s="84" t="s">
        <v>11150</v>
      </c>
      <c r="C5711" s="71" t="s">
        <v>24085</v>
      </c>
      <c r="D5711" s="76" t="s">
        <v>11151</v>
      </c>
    </row>
    <row r="5712" spans="1:4">
      <c r="A5712" s="71" t="s">
        <v>11152</v>
      </c>
      <c r="B5712" s="84" t="s">
        <v>11153</v>
      </c>
      <c r="C5712" s="71" t="s">
        <v>24085</v>
      </c>
      <c r="D5712" s="76" t="s">
        <v>11154</v>
      </c>
    </row>
    <row r="5713" spans="1:4">
      <c r="A5713" s="71" t="s">
        <v>11155</v>
      </c>
      <c r="B5713" s="84" t="s">
        <v>11156</v>
      </c>
      <c r="C5713" s="71" t="s">
        <v>24085</v>
      </c>
      <c r="D5713" s="77" t="s">
        <v>11157</v>
      </c>
    </row>
    <row r="5714" spans="1:4">
      <c r="A5714" s="71" t="s">
        <v>11158</v>
      </c>
      <c r="B5714" s="84" t="s">
        <v>11159</v>
      </c>
      <c r="C5714" s="71" t="s">
        <v>24085</v>
      </c>
      <c r="D5714" s="76" t="s">
        <v>11160</v>
      </c>
    </row>
    <row r="5715" spans="1:4">
      <c r="A5715" s="71" t="s">
        <v>11161</v>
      </c>
      <c r="B5715" s="84" t="s">
        <v>11162</v>
      </c>
      <c r="C5715" s="71" t="s">
        <v>24085</v>
      </c>
      <c r="D5715" s="76" t="s">
        <v>11163</v>
      </c>
    </row>
    <row r="5716" spans="1:4">
      <c r="A5716" s="71" t="s">
        <v>11164</v>
      </c>
      <c r="B5716" s="84" t="s">
        <v>11165</v>
      </c>
      <c r="C5716" s="71" t="s">
        <v>24085</v>
      </c>
      <c r="D5716" s="76" t="s">
        <v>11166</v>
      </c>
    </row>
    <row r="5717" spans="1:4">
      <c r="A5717" s="71" t="s">
        <v>11167</v>
      </c>
      <c r="B5717" s="84" t="s">
        <v>11168</v>
      </c>
      <c r="C5717" s="71" t="s">
        <v>24085</v>
      </c>
      <c r="D5717" s="73" t="s">
        <v>11169</v>
      </c>
    </row>
    <row r="5718" spans="1:4">
      <c r="A5718" s="71" t="s">
        <v>11170</v>
      </c>
      <c r="B5718" s="84" t="s">
        <v>11171</v>
      </c>
      <c r="C5718" s="71" t="s">
        <v>24085</v>
      </c>
      <c r="D5718" s="73" t="s">
        <v>11172</v>
      </c>
    </row>
    <row r="5719" spans="1:4">
      <c r="A5719" s="71" t="s">
        <v>11173</v>
      </c>
      <c r="B5719" s="84" t="s">
        <v>11174</v>
      </c>
      <c r="C5719" s="71" t="s">
        <v>24085</v>
      </c>
      <c r="D5719" s="73" t="s">
        <v>11175</v>
      </c>
    </row>
    <row r="5720" spans="1:4">
      <c r="A5720" s="71" t="s">
        <v>11176</v>
      </c>
      <c r="B5720" s="84" t="s">
        <v>11177</v>
      </c>
      <c r="C5720" s="71" t="s">
        <v>24085</v>
      </c>
      <c r="D5720" s="73" t="s">
        <v>11178</v>
      </c>
    </row>
    <row r="5721" spans="1:4">
      <c r="A5721" s="71" t="s">
        <v>11179</v>
      </c>
      <c r="B5721" s="84" t="s">
        <v>11180</v>
      </c>
      <c r="C5721" s="71" t="s">
        <v>24085</v>
      </c>
      <c r="D5721" s="73" t="s">
        <v>11169</v>
      </c>
    </row>
    <row r="5722" spans="1:4">
      <c r="A5722" s="71" t="s">
        <v>11181</v>
      </c>
      <c r="B5722" s="84" t="s">
        <v>11182</v>
      </c>
      <c r="C5722" s="71" t="s">
        <v>24085</v>
      </c>
      <c r="D5722" s="73" t="s">
        <v>11172</v>
      </c>
    </row>
    <row r="5723" spans="1:4">
      <c r="A5723" s="71" t="s">
        <v>11183</v>
      </c>
      <c r="B5723" s="84" t="s">
        <v>11184</v>
      </c>
      <c r="C5723" s="71" t="s">
        <v>24085</v>
      </c>
      <c r="D5723" s="73" t="s">
        <v>11185</v>
      </c>
    </row>
    <row r="5724" spans="1:4">
      <c r="A5724" s="71" t="s">
        <v>11186</v>
      </c>
      <c r="B5724" s="84" t="s">
        <v>11187</v>
      </c>
      <c r="C5724" s="71" t="s">
        <v>24085</v>
      </c>
      <c r="D5724" s="76" t="s">
        <v>11188</v>
      </c>
    </row>
    <row r="5725" spans="1:4">
      <c r="A5725" s="71" t="s">
        <v>11189</v>
      </c>
      <c r="B5725" s="84" t="s">
        <v>11190</v>
      </c>
      <c r="C5725" s="71" t="s">
        <v>24085</v>
      </c>
      <c r="D5725" s="76" t="s">
        <v>11191</v>
      </c>
    </row>
    <row r="5726" spans="1:4">
      <c r="A5726" s="71" t="s">
        <v>11192</v>
      </c>
      <c r="B5726" s="84" t="s">
        <v>11193</v>
      </c>
      <c r="C5726" s="71" t="s">
        <v>24085</v>
      </c>
      <c r="D5726" s="76" t="s">
        <v>11194</v>
      </c>
    </row>
    <row r="5727" spans="1:4">
      <c r="A5727" s="71" t="s">
        <v>11195</v>
      </c>
      <c r="B5727" s="84" t="s">
        <v>11196</v>
      </c>
      <c r="C5727" s="71" t="s">
        <v>24085</v>
      </c>
      <c r="D5727" s="76" t="s">
        <v>11197</v>
      </c>
    </row>
    <row r="5728" spans="1:4">
      <c r="A5728" s="71" t="s">
        <v>11198</v>
      </c>
      <c r="B5728" s="84" t="s">
        <v>11199</v>
      </c>
      <c r="C5728" s="71" t="s">
        <v>24085</v>
      </c>
      <c r="D5728" s="76" t="s">
        <v>11200</v>
      </c>
    </row>
    <row r="5729" spans="1:4">
      <c r="A5729" s="71" t="s">
        <v>11201</v>
      </c>
      <c r="B5729" s="84" t="s">
        <v>11202</v>
      </c>
      <c r="C5729" s="71" t="s">
        <v>24085</v>
      </c>
      <c r="D5729" s="76" t="s">
        <v>11203</v>
      </c>
    </row>
    <row r="5730" spans="1:4">
      <c r="A5730" s="71" t="s">
        <v>11204</v>
      </c>
      <c r="B5730" s="84" t="s">
        <v>11205</v>
      </c>
      <c r="C5730" s="71" t="s">
        <v>24085</v>
      </c>
      <c r="D5730" s="76" t="s">
        <v>11206</v>
      </c>
    </row>
    <row r="5731" spans="1:4">
      <c r="A5731" s="71" t="s">
        <v>11207</v>
      </c>
      <c r="B5731" s="84" t="s">
        <v>11208</v>
      </c>
      <c r="C5731" s="71" t="s">
        <v>24085</v>
      </c>
      <c r="D5731" s="76" t="s">
        <v>11209</v>
      </c>
    </row>
    <row r="5732" spans="1:4">
      <c r="A5732" s="71" t="s">
        <v>11210</v>
      </c>
      <c r="B5732" s="84" t="s">
        <v>11211</v>
      </c>
      <c r="C5732" s="71" t="s">
        <v>24085</v>
      </c>
      <c r="D5732" s="76" t="s">
        <v>11212</v>
      </c>
    </row>
    <row r="5733" spans="1:4">
      <c r="A5733" s="71" t="s">
        <v>11213</v>
      </c>
      <c r="B5733" s="84" t="s">
        <v>11214</v>
      </c>
      <c r="C5733" s="71" t="s">
        <v>24085</v>
      </c>
      <c r="D5733" s="76" t="s">
        <v>11215</v>
      </c>
    </row>
    <row r="5734" spans="1:4">
      <c r="A5734" s="71" t="s">
        <v>11216</v>
      </c>
      <c r="B5734" s="84" t="s">
        <v>11217</v>
      </c>
      <c r="C5734" s="71" t="s">
        <v>24085</v>
      </c>
      <c r="D5734" s="73" t="s">
        <v>11218</v>
      </c>
    </row>
    <row r="5735" spans="1:4">
      <c r="A5735" s="71" t="s">
        <v>11219</v>
      </c>
      <c r="B5735" s="84" t="s">
        <v>11220</v>
      </c>
      <c r="C5735" s="71" t="s">
        <v>24085</v>
      </c>
      <c r="D5735" s="76" t="s">
        <v>11221</v>
      </c>
    </row>
    <row r="5736" spans="1:4">
      <c r="A5736" s="71" t="s">
        <v>11222</v>
      </c>
      <c r="B5736" s="84" t="s">
        <v>11223</v>
      </c>
      <c r="C5736" s="71" t="s">
        <v>24085</v>
      </c>
      <c r="D5736" s="73" t="s">
        <v>11224</v>
      </c>
    </row>
    <row r="5737" spans="1:4">
      <c r="A5737" s="71" t="s">
        <v>11225</v>
      </c>
      <c r="B5737" s="84" t="s">
        <v>11226</v>
      </c>
      <c r="C5737" s="71" t="s">
        <v>24085</v>
      </c>
      <c r="D5737" s="73" t="s">
        <v>11227</v>
      </c>
    </row>
    <row r="5738" spans="1:4">
      <c r="A5738" s="71" t="s">
        <v>11228</v>
      </c>
      <c r="B5738" s="84" t="s">
        <v>11229</v>
      </c>
      <c r="C5738" s="71" t="s">
        <v>24085</v>
      </c>
      <c r="D5738" s="73" t="s">
        <v>9003</v>
      </c>
    </row>
    <row r="5739" spans="1:4">
      <c r="A5739" s="71" t="s">
        <v>9004</v>
      </c>
      <c r="B5739" s="84" t="s">
        <v>9005</v>
      </c>
      <c r="C5739" s="71" t="s">
        <v>24085</v>
      </c>
      <c r="D5739" s="73" t="s">
        <v>9006</v>
      </c>
    </row>
    <row r="5740" spans="1:4">
      <c r="A5740" s="71" t="s">
        <v>9007</v>
      </c>
      <c r="B5740" s="84" t="s">
        <v>9008</v>
      </c>
      <c r="C5740" s="71" t="s">
        <v>24085</v>
      </c>
      <c r="D5740" s="73" t="s">
        <v>9009</v>
      </c>
    </row>
    <row r="5741" spans="1:4">
      <c r="A5741" s="71" t="s">
        <v>9010</v>
      </c>
      <c r="B5741" s="84" t="s">
        <v>9011</v>
      </c>
      <c r="C5741" s="71" t="s">
        <v>24085</v>
      </c>
      <c r="D5741" s="73" t="s">
        <v>9012</v>
      </c>
    </row>
    <row r="5742" spans="1:4">
      <c r="A5742" s="71" t="s">
        <v>9013</v>
      </c>
      <c r="B5742" s="84" t="s">
        <v>9014</v>
      </c>
      <c r="C5742" s="71" t="s">
        <v>24085</v>
      </c>
      <c r="D5742" s="73" t="s">
        <v>9015</v>
      </c>
    </row>
    <row r="5743" spans="1:4">
      <c r="A5743" s="71" t="s">
        <v>9016</v>
      </c>
      <c r="B5743" s="84" t="s">
        <v>9017</v>
      </c>
      <c r="C5743" s="71" t="s">
        <v>24085</v>
      </c>
      <c r="D5743" s="73" t="s">
        <v>9018</v>
      </c>
    </row>
    <row r="5744" spans="1:4">
      <c r="A5744" s="71" t="s">
        <v>9019</v>
      </c>
      <c r="B5744" s="84" t="s">
        <v>9020</v>
      </c>
      <c r="C5744" s="71" t="s">
        <v>24085</v>
      </c>
      <c r="D5744" s="73" t="s">
        <v>9021</v>
      </c>
    </row>
    <row r="5745" spans="1:4">
      <c r="A5745" s="71" t="s">
        <v>9022</v>
      </c>
      <c r="B5745" s="84" t="s">
        <v>9023</v>
      </c>
      <c r="C5745" s="71" t="s">
        <v>24085</v>
      </c>
      <c r="D5745" s="73" t="s">
        <v>9024</v>
      </c>
    </row>
    <row r="5746" spans="1:4">
      <c r="A5746" s="71" t="s">
        <v>9025</v>
      </c>
      <c r="B5746" s="84" t="s">
        <v>9026</v>
      </c>
      <c r="C5746" s="71" t="s">
        <v>24085</v>
      </c>
      <c r="D5746" s="73" t="s">
        <v>9027</v>
      </c>
    </row>
    <row r="5747" spans="1:4">
      <c r="A5747" s="71" t="s">
        <v>9028</v>
      </c>
      <c r="B5747" s="84" t="s">
        <v>9029</v>
      </c>
      <c r="C5747" s="71" t="s">
        <v>24085</v>
      </c>
      <c r="D5747" s="73" t="s">
        <v>11218</v>
      </c>
    </row>
    <row r="5748" spans="1:4">
      <c r="A5748" s="71" t="s">
        <v>9030</v>
      </c>
      <c r="B5748" s="84" t="s">
        <v>9031</v>
      </c>
      <c r="C5748" s="71" t="s">
        <v>24085</v>
      </c>
      <c r="D5748" s="76" t="s">
        <v>9032</v>
      </c>
    </row>
    <row r="5749" spans="1:4">
      <c r="A5749" s="71" t="s">
        <v>9033</v>
      </c>
      <c r="B5749" s="84" t="s">
        <v>9034</v>
      </c>
      <c r="C5749" s="71" t="s">
        <v>24085</v>
      </c>
      <c r="D5749" s="73" t="s">
        <v>9006</v>
      </c>
    </row>
    <row r="5750" spans="1:4">
      <c r="A5750" s="71" t="s">
        <v>9035</v>
      </c>
      <c r="B5750" s="84" t="s">
        <v>9036</v>
      </c>
      <c r="C5750" s="71" t="s">
        <v>24085</v>
      </c>
      <c r="D5750" s="73" t="s">
        <v>9009</v>
      </c>
    </row>
    <row r="5752" spans="1:4" ht="18.75">
      <c r="B5752" s="83" t="s">
        <v>23664</v>
      </c>
      <c r="C5752" s="79" t="s">
        <v>23665</v>
      </c>
      <c r="D5752" s="71" t="s">
        <v>23868</v>
      </c>
    </row>
    <row r="5753" spans="1:4">
      <c r="A5753" s="79" t="s">
        <v>23666</v>
      </c>
      <c r="B5753" s="84" t="s">
        <v>22678</v>
      </c>
    </row>
    <row r="5754" spans="1:4">
      <c r="A5754" s="79" t="s">
        <v>23667</v>
      </c>
      <c r="B5754" s="84" t="s">
        <v>22679</v>
      </c>
    </row>
    <row r="5755" spans="1:4">
      <c r="A5755" s="79" t="s">
        <v>24023</v>
      </c>
      <c r="B5755" s="85" t="s">
        <v>23668</v>
      </c>
      <c r="C5755" s="79" t="s">
        <v>23669</v>
      </c>
      <c r="D5755" s="79" t="s">
        <v>23670</v>
      </c>
    </row>
    <row r="5756" spans="1:4">
      <c r="B5756" s="86"/>
      <c r="D5756" s="79" t="s">
        <v>23671</v>
      </c>
    </row>
    <row r="5757" spans="1:4">
      <c r="A5757" s="71" t="s">
        <v>9037</v>
      </c>
      <c r="B5757" s="84" t="s">
        <v>9038</v>
      </c>
      <c r="C5757" s="71" t="s">
        <v>24085</v>
      </c>
      <c r="D5757" s="73" t="s">
        <v>9024</v>
      </c>
    </row>
    <row r="5758" spans="1:4">
      <c r="A5758" s="71" t="s">
        <v>9039</v>
      </c>
      <c r="B5758" s="84" t="s">
        <v>9040</v>
      </c>
      <c r="C5758" s="71" t="s">
        <v>24085</v>
      </c>
      <c r="D5758" s="73" t="s">
        <v>9041</v>
      </c>
    </row>
    <row r="5759" spans="1:4">
      <c r="A5759" s="71" t="s">
        <v>9042</v>
      </c>
      <c r="B5759" s="84" t="s">
        <v>9043</v>
      </c>
      <c r="C5759" s="71" t="s">
        <v>24085</v>
      </c>
      <c r="D5759" s="73" t="s">
        <v>9044</v>
      </c>
    </row>
    <row r="5760" spans="1:4">
      <c r="A5760" s="71" t="s">
        <v>9045</v>
      </c>
      <c r="B5760" s="84" t="s">
        <v>9046</v>
      </c>
      <c r="C5760" s="71" t="s">
        <v>24085</v>
      </c>
      <c r="D5760" s="73" t="s">
        <v>9047</v>
      </c>
    </row>
    <row r="5761" spans="1:4">
      <c r="A5761" s="71" t="s">
        <v>9048</v>
      </c>
      <c r="B5761" s="84" t="s">
        <v>9049</v>
      </c>
      <c r="C5761" s="71" t="s">
        <v>24085</v>
      </c>
      <c r="D5761" s="73" t="s">
        <v>9050</v>
      </c>
    </row>
    <row r="5762" spans="1:4">
      <c r="A5762" s="71" t="s">
        <v>9051</v>
      </c>
      <c r="B5762" s="84" t="s">
        <v>9052</v>
      </c>
      <c r="C5762" s="71" t="s">
        <v>24085</v>
      </c>
      <c r="D5762" s="73" t="s">
        <v>9003</v>
      </c>
    </row>
    <row r="5763" spans="1:4">
      <c r="A5763" s="71" t="s">
        <v>9053</v>
      </c>
      <c r="B5763" s="84" t="s">
        <v>9054</v>
      </c>
      <c r="C5763" s="71" t="s">
        <v>24085</v>
      </c>
      <c r="D5763" s="73" t="s">
        <v>9006</v>
      </c>
    </row>
    <row r="5764" spans="1:4">
      <c r="A5764" s="71" t="s">
        <v>9055</v>
      </c>
      <c r="B5764" s="84" t="s">
        <v>9056</v>
      </c>
      <c r="C5764" s="71" t="s">
        <v>24085</v>
      </c>
      <c r="D5764" s="73" t="s">
        <v>9009</v>
      </c>
    </row>
    <row r="5765" spans="1:4">
      <c r="A5765" s="71" t="s">
        <v>9057</v>
      </c>
      <c r="B5765" s="84" t="s">
        <v>9058</v>
      </c>
      <c r="C5765" s="71" t="s">
        <v>24085</v>
      </c>
      <c r="D5765" s="73" t="s">
        <v>9059</v>
      </c>
    </row>
    <row r="5766" spans="1:4">
      <c r="A5766" s="71" t="s">
        <v>9060</v>
      </c>
      <c r="B5766" s="84" t="s">
        <v>9061</v>
      </c>
      <c r="C5766" s="71" t="s">
        <v>24085</v>
      </c>
      <c r="D5766" s="73" t="s">
        <v>9041</v>
      </c>
    </row>
    <row r="5767" spans="1:4">
      <c r="A5767" s="71" t="s">
        <v>9062</v>
      </c>
      <c r="B5767" s="84" t="s">
        <v>9063</v>
      </c>
      <c r="C5767" s="71" t="s">
        <v>24085</v>
      </c>
      <c r="D5767" s="73" t="s">
        <v>9064</v>
      </c>
    </row>
    <row r="5768" spans="1:4">
      <c r="A5768" s="71" t="s">
        <v>9065</v>
      </c>
      <c r="B5768" s="84" t="s">
        <v>9066</v>
      </c>
      <c r="C5768" s="71" t="s">
        <v>24085</v>
      </c>
      <c r="D5768" s="73" t="s">
        <v>9018</v>
      </c>
    </row>
    <row r="5769" spans="1:4">
      <c r="A5769" s="71" t="s">
        <v>9067</v>
      </c>
      <c r="B5769" s="84" t="s">
        <v>9068</v>
      </c>
      <c r="C5769" s="71" t="s">
        <v>24085</v>
      </c>
      <c r="D5769" s="73" t="s">
        <v>9050</v>
      </c>
    </row>
    <row r="5770" spans="1:4">
      <c r="A5770" s="71" t="s">
        <v>9069</v>
      </c>
      <c r="B5770" s="84" t="s">
        <v>9070</v>
      </c>
      <c r="C5770" s="71" t="s">
        <v>24085</v>
      </c>
      <c r="D5770" s="76" t="s">
        <v>9071</v>
      </c>
    </row>
    <row r="5771" spans="1:4">
      <c r="A5771" s="71" t="s">
        <v>9072</v>
      </c>
      <c r="B5771" s="84" t="s">
        <v>9073</v>
      </c>
      <c r="C5771" s="71" t="s">
        <v>24085</v>
      </c>
      <c r="D5771" s="76" t="s">
        <v>9074</v>
      </c>
    </row>
    <row r="5772" spans="1:4">
      <c r="A5772" s="71" t="s">
        <v>9075</v>
      </c>
      <c r="B5772" s="84" t="s">
        <v>9076</v>
      </c>
      <c r="C5772" s="71" t="s">
        <v>24085</v>
      </c>
      <c r="D5772" s="73" t="s">
        <v>20123</v>
      </c>
    </row>
    <row r="5773" spans="1:4">
      <c r="A5773" s="71" t="s">
        <v>9077</v>
      </c>
      <c r="B5773" s="84" t="s">
        <v>9078</v>
      </c>
      <c r="C5773" s="71" t="s">
        <v>24085</v>
      </c>
      <c r="D5773" s="73" t="s">
        <v>21227</v>
      </c>
    </row>
    <row r="5774" spans="1:4">
      <c r="A5774" s="71" t="s">
        <v>9079</v>
      </c>
      <c r="B5774" s="84" t="s">
        <v>9080</v>
      </c>
      <c r="C5774" s="71" t="s">
        <v>24085</v>
      </c>
      <c r="D5774" s="73" t="s">
        <v>16748</v>
      </c>
    </row>
    <row r="5775" spans="1:4">
      <c r="A5775" s="71" t="s">
        <v>9081</v>
      </c>
      <c r="B5775" s="84" t="s">
        <v>9082</v>
      </c>
      <c r="C5775" s="71" t="s">
        <v>24085</v>
      </c>
      <c r="D5775" s="73" t="s">
        <v>24376</v>
      </c>
    </row>
    <row r="5776" spans="1:4">
      <c r="A5776" s="71" t="s">
        <v>9083</v>
      </c>
      <c r="B5776" s="84" t="s">
        <v>9084</v>
      </c>
      <c r="C5776" s="71" t="s">
        <v>24085</v>
      </c>
      <c r="D5776" s="73" t="s">
        <v>9085</v>
      </c>
    </row>
    <row r="5777" spans="1:4">
      <c r="A5777" s="71" t="s">
        <v>9086</v>
      </c>
      <c r="B5777" s="84" t="s">
        <v>9087</v>
      </c>
      <c r="C5777" s="71" t="s">
        <v>24085</v>
      </c>
      <c r="D5777" s="73" t="s">
        <v>9088</v>
      </c>
    </row>
    <row r="5778" spans="1:4">
      <c r="A5778" s="71" t="s">
        <v>9089</v>
      </c>
      <c r="B5778" s="84" t="s">
        <v>9090</v>
      </c>
      <c r="C5778" s="71" t="s">
        <v>24085</v>
      </c>
      <c r="D5778" s="73" t="s">
        <v>18654</v>
      </c>
    </row>
    <row r="5779" spans="1:4">
      <c r="A5779" s="71" t="s">
        <v>9091</v>
      </c>
      <c r="B5779" s="84" t="s">
        <v>9092</v>
      </c>
      <c r="C5779" s="71" t="s">
        <v>24085</v>
      </c>
      <c r="D5779" s="73" t="s">
        <v>9093</v>
      </c>
    </row>
    <row r="5780" spans="1:4">
      <c r="A5780" s="71" t="s">
        <v>9094</v>
      </c>
      <c r="B5780" s="84" t="s">
        <v>9095</v>
      </c>
      <c r="C5780" s="71" t="s">
        <v>24085</v>
      </c>
      <c r="D5780" s="73" t="s">
        <v>9096</v>
      </c>
    </row>
    <row r="5781" spans="1:4">
      <c r="A5781" s="71" t="s">
        <v>9097</v>
      </c>
      <c r="B5781" s="84" t="s">
        <v>9098</v>
      </c>
      <c r="C5781" s="71" t="s">
        <v>24085</v>
      </c>
      <c r="D5781" s="73" t="s">
        <v>15671</v>
      </c>
    </row>
    <row r="5782" spans="1:4">
      <c r="A5782" s="71" t="s">
        <v>9099</v>
      </c>
      <c r="B5782" s="84" t="s">
        <v>9100</v>
      </c>
      <c r="C5782" s="71" t="s">
        <v>24085</v>
      </c>
      <c r="D5782" s="73" t="s">
        <v>9101</v>
      </c>
    </row>
    <row r="5783" spans="1:4">
      <c r="A5783" s="71" t="s">
        <v>9102</v>
      </c>
      <c r="B5783" s="84" t="s">
        <v>9103</v>
      </c>
      <c r="C5783" s="71" t="s">
        <v>24085</v>
      </c>
      <c r="D5783" s="73" t="s">
        <v>9104</v>
      </c>
    </row>
    <row r="5784" spans="1:4">
      <c r="A5784" s="71" t="s">
        <v>9105</v>
      </c>
      <c r="B5784" s="84" t="s">
        <v>9106</v>
      </c>
      <c r="C5784" s="71" t="s">
        <v>24085</v>
      </c>
      <c r="D5784" s="73" t="s">
        <v>9107</v>
      </c>
    </row>
    <row r="5785" spans="1:4">
      <c r="A5785" s="71" t="s">
        <v>9108</v>
      </c>
      <c r="B5785" s="84" t="s">
        <v>9109</v>
      </c>
      <c r="C5785" s="71" t="s">
        <v>24085</v>
      </c>
      <c r="D5785" s="73" t="s">
        <v>9110</v>
      </c>
    </row>
    <row r="5786" spans="1:4">
      <c r="A5786" s="71" t="s">
        <v>9111</v>
      </c>
      <c r="B5786" s="84" t="s">
        <v>9112</v>
      </c>
      <c r="C5786" s="71" t="s">
        <v>24085</v>
      </c>
      <c r="D5786" s="73" t="s">
        <v>9113</v>
      </c>
    </row>
    <row r="5787" spans="1:4">
      <c r="A5787" s="71" t="s">
        <v>9114</v>
      </c>
      <c r="B5787" s="84" t="s">
        <v>9115</v>
      </c>
      <c r="C5787" s="71" t="s">
        <v>24085</v>
      </c>
      <c r="D5787" s="73" t="s">
        <v>9116</v>
      </c>
    </row>
    <row r="5788" spans="1:4">
      <c r="A5788" s="71" t="s">
        <v>9117</v>
      </c>
      <c r="B5788" s="84" t="s">
        <v>9118</v>
      </c>
      <c r="C5788" s="71" t="s">
        <v>24085</v>
      </c>
      <c r="D5788" s="73" t="s">
        <v>21148</v>
      </c>
    </row>
    <row r="5789" spans="1:4">
      <c r="A5789" s="71" t="s">
        <v>9119</v>
      </c>
      <c r="B5789" s="84" t="s">
        <v>9120</v>
      </c>
      <c r="C5789" s="71" t="s">
        <v>24085</v>
      </c>
      <c r="D5789" s="71" t="s">
        <v>21799</v>
      </c>
    </row>
    <row r="5790" spans="1:4">
      <c r="A5790" s="71" t="s">
        <v>9121</v>
      </c>
      <c r="B5790" s="84" t="s">
        <v>9122</v>
      </c>
      <c r="C5790" s="71" t="s">
        <v>24085</v>
      </c>
      <c r="D5790" s="73" t="s">
        <v>12230</v>
      </c>
    </row>
    <row r="5791" spans="1:4">
      <c r="A5791" s="71" t="s">
        <v>9123</v>
      </c>
      <c r="B5791" s="84" t="s">
        <v>9124</v>
      </c>
      <c r="C5791" s="71" t="s">
        <v>24085</v>
      </c>
      <c r="D5791" s="73" t="s">
        <v>12056</v>
      </c>
    </row>
    <row r="5792" spans="1:4">
      <c r="A5792" s="71" t="s">
        <v>9125</v>
      </c>
      <c r="B5792" s="84" t="s">
        <v>9126</v>
      </c>
      <c r="C5792" s="71" t="s">
        <v>24085</v>
      </c>
      <c r="D5792" s="73" t="s">
        <v>18467</v>
      </c>
    </row>
    <row r="5793" spans="1:4">
      <c r="A5793" s="71" t="s">
        <v>9127</v>
      </c>
      <c r="B5793" s="84" t="s">
        <v>9128</v>
      </c>
      <c r="C5793" s="71" t="s">
        <v>24085</v>
      </c>
      <c r="D5793" s="73" t="s">
        <v>9129</v>
      </c>
    </row>
    <row r="5794" spans="1:4">
      <c r="A5794" s="71" t="s">
        <v>9130</v>
      </c>
      <c r="B5794" s="84" t="s">
        <v>9131</v>
      </c>
      <c r="C5794" s="71" t="s">
        <v>24085</v>
      </c>
      <c r="D5794" s="73" t="s">
        <v>9132</v>
      </c>
    </row>
    <row r="5795" spans="1:4">
      <c r="A5795" s="71" t="s">
        <v>9133</v>
      </c>
      <c r="B5795" s="84" t="s">
        <v>9134</v>
      </c>
      <c r="C5795" s="71" t="s">
        <v>24085</v>
      </c>
      <c r="D5795" s="73" t="s">
        <v>9135</v>
      </c>
    </row>
    <row r="5796" spans="1:4">
      <c r="A5796" s="71" t="s">
        <v>9136</v>
      </c>
      <c r="B5796" s="84" t="s">
        <v>9137</v>
      </c>
      <c r="C5796" s="71" t="s">
        <v>24085</v>
      </c>
      <c r="D5796" s="73" t="s">
        <v>9138</v>
      </c>
    </row>
    <row r="5797" spans="1:4">
      <c r="A5797" s="71" t="s">
        <v>9139</v>
      </c>
      <c r="B5797" s="84" t="s">
        <v>9140</v>
      </c>
      <c r="C5797" s="71" t="s">
        <v>24085</v>
      </c>
      <c r="D5797" s="73" t="s">
        <v>9141</v>
      </c>
    </row>
    <row r="5798" spans="1:4">
      <c r="A5798" s="71" t="s">
        <v>9142</v>
      </c>
      <c r="B5798" s="84" t="s">
        <v>9143</v>
      </c>
      <c r="C5798" s="71" t="s">
        <v>24085</v>
      </c>
      <c r="D5798" s="73" t="s">
        <v>9144</v>
      </c>
    </row>
    <row r="5799" spans="1:4">
      <c r="A5799" s="71" t="s">
        <v>9145</v>
      </c>
      <c r="B5799" s="84" t="s">
        <v>9146</v>
      </c>
      <c r="C5799" s="71" t="s">
        <v>24085</v>
      </c>
      <c r="D5799" s="73" t="s">
        <v>9147</v>
      </c>
    </row>
    <row r="5800" spans="1:4">
      <c r="A5800" s="71" t="s">
        <v>9148</v>
      </c>
      <c r="B5800" s="84" t="s">
        <v>9149</v>
      </c>
      <c r="C5800" s="71" t="s">
        <v>24085</v>
      </c>
      <c r="D5800" s="73" t="s">
        <v>9150</v>
      </c>
    </row>
    <row r="5801" spans="1:4">
      <c r="A5801" s="71" t="s">
        <v>9151</v>
      </c>
      <c r="B5801" s="84" t="s">
        <v>9152</v>
      </c>
      <c r="C5801" s="71" t="s">
        <v>24085</v>
      </c>
      <c r="D5801" s="73" t="s">
        <v>9153</v>
      </c>
    </row>
    <row r="5802" spans="1:4">
      <c r="A5802" s="71" t="s">
        <v>9154</v>
      </c>
      <c r="B5802" s="84" t="s">
        <v>9155</v>
      </c>
      <c r="C5802" s="71" t="s">
        <v>24085</v>
      </c>
      <c r="D5802" s="73" t="s">
        <v>11103</v>
      </c>
    </row>
    <row r="5803" spans="1:4">
      <c r="A5803" s="71" t="s">
        <v>9156</v>
      </c>
      <c r="B5803" s="84" t="s">
        <v>9157</v>
      </c>
      <c r="C5803" s="71" t="s">
        <v>24085</v>
      </c>
      <c r="D5803" s="73" t="s">
        <v>9158</v>
      </c>
    </row>
    <row r="5804" spans="1:4">
      <c r="A5804" s="71" t="s">
        <v>9159</v>
      </c>
      <c r="B5804" s="84" t="s">
        <v>9160</v>
      </c>
      <c r="C5804" s="71" t="s">
        <v>24085</v>
      </c>
      <c r="D5804" s="73" t="s">
        <v>9161</v>
      </c>
    </row>
    <row r="5805" spans="1:4">
      <c r="A5805" s="71" t="s">
        <v>9162</v>
      </c>
      <c r="B5805" s="84" t="s">
        <v>9163</v>
      </c>
      <c r="C5805" s="71" t="s">
        <v>24085</v>
      </c>
      <c r="D5805" s="73" t="s">
        <v>9164</v>
      </c>
    </row>
    <row r="5806" spans="1:4">
      <c r="A5806" s="71" t="s">
        <v>9165</v>
      </c>
      <c r="B5806" s="84" t="s">
        <v>9166</v>
      </c>
      <c r="C5806" s="71" t="s">
        <v>24085</v>
      </c>
      <c r="D5806" s="73" t="s">
        <v>9167</v>
      </c>
    </row>
    <row r="5807" spans="1:4">
      <c r="A5807" s="71" t="s">
        <v>9168</v>
      </c>
      <c r="B5807" s="84" t="s">
        <v>9169</v>
      </c>
      <c r="C5807" s="71" t="s">
        <v>24085</v>
      </c>
      <c r="D5807" s="73" t="s">
        <v>9170</v>
      </c>
    </row>
    <row r="5808" spans="1:4">
      <c r="A5808" s="71" t="s">
        <v>9171</v>
      </c>
      <c r="B5808" s="84" t="s">
        <v>9172</v>
      </c>
      <c r="C5808" s="71" t="s">
        <v>24085</v>
      </c>
      <c r="D5808" s="73" t="s">
        <v>9173</v>
      </c>
    </row>
    <row r="5809" spans="1:4">
      <c r="A5809" s="71" t="s">
        <v>9174</v>
      </c>
      <c r="B5809" s="84" t="s">
        <v>9175</v>
      </c>
      <c r="C5809" s="71" t="s">
        <v>24085</v>
      </c>
      <c r="D5809" s="73" t="s">
        <v>9176</v>
      </c>
    </row>
    <row r="5810" spans="1:4">
      <c r="B5810" s="86"/>
    </row>
    <row r="5811" spans="1:4" ht="18.75">
      <c r="B5811" s="83" t="s">
        <v>23664</v>
      </c>
      <c r="C5811" s="79" t="s">
        <v>23665</v>
      </c>
      <c r="D5811" s="71" t="s">
        <v>23869</v>
      </c>
    </row>
    <row r="5812" spans="1:4">
      <c r="A5812" s="79" t="s">
        <v>23666</v>
      </c>
      <c r="B5812" s="84" t="s">
        <v>22678</v>
      </c>
    </row>
    <row r="5813" spans="1:4">
      <c r="A5813" s="79" t="s">
        <v>23667</v>
      </c>
      <c r="B5813" s="84" t="s">
        <v>22679</v>
      </c>
    </row>
    <row r="5814" spans="1:4">
      <c r="A5814" s="79" t="s">
        <v>24023</v>
      </c>
      <c r="B5814" s="85" t="s">
        <v>23668</v>
      </c>
      <c r="C5814" s="79" t="s">
        <v>23669</v>
      </c>
      <c r="D5814" s="79" t="s">
        <v>23670</v>
      </c>
    </row>
    <row r="5815" spans="1:4">
      <c r="B5815" s="86"/>
      <c r="D5815" s="79" t="s">
        <v>23671</v>
      </c>
    </row>
    <row r="5816" spans="1:4">
      <c r="A5816" s="71" t="s">
        <v>9177</v>
      </c>
      <c r="B5816" s="84" t="s">
        <v>9178</v>
      </c>
      <c r="C5816" s="71" t="s">
        <v>24085</v>
      </c>
      <c r="D5816" s="73" t="s">
        <v>9179</v>
      </c>
    </row>
    <row r="5817" spans="1:4">
      <c r="A5817" s="71" t="s">
        <v>9180</v>
      </c>
      <c r="B5817" s="84" t="s">
        <v>9181</v>
      </c>
      <c r="C5817" s="71" t="s">
        <v>24085</v>
      </c>
      <c r="D5817" s="73" t="s">
        <v>9182</v>
      </c>
    </row>
    <row r="5818" spans="1:4">
      <c r="A5818" s="71" t="s">
        <v>9183</v>
      </c>
      <c r="B5818" s="84" t="s">
        <v>9184</v>
      </c>
      <c r="C5818" s="71" t="s">
        <v>24085</v>
      </c>
      <c r="D5818" s="73" t="s">
        <v>9185</v>
      </c>
    </row>
    <row r="5819" spans="1:4">
      <c r="A5819" s="71" t="s">
        <v>9186</v>
      </c>
      <c r="B5819" s="84" t="s">
        <v>9187</v>
      </c>
      <c r="C5819" s="71" t="s">
        <v>24085</v>
      </c>
      <c r="D5819" s="73" t="s">
        <v>9188</v>
      </c>
    </row>
    <row r="5820" spans="1:4">
      <c r="A5820" s="71" t="s">
        <v>9189</v>
      </c>
      <c r="B5820" s="84" t="s">
        <v>9190</v>
      </c>
      <c r="C5820" s="71" t="s">
        <v>24085</v>
      </c>
      <c r="D5820" s="76" t="s">
        <v>9191</v>
      </c>
    </row>
    <row r="5821" spans="1:4">
      <c r="A5821" s="71" t="s">
        <v>9192</v>
      </c>
      <c r="B5821" s="84" t="s">
        <v>9193</v>
      </c>
      <c r="C5821" s="71" t="s">
        <v>24085</v>
      </c>
      <c r="D5821" s="77" t="s">
        <v>9194</v>
      </c>
    </row>
    <row r="5822" spans="1:4">
      <c r="A5822" s="71" t="s">
        <v>9195</v>
      </c>
      <c r="B5822" s="84" t="s">
        <v>9196</v>
      </c>
      <c r="C5822" s="71" t="s">
        <v>24085</v>
      </c>
      <c r="D5822" s="73" t="s">
        <v>14917</v>
      </c>
    </row>
    <row r="5823" spans="1:4">
      <c r="A5823" s="71" t="s">
        <v>9197</v>
      </c>
      <c r="B5823" s="84" t="s">
        <v>9198</v>
      </c>
      <c r="C5823" s="71" t="s">
        <v>24085</v>
      </c>
      <c r="D5823" s="73" t="s">
        <v>12387</v>
      </c>
    </row>
    <row r="5824" spans="1:4">
      <c r="A5824" s="71" t="s">
        <v>9199</v>
      </c>
      <c r="B5824" s="84" t="s">
        <v>9200</v>
      </c>
      <c r="C5824" s="71" t="s">
        <v>24085</v>
      </c>
      <c r="D5824" s="73" t="s">
        <v>9201</v>
      </c>
    </row>
    <row r="5825" spans="1:4">
      <c r="A5825" s="71" t="s">
        <v>9202</v>
      </c>
      <c r="B5825" s="84" t="s">
        <v>9203</v>
      </c>
      <c r="C5825" s="71" t="s">
        <v>24085</v>
      </c>
      <c r="D5825" s="73" t="s">
        <v>24284</v>
      </c>
    </row>
    <row r="5826" spans="1:4">
      <c r="A5826" s="71" t="s">
        <v>9204</v>
      </c>
      <c r="B5826" s="84" t="s">
        <v>9205</v>
      </c>
      <c r="C5826" s="71" t="s">
        <v>24138</v>
      </c>
      <c r="D5826" s="73" t="s">
        <v>20763</v>
      </c>
    </row>
    <row r="5827" spans="1:4">
      <c r="A5827" s="71" t="s">
        <v>9206</v>
      </c>
      <c r="B5827" s="84" t="s">
        <v>9207</v>
      </c>
      <c r="C5827" s="71" t="s">
        <v>24085</v>
      </c>
      <c r="D5827" s="73" t="s">
        <v>9208</v>
      </c>
    </row>
    <row r="5828" spans="1:4">
      <c r="A5828" s="71" t="s">
        <v>9209</v>
      </c>
      <c r="B5828" s="84" t="s">
        <v>9210</v>
      </c>
      <c r="C5828" s="71" t="s">
        <v>24085</v>
      </c>
      <c r="D5828" s="73" t="s">
        <v>9211</v>
      </c>
    </row>
    <row r="5829" spans="1:4">
      <c r="B5829" s="84" t="s">
        <v>9212</v>
      </c>
    </row>
    <row r="5830" spans="1:4">
      <c r="B5830" s="84" t="s">
        <v>9213</v>
      </c>
    </row>
    <row r="5831" spans="1:4">
      <c r="A5831" s="71" t="s">
        <v>9214</v>
      </c>
      <c r="B5831" s="84" t="s">
        <v>9215</v>
      </c>
      <c r="C5831" s="71" t="s">
        <v>24085</v>
      </c>
      <c r="D5831" s="73" t="s">
        <v>9216</v>
      </c>
    </row>
    <row r="5832" spans="1:4">
      <c r="A5832" s="71" t="s">
        <v>9217</v>
      </c>
      <c r="B5832" s="84" t="s">
        <v>9218</v>
      </c>
      <c r="C5832" s="71" t="s">
        <v>24085</v>
      </c>
      <c r="D5832" s="73" t="s">
        <v>9219</v>
      </c>
    </row>
    <row r="5833" spans="1:4">
      <c r="A5833" s="71" t="s">
        <v>9220</v>
      </c>
      <c r="B5833" s="84" t="s">
        <v>9221</v>
      </c>
      <c r="C5833" s="71" t="s">
        <v>24085</v>
      </c>
      <c r="D5833" s="76" t="s">
        <v>9222</v>
      </c>
    </row>
    <row r="5834" spans="1:4">
      <c r="A5834" s="71" t="s">
        <v>9223</v>
      </c>
      <c r="B5834" s="84" t="s">
        <v>9224</v>
      </c>
      <c r="C5834" s="71" t="s">
        <v>24085</v>
      </c>
      <c r="D5834" s="76" t="s">
        <v>9225</v>
      </c>
    </row>
    <row r="5835" spans="1:4">
      <c r="A5835" s="71" t="s">
        <v>9226</v>
      </c>
      <c r="B5835" s="84" t="s">
        <v>9227</v>
      </c>
      <c r="C5835" s="71" t="s">
        <v>24085</v>
      </c>
      <c r="D5835" s="76" t="s">
        <v>9228</v>
      </c>
    </row>
    <row r="5836" spans="1:4">
      <c r="A5836" s="71" t="s">
        <v>9229</v>
      </c>
      <c r="B5836" s="84" t="s">
        <v>9230</v>
      </c>
      <c r="C5836" s="71" t="s">
        <v>24085</v>
      </c>
      <c r="D5836" s="77" t="s">
        <v>9231</v>
      </c>
    </row>
    <row r="5837" spans="1:4">
      <c r="A5837" s="71" t="s">
        <v>9232</v>
      </c>
      <c r="B5837" s="84" t="s">
        <v>9233</v>
      </c>
      <c r="C5837" s="71" t="s">
        <v>24085</v>
      </c>
      <c r="D5837" s="76" t="s">
        <v>9234</v>
      </c>
    </row>
    <row r="5838" spans="1:4">
      <c r="A5838" s="71" t="s">
        <v>9235</v>
      </c>
      <c r="B5838" s="84" t="s">
        <v>9236</v>
      </c>
      <c r="C5838" s="71" t="s">
        <v>24085</v>
      </c>
      <c r="D5838" s="76" t="s">
        <v>9237</v>
      </c>
    </row>
    <row r="5839" spans="1:4">
      <c r="A5839" s="71" t="s">
        <v>9238</v>
      </c>
      <c r="B5839" s="84" t="s">
        <v>9239</v>
      </c>
      <c r="C5839" s="71" t="s">
        <v>24085</v>
      </c>
      <c r="D5839" s="76" t="s">
        <v>9240</v>
      </c>
    </row>
    <row r="5840" spans="1:4">
      <c r="A5840" s="71" t="s">
        <v>9241</v>
      </c>
      <c r="B5840" s="84" t="s">
        <v>9242</v>
      </c>
      <c r="C5840" s="71" t="s">
        <v>24085</v>
      </c>
      <c r="D5840" s="76" t="s">
        <v>9243</v>
      </c>
    </row>
    <row r="5841" spans="1:4">
      <c r="A5841" s="71" t="s">
        <v>9244</v>
      </c>
      <c r="B5841" s="84" t="s">
        <v>9245</v>
      </c>
      <c r="C5841" s="71" t="s">
        <v>24085</v>
      </c>
      <c r="D5841" s="76" t="s">
        <v>9246</v>
      </c>
    </row>
    <row r="5842" spans="1:4">
      <c r="A5842" s="71" t="s">
        <v>9247</v>
      </c>
      <c r="B5842" s="84" t="s">
        <v>9248</v>
      </c>
      <c r="C5842" s="71" t="s">
        <v>24085</v>
      </c>
      <c r="D5842" s="76" t="s">
        <v>9249</v>
      </c>
    </row>
    <row r="5843" spans="1:4">
      <c r="A5843" s="71" t="s">
        <v>9250</v>
      </c>
      <c r="B5843" s="84" t="s">
        <v>9251</v>
      </c>
      <c r="C5843" s="71" t="s">
        <v>24085</v>
      </c>
      <c r="D5843" s="76" t="s">
        <v>9252</v>
      </c>
    </row>
    <row r="5844" spans="1:4">
      <c r="A5844" s="71" t="s">
        <v>9253</v>
      </c>
      <c r="B5844" s="84" t="s">
        <v>9254</v>
      </c>
      <c r="C5844" s="71" t="s">
        <v>24085</v>
      </c>
      <c r="D5844" s="76" t="s">
        <v>9255</v>
      </c>
    </row>
    <row r="5845" spans="1:4">
      <c r="A5845" s="71" t="s">
        <v>9256</v>
      </c>
      <c r="B5845" s="84" t="s">
        <v>9257</v>
      </c>
      <c r="C5845" s="71" t="s">
        <v>24085</v>
      </c>
      <c r="D5845" s="76" t="s">
        <v>9258</v>
      </c>
    </row>
    <row r="5846" spans="1:4">
      <c r="A5846" s="71" t="s">
        <v>9259</v>
      </c>
      <c r="B5846" s="84" t="s">
        <v>9260</v>
      </c>
      <c r="C5846" s="71" t="s">
        <v>24085</v>
      </c>
      <c r="D5846" s="76" t="s">
        <v>9261</v>
      </c>
    </row>
    <row r="5847" spans="1:4">
      <c r="A5847" s="71" t="s">
        <v>9262</v>
      </c>
      <c r="B5847" s="84" t="s">
        <v>9263</v>
      </c>
      <c r="C5847" s="71" t="s">
        <v>24085</v>
      </c>
      <c r="D5847" s="76" t="s">
        <v>9264</v>
      </c>
    </row>
    <row r="5848" spans="1:4">
      <c r="A5848" s="71" t="s">
        <v>9265</v>
      </c>
      <c r="B5848" s="84" t="s">
        <v>9266</v>
      </c>
      <c r="C5848" s="71" t="s">
        <v>24085</v>
      </c>
      <c r="D5848" s="77" t="s">
        <v>9267</v>
      </c>
    </row>
    <row r="5849" spans="1:4">
      <c r="A5849" s="71" t="s">
        <v>9268</v>
      </c>
      <c r="B5849" s="84" t="s">
        <v>9269</v>
      </c>
      <c r="C5849" s="71" t="s">
        <v>24085</v>
      </c>
      <c r="D5849" s="76" t="s">
        <v>9270</v>
      </c>
    </row>
    <row r="5850" spans="1:4">
      <c r="A5850" s="71" t="s">
        <v>9271</v>
      </c>
      <c r="B5850" s="84" t="s">
        <v>9272</v>
      </c>
      <c r="C5850" s="71" t="s">
        <v>24085</v>
      </c>
      <c r="D5850" s="77" t="s">
        <v>9273</v>
      </c>
    </row>
    <row r="5851" spans="1:4">
      <c r="A5851" s="71" t="s">
        <v>9274</v>
      </c>
      <c r="B5851" s="84" t="s">
        <v>9275</v>
      </c>
      <c r="C5851" s="71" t="s">
        <v>24085</v>
      </c>
      <c r="D5851" s="76" t="s">
        <v>9276</v>
      </c>
    </row>
    <row r="5852" spans="1:4">
      <c r="A5852" s="71" t="s">
        <v>9277</v>
      </c>
      <c r="B5852" s="84" t="s">
        <v>9278</v>
      </c>
      <c r="C5852" s="71" t="s">
        <v>24085</v>
      </c>
      <c r="D5852" s="76" t="s">
        <v>9279</v>
      </c>
    </row>
    <row r="5853" spans="1:4">
      <c r="A5853" s="71" t="s">
        <v>9280</v>
      </c>
      <c r="B5853" s="84" t="s">
        <v>9281</v>
      </c>
      <c r="C5853" s="71" t="s">
        <v>24085</v>
      </c>
      <c r="D5853" s="76" t="s">
        <v>9282</v>
      </c>
    </row>
    <row r="5854" spans="1:4">
      <c r="A5854" s="71" t="s">
        <v>9283</v>
      </c>
      <c r="B5854" s="84" t="s">
        <v>9284</v>
      </c>
      <c r="C5854" s="71" t="s">
        <v>24085</v>
      </c>
      <c r="D5854" s="76" t="s">
        <v>9285</v>
      </c>
    </row>
    <row r="5855" spans="1:4">
      <c r="A5855" s="71" t="s">
        <v>9286</v>
      </c>
      <c r="B5855" s="84" t="s">
        <v>9287</v>
      </c>
      <c r="C5855" s="71" t="s">
        <v>24085</v>
      </c>
      <c r="D5855" s="76" t="s">
        <v>9288</v>
      </c>
    </row>
    <row r="5856" spans="1:4">
      <c r="A5856" s="71" t="s">
        <v>9289</v>
      </c>
      <c r="B5856" s="84" t="s">
        <v>9290</v>
      </c>
      <c r="C5856" s="71" t="s">
        <v>24085</v>
      </c>
      <c r="D5856" s="76" t="s">
        <v>9291</v>
      </c>
    </row>
    <row r="5857" spans="1:4">
      <c r="A5857" s="71" t="s">
        <v>9292</v>
      </c>
      <c r="B5857" s="84" t="s">
        <v>9293</v>
      </c>
      <c r="C5857" s="71" t="s">
        <v>24085</v>
      </c>
      <c r="D5857" s="77" t="s">
        <v>9294</v>
      </c>
    </row>
    <row r="5858" spans="1:4">
      <c r="A5858" s="71" t="s">
        <v>9295</v>
      </c>
      <c r="B5858" s="84" t="s">
        <v>9296</v>
      </c>
      <c r="C5858" s="71" t="s">
        <v>24085</v>
      </c>
      <c r="D5858" s="76" t="s">
        <v>9297</v>
      </c>
    </row>
    <row r="5859" spans="1:4">
      <c r="A5859" s="71" t="s">
        <v>9298</v>
      </c>
      <c r="B5859" s="84" t="s">
        <v>9299</v>
      </c>
      <c r="C5859" s="71" t="s">
        <v>24085</v>
      </c>
      <c r="D5859" s="76" t="s">
        <v>9300</v>
      </c>
    </row>
    <row r="5860" spans="1:4">
      <c r="A5860" s="71" t="s">
        <v>9301</v>
      </c>
      <c r="B5860" s="84" t="s">
        <v>9302</v>
      </c>
      <c r="C5860" s="71" t="s">
        <v>24085</v>
      </c>
      <c r="D5860" s="76" t="s">
        <v>9303</v>
      </c>
    </row>
    <row r="5861" spans="1:4">
      <c r="A5861" s="71" t="s">
        <v>9304</v>
      </c>
      <c r="B5861" s="84" t="s">
        <v>9305</v>
      </c>
      <c r="C5861" s="71" t="s">
        <v>24085</v>
      </c>
      <c r="D5861" s="77" t="s">
        <v>9306</v>
      </c>
    </row>
    <row r="5862" spans="1:4">
      <c r="A5862" s="71" t="s">
        <v>9307</v>
      </c>
      <c r="B5862" s="84" t="s">
        <v>11509</v>
      </c>
      <c r="C5862" s="71" t="s">
        <v>24085</v>
      </c>
      <c r="D5862" s="76" t="s">
        <v>11510</v>
      </c>
    </row>
    <row r="5863" spans="1:4">
      <c r="A5863" s="71" t="s">
        <v>11511</v>
      </c>
      <c r="B5863" s="84" t="s">
        <v>11512</v>
      </c>
      <c r="C5863" s="71" t="s">
        <v>24085</v>
      </c>
      <c r="D5863" s="76" t="s">
        <v>11513</v>
      </c>
    </row>
    <row r="5864" spans="1:4">
      <c r="A5864" s="71" t="s">
        <v>11514</v>
      </c>
      <c r="B5864" s="84" t="s">
        <v>11515</v>
      </c>
      <c r="C5864" s="71" t="s">
        <v>24085</v>
      </c>
      <c r="D5864" s="76" t="s">
        <v>11516</v>
      </c>
    </row>
    <row r="5865" spans="1:4">
      <c r="A5865" s="71" t="s">
        <v>11517</v>
      </c>
      <c r="B5865" s="84" t="s">
        <v>11518</v>
      </c>
      <c r="C5865" s="71" t="s">
        <v>24085</v>
      </c>
      <c r="D5865" s="76" t="s">
        <v>11519</v>
      </c>
    </row>
    <row r="5866" spans="1:4">
      <c r="A5866" s="71" t="s">
        <v>11520</v>
      </c>
      <c r="B5866" s="84" t="s">
        <v>11521</v>
      </c>
      <c r="C5866" s="71" t="s">
        <v>24085</v>
      </c>
      <c r="D5866" s="76" t="s">
        <v>11522</v>
      </c>
    </row>
    <row r="5867" spans="1:4">
      <c r="A5867" s="71" t="s">
        <v>11523</v>
      </c>
      <c r="B5867" s="84" t="s">
        <v>11524</v>
      </c>
      <c r="C5867" s="71" t="s">
        <v>24085</v>
      </c>
      <c r="D5867" s="76" t="s">
        <v>11525</v>
      </c>
    </row>
    <row r="5868" spans="1:4">
      <c r="A5868" s="71" t="s">
        <v>11526</v>
      </c>
      <c r="B5868" s="84" t="s">
        <v>11527</v>
      </c>
      <c r="C5868" s="71" t="s">
        <v>24085</v>
      </c>
      <c r="D5868" s="77" t="s">
        <v>11528</v>
      </c>
    </row>
    <row r="5869" spans="1:4">
      <c r="A5869" s="71" t="s">
        <v>11529</v>
      </c>
      <c r="B5869" s="84" t="s">
        <v>11530</v>
      </c>
      <c r="C5869" s="71" t="s">
        <v>24085</v>
      </c>
      <c r="D5869" s="76" t="s">
        <v>11531</v>
      </c>
    </row>
    <row r="5870" spans="1:4">
      <c r="B5870" s="86"/>
    </row>
    <row r="5871" spans="1:4" ht="18.75">
      <c r="B5871" s="83" t="s">
        <v>23664</v>
      </c>
      <c r="C5871" s="79" t="s">
        <v>23665</v>
      </c>
      <c r="D5871" s="71" t="s">
        <v>23870</v>
      </c>
    </row>
    <row r="5872" spans="1:4">
      <c r="A5872" s="79" t="s">
        <v>23666</v>
      </c>
      <c r="B5872" s="84" t="s">
        <v>22678</v>
      </c>
    </row>
    <row r="5873" spans="1:4">
      <c r="A5873" s="79" t="s">
        <v>23667</v>
      </c>
      <c r="B5873" s="84" t="s">
        <v>22679</v>
      </c>
    </row>
    <row r="5874" spans="1:4">
      <c r="A5874" s="79" t="s">
        <v>24023</v>
      </c>
      <c r="B5874" s="85" t="s">
        <v>23668</v>
      </c>
      <c r="C5874" s="79" t="s">
        <v>23669</v>
      </c>
      <c r="D5874" s="79" t="s">
        <v>23670</v>
      </c>
    </row>
    <row r="5875" spans="1:4">
      <c r="B5875" s="86"/>
      <c r="D5875" s="79" t="s">
        <v>23671</v>
      </c>
    </row>
    <row r="5876" spans="1:4">
      <c r="A5876" s="71" t="s">
        <v>11532</v>
      </c>
      <c r="B5876" s="84" t="s">
        <v>11533</v>
      </c>
      <c r="C5876" s="71" t="s">
        <v>24085</v>
      </c>
      <c r="D5876" s="76" t="s">
        <v>11534</v>
      </c>
    </row>
    <row r="5877" spans="1:4">
      <c r="A5877" s="71" t="s">
        <v>11535</v>
      </c>
      <c r="B5877" s="84" t="s">
        <v>11536</v>
      </c>
      <c r="C5877" s="71" t="s">
        <v>24085</v>
      </c>
      <c r="D5877" s="76" t="s">
        <v>11537</v>
      </c>
    </row>
    <row r="5878" spans="1:4">
      <c r="A5878" s="71" t="s">
        <v>11538</v>
      </c>
      <c r="B5878" s="84" t="s">
        <v>11539</v>
      </c>
      <c r="C5878" s="71" t="s">
        <v>24085</v>
      </c>
      <c r="D5878" s="73" t="s">
        <v>11540</v>
      </c>
    </row>
    <row r="5879" spans="1:4">
      <c r="A5879" s="71" t="s">
        <v>11541</v>
      </c>
      <c r="B5879" s="84" t="s">
        <v>11542</v>
      </c>
      <c r="C5879" s="71" t="s">
        <v>24085</v>
      </c>
      <c r="D5879" s="73" t="s">
        <v>11543</v>
      </c>
    </row>
    <row r="5880" spans="1:4">
      <c r="A5880" s="71" t="s">
        <v>11544</v>
      </c>
      <c r="B5880" s="84" t="s">
        <v>11545</v>
      </c>
      <c r="C5880" s="71" t="s">
        <v>24085</v>
      </c>
      <c r="D5880" s="73" t="s">
        <v>23158</v>
      </c>
    </row>
    <row r="5881" spans="1:4">
      <c r="A5881" s="71" t="s">
        <v>11546</v>
      </c>
      <c r="B5881" s="84" t="s">
        <v>11547</v>
      </c>
      <c r="C5881" s="71" t="s">
        <v>24085</v>
      </c>
      <c r="D5881" s="73" t="s">
        <v>11548</v>
      </c>
    </row>
    <row r="5882" spans="1:4">
      <c r="A5882" s="71" t="s">
        <v>11549</v>
      </c>
      <c r="B5882" s="84" t="s">
        <v>11550</v>
      </c>
      <c r="C5882" s="71" t="s">
        <v>24085</v>
      </c>
      <c r="D5882" s="73" t="s">
        <v>11551</v>
      </c>
    </row>
    <row r="5883" spans="1:4">
      <c r="A5883" s="71" t="s">
        <v>11552</v>
      </c>
      <c r="B5883" s="84" t="s">
        <v>11553</v>
      </c>
      <c r="C5883" s="71" t="s">
        <v>24085</v>
      </c>
      <c r="D5883" s="73" t="s">
        <v>11554</v>
      </c>
    </row>
    <row r="5884" spans="1:4">
      <c r="A5884" s="71" t="s">
        <v>11555</v>
      </c>
      <c r="B5884" s="84" t="s">
        <v>11556</v>
      </c>
      <c r="C5884" s="71" t="s">
        <v>24085</v>
      </c>
      <c r="D5884" s="73" t="s">
        <v>15790</v>
      </c>
    </row>
    <row r="5885" spans="1:4">
      <c r="A5885" s="71" t="s">
        <v>11557</v>
      </c>
      <c r="B5885" s="84" t="s">
        <v>11558</v>
      </c>
      <c r="C5885" s="71" t="s">
        <v>24085</v>
      </c>
      <c r="D5885" s="73" t="s">
        <v>11559</v>
      </c>
    </row>
    <row r="5886" spans="1:4">
      <c r="A5886" s="71" t="s">
        <v>11560</v>
      </c>
      <c r="B5886" s="84" t="s">
        <v>11561</v>
      </c>
      <c r="C5886" s="71" t="s">
        <v>24085</v>
      </c>
      <c r="D5886" s="73" t="s">
        <v>11562</v>
      </c>
    </row>
    <row r="5887" spans="1:4">
      <c r="A5887" s="71" t="s">
        <v>11563</v>
      </c>
      <c r="B5887" s="84" t="s">
        <v>11564</v>
      </c>
      <c r="C5887" s="71" t="s">
        <v>24085</v>
      </c>
      <c r="D5887" s="73" t="s">
        <v>11565</v>
      </c>
    </row>
    <row r="5888" spans="1:4">
      <c r="A5888" s="71" t="s">
        <v>11566</v>
      </c>
      <c r="B5888" s="84" t="s">
        <v>11567</v>
      </c>
      <c r="C5888" s="71" t="s">
        <v>24085</v>
      </c>
      <c r="D5888" s="73" t="s">
        <v>11568</v>
      </c>
    </row>
    <row r="5889" spans="1:4">
      <c r="A5889" s="71" t="s">
        <v>11569</v>
      </c>
      <c r="B5889" s="84" t="s">
        <v>11570</v>
      </c>
      <c r="C5889" s="71" t="s">
        <v>24085</v>
      </c>
      <c r="D5889" s="73" t="s">
        <v>21637</v>
      </c>
    </row>
    <row r="5890" spans="1:4">
      <c r="A5890" s="71" t="s">
        <v>11571</v>
      </c>
      <c r="B5890" s="84" t="s">
        <v>11572</v>
      </c>
      <c r="C5890" s="71" t="s">
        <v>24085</v>
      </c>
      <c r="D5890" s="73" t="s">
        <v>11573</v>
      </c>
    </row>
    <row r="5891" spans="1:4">
      <c r="A5891" s="71" t="s">
        <v>11574</v>
      </c>
      <c r="B5891" s="84" t="s">
        <v>11575</v>
      </c>
      <c r="C5891" s="71" t="s">
        <v>24085</v>
      </c>
      <c r="D5891" s="73" t="s">
        <v>11576</v>
      </c>
    </row>
    <row r="5892" spans="1:4">
      <c r="A5892" s="71" t="s">
        <v>11577</v>
      </c>
      <c r="B5892" s="84" t="s">
        <v>11578</v>
      </c>
      <c r="C5892" s="71" t="s">
        <v>24085</v>
      </c>
      <c r="D5892" s="73" t="s">
        <v>11579</v>
      </c>
    </row>
    <row r="5893" spans="1:4">
      <c r="A5893" s="71" t="s">
        <v>11580</v>
      </c>
      <c r="B5893" s="84" t="s">
        <v>11581</v>
      </c>
      <c r="C5893" s="71" t="s">
        <v>24085</v>
      </c>
      <c r="D5893" s="76" t="s">
        <v>11582</v>
      </c>
    </row>
    <row r="5894" spans="1:4">
      <c r="A5894" s="71" t="s">
        <v>11583</v>
      </c>
      <c r="B5894" s="84" t="s">
        <v>11584</v>
      </c>
      <c r="C5894" s="71" t="s">
        <v>24085</v>
      </c>
      <c r="D5894" s="76" t="s">
        <v>11585</v>
      </c>
    </row>
    <row r="5895" spans="1:4">
      <c r="A5895" s="71" t="s">
        <v>11586</v>
      </c>
      <c r="B5895" s="84" t="s">
        <v>11587</v>
      </c>
      <c r="C5895" s="71" t="s">
        <v>24085</v>
      </c>
      <c r="D5895" s="76" t="s">
        <v>11588</v>
      </c>
    </row>
    <row r="5896" spans="1:4">
      <c r="A5896" s="71" t="s">
        <v>11589</v>
      </c>
      <c r="B5896" s="84" t="s">
        <v>11590</v>
      </c>
      <c r="C5896" s="71" t="s">
        <v>24085</v>
      </c>
      <c r="D5896" s="76" t="s">
        <v>11591</v>
      </c>
    </row>
    <row r="5897" spans="1:4">
      <c r="A5897" s="71" t="s">
        <v>11592</v>
      </c>
      <c r="B5897" s="84" t="s">
        <v>11593</v>
      </c>
      <c r="C5897" s="71" t="s">
        <v>24085</v>
      </c>
      <c r="D5897" s="77" t="s">
        <v>11594</v>
      </c>
    </row>
    <row r="5898" spans="1:4">
      <c r="A5898" s="71" t="s">
        <v>11595</v>
      </c>
      <c r="B5898" s="84" t="s">
        <v>11596</v>
      </c>
      <c r="C5898" s="71" t="s">
        <v>24085</v>
      </c>
      <c r="D5898" s="76" t="s">
        <v>11597</v>
      </c>
    </row>
    <row r="5899" spans="1:4">
      <c r="A5899" s="71" t="s">
        <v>11598</v>
      </c>
      <c r="B5899" s="84" t="s">
        <v>11599</v>
      </c>
      <c r="C5899" s="71" t="s">
        <v>24085</v>
      </c>
      <c r="D5899" s="76" t="s">
        <v>11600</v>
      </c>
    </row>
    <row r="5900" spans="1:4">
      <c r="A5900" s="71" t="s">
        <v>11601</v>
      </c>
      <c r="B5900" s="84" t="s">
        <v>11602</v>
      </c>
      <c r="C5900" s="71" t="s">
        <v>24085</v>
      </c>
      <c r="D5900" s="76" t="s">
        <v>11603</v>
      </c>
    </row>
    <row r="5901" spans="1:4">
      <c r="A5901" s="71" t="s">
        <v>11604</v>
      </c>
      <c r="B5901" s="84" t="s">
        <v>11605</v>
      </c>
      <c r="C5901" s="71" t="s">
        <v>24085</v>
      </c>
      <c r="D5901" s="76" t="s">
        <v>11606</v>
      </c>
    </row>
    <row r="5902" spans="1:4">
      <c r="A5902" s="71" t="s">
        <v>11607</v>
      </c>
      <c r="B5902" s="84" t="s">
        <v>11608</v>
      </c>
      <c r="C5902" s="71" t="s">
        <v>24085</v>
      </c>
      <c r="D5902" s="76" t="s">
        <v>11609</v>
      </c>
    </row>
    <row r="5903" spans="1:4">
      <c r="A5903" s="71" t="s">
        <v>11610</v>
      </c>
      <c r="B5903" s="84" t="s">
        <v>11611</v>
      </c>
      <c r="C5903" s="71" t="s">
        <v>24085</v>
      </c>
      <c r="D5903" s="76" t="s">
        <v>11612</v>
      </c>
    </row>
    <row r="5904" spans="1:4">
      <c r="A5904" s="71" t="s">
        <v>11613</v>
      </c>
      <c r="B5904" s="84" t="s">
        <v>11614</v>
      </c>
      <c r="C5904" s="71" t="s">
        <v>24085</v>
      </c>
      <c r="D5904" s="76" t="s">
        <v>11615</v>
      </c>
    </row>
    <row r="5905" spans="1:4">
      <c r="A5905" s="71" t="s">
        <v>11616</v>
      </c>
      <c r="B5905" s="84" t="s">
        <v>11617</v>
      </c>
      <c r="C5905" s="71" t="s">
        <v>24085</v>
      </c>
      <c r="D5905" s="76" t="s">
        <v>11618</v>
      </c>
    </row>
    <row r="5906" spans="1:4">
      <c r="A5906" s="71" t="s">
        <v>11619</v>
      </c>
      <c r="B5906" s="84" t="s">
        <v>11620</v>
      </c>
      <c r="C5906" s="71" t="s">
        <v>24085</v>
      </c>
      <c r="D5906" s="76" t="s">
        <v>11621</v>
      </c>
    </row>
    <row r="5907" spans="1:4">
      <c r="A5907" s="71" t="s">
        <v>11622</v>
      </c>
      <c r="B5907" s="84" t="s">
        <v>11623</v>
      </c>
      <c r="C5907" s="71" t="s">
        <v>24085</v>
      </c>
      <c r="D5907" s="76" t="s">
        <v>11624</v>
      </c>
    </row>
    <row r="5908" spans="1:4">
      <c r="A5908" s="71" t="s">
        <v>11625</v>
      </c>
      <c r="B5908" s="84" t="s">
        <v>11626</v>
      </c>
      <c r="C5908" s="71" t="s">
        <v>24085</v>
      </c>
      <c r="D5908" s="76" t="s">
        <v>11627</v>
      </c>
    </row>
    <row r="5909" spans="1:4">
      <c r="A5909" s="71" t="s">
        <v>11628</v>
      </c>
      <c r="B5909" s="84" t="s">
        <v>11629</v>
      </c>
      <c r="C5909" s="71" t="s">
        <v>24085</v>
      </c>
      <c r="D5909" s="76" t="s">
        <v>11630</v>
      </c>
    </row>
    <row r="5910" spans="1:4">
      <c r="A5910" s="71" t="s">
        <v>11631</v>
      </c>
      <c r="B5910" s="84" t="s">
        <v>11632</v>
      </c>
      <c r="C5910" s="71" t="s">
        <v>24085</v>
      </c>
      <c r="D5910" s="76" t="s">
        <v>11633</v>
      </c>
    </row>
    <row r="5911" spans="1:4">
      <c r="A5911" s="71" t="s">
        <v>11634</v>
      </c>
      <c r="B5911" s="84" t="s">
        <v>11635</v>
      </c>
      <c r="C5911" s="71" t="s">
        <v>24085</v>
      </c>
      <c r="D5911" s="76" t="s">
        <v>11636</v>
      </c>
    </row>
    <row r="5912" spans="1:4">
      <c r="A5912" s="71" t="s">
        <v>11637</v>
      </c>
      <c r="B5912" s="84" t="s">
        <v>11638</v>
      </c>
      <c r="C5912" s="71" t="s">
        <v>24085</v>
      </c>
      <c r="D5912" s="76" t="s">
        <v>11639</v>
      </c>
    </row>
    <row r="5913" spans="1:4">
      <c r="A5913" s="71" t="s">
        <v>11640</v>
      </c>
      <c r="B5913" s="84" t="s">
        <v>11641</v>
      </c>
      <c r="C5913" s="71" t="s">
        <v>24085</v>
      </c>
      <c r="D5913" s="76" t="s">
        <v>11642</v>
      </c>
    </row>
    <row r="5914" spans="1:4">
      <c r="A5914" s="71" t="s">
        <v>11643</v>
      </c>
      <c r="B5914" s="84" t="s">
        <v>11644</v>
      </c>
      <c r="C5914" s="71" t="s">
        <v>24085</v>
      </c>
      <c r="D5914" s="76" t="s">
        <v>11645</v>
      </c>
    </row>
    <row r="5915" spans="1:4">
      <c r="A5915" s="71" t="s">
        <v>11646</v>
      </c>
      <c r="B5915" s="84" t="s">
        <v>11647</v>
      </c>
      <c r="C5915" s="71" t="s">
        <v>24085</v>
      </c>
      <c r="D5915" s="76" t="s">
        <v>11648</v>
      </c>
    </row>
    <row r="5916" spans="1:4">
      <c r="A5916" s="71" t="s">
        <v>11649</v>
      </c>
      <c r="B5916" s="84" t="s">
        <v>11650</v>
      </c>
      <c r="C5916" s="71" t="s">
        <v>24085</v>
      </c>
      <c r="D5916" s="76" t="s">
        <v>11651</v>
      </c>
    </row>
    <row r="5917" spans="1:4">
      <c r="A5917" s="71" t="s">
        <v>11652</v>
      </c>
      <c r="B5917" s="84" t="s">
        <v>11653</v>
      </c>
      <c r="C5917" s="71" t="s">
        <v>24085</v>
      </c>
      <c r="D5917" s="77" t="s">
        <v>11654</v>
      </c>
    </row>
    <row r="5918" spans="1:4">
      <c r="A5918" s="71" t="s">
        <v>11655</v>
      </c>
      <c r="B5918" s="84" t="s">
        <v>11656</v>
      </c>
      <c r="C5918" s="71" t="s">
        <v>24085</v>
      </c>
      <c r="D5918" s="76" t="s">
        <v>11657</v>
      </c>
    </row>
    <row r="5919" spans="1:4">
      <c r="A5919" s="71" t="s">
        <v>11658</v>
      </c>
      <c r="B5919" s="84" t="s">
        <v>11659</v>
      </c>
      <c r="C5919" s="71" t="s">
        <v>24085</v>
      </c>
      <c r="D5919" s="76" t="s">
        <v>11660</v>
      </c>
    </row>
    <row r="5920" spans="1:4">
      <c r="A5920" s="71" t="s">
        <v>11661</v>
      </c>
      <c r="B5920" s="84" t="s">
        <v>11662</v>
      </c>
      <c r="C5920" s="71" t="s">
        <v>24085</v>
      </c>
      <c r="D5920" s="76" t="s">
        <v>11663</v>
      </c>
    </row>
    <row r="5921" spans="1:4">
      <c r="A5921" s="71" t="s">
        <v>11664</v>
      </c>
      <c r="B5921" s="84" t="s">
        <v>11665</v>
      </c>
      <c r="C5921" s="71" t="s">
        <v>24085</v>
      </c>
      <c r="D5921" s="76" t="s">
        <v>11666</v>
      </c>
    </row>
    <row r="5922" spans="1:4">
      <c r="A5922" s="71" t="s">
        <v>11667</v>
      </c>
      <c r="B5922" s="84" t="s">
        <v>11668</v>
      </c>
      <c r="C5922" s="71" t="s">
        <v>24085</v>
      </c>
      <c r="D5922" s="76" t="s">
        <v>11669</v>
      </c>
    </row>
    <row r="5923" spans="1:4">
      <c r="A5923" s="71" t="s">
        <v>11670</v>
      </c>
      <c r="B5923" s="84" t="s">
        <v>11671</v>
      </c>
      <c r="C5923" s="71" t="s">
        <v>24085</v>
      </c>
      <c r="D5923" s="77" t="s">
        <v>11672</v>
      </c>
    </row>
    <row r="5924" spans="1:4">
      <c r="A5924" s="71" t="s">
        <v>11673</v>
      </c>
      <c r="B5924" s="84" t="s">
        <v>11674</v>
      </c>
      <c r="C5924" s="71" t="s">
        <v>24085</v>
      </c>
      <c r="D5924" s="76" t="s">
        <v>11675</v>
      </c>
    </row>
    <row r="5925" spans="1:4">
      <c r="A5925" s="71" t="s">
        <v>11676</v>
      </c>
      <c r="B5925" s="84" t="s">
        <v>11677</v>
      </c>
      <c r="C5925" s="71" t="s">
        <v>24085</v>
      </c>
      <c r="D5925" s="76" t="s">
        <v>11678</v>
      </c>
    </row>
    <row r="5926" spans="1:4">
      <c r="A5926" s="71" t="s">
        <v>11679</v>
      </c>
      <c r="B5926" s="84" t="s">
        <v>11680</v>
      </c>
      <c r="C5926" s="71" t="s">
        <v>24085</v>
      </c>
      <c r="D5926" s="76" t="s">
        <v>11681</v>
      </c>
    </row>
    <row r="5927" spans="1:4">
      <c r="B5927" s="84" t="s">
        <v>11682</v>
      </c>
    </row>
    <row r="5928" spans="1:4">
      <c r="A5928" s="71" t="s">
        <v>11683</v>
      </c>
      <c r="B5928" s="84" t="s">
        <v>11684</v>
      </c>
      <c r="C5928" s="71" t="s">
        <v>24085</v>
      </c>
      <c r="D5928" s="76" t="s">
        <v>11685</v>
      </c>
    </row>
    <row r="5929" spans="1:4">
      <c r="A5929" s="71" t="s">
        <v>11686</v>
      </c>
      <c r="B5929" s="84" t="s">
        <v>11687</v>
      </c>
      <c r="C5929" s="71" t="s">
        <v>24085</v>
      </c>
      <c r="D5929" s="76" t="s">
        <v>11688</v>
      </c>
    </row>
    <row r="5931" spans="1:4" ht="18.75">
      <c r="B5931" s="83" t="s">
        <v>23664</v>
      </c>
      <c r="C5931" s="79" t="s">
        <v>23665</v>
      </c>
      <c r="D5931" s="71" t="s">
        <v>23871</v>
      </c>
    </row>
    <row r="5932" spans="1:4">
      <c r="A5932" s="79" t="s">
        <v>23666</v>
      </c>
      <c r="B5932" s="84" t="s">
        <v>22678</v>
      </c>
    </row>
    <row r="5933" spans="1:4">
      <c r="A5933" s="79" t="s">
        <v>23667</v>
      </c>
      <c r="B5933" s="84" t="s">
        <v>22679</v>
      </c>
    </row>
    <row r="5934" spans="1:4">
      <c r="A5934" s="79" t="s">
        <v>24023</v>
      </c>
      <c r="B5934" s="85" t="s">
        <v>23668</v>
      </c>
      <c r="C5934" s="79" t="s">
        <v>23669</v>
      </c>
      <c r="D5934" s="79" t="s">
        <v>23670</v>
      </c>
    </row>
    <row r="5935" spans="1:4">
      <c r="B5935" s="86"/>
      <c r="D5935" s="79" t="s">
        <v>23671</v>
      </c>
    </row>
    <row r="5936" spans="1:4">
      <c r="A5936" s="71" t="s">
        <v>11689</v>
      </c>
      <c r="B5936" s="84" t="s">
        <v>11690</v>
      </c>
      <c r="C5936" s="71" t="s">
        <v>24085</v>
      </c>
      <c r="D5936" s="76" t="s">
        <v>11691</v>
      </c>
    </row>
    <row r="5937" spans="1:4">
      <c r="A5937" s="71" t="s">
        <v>11692</v>
      </c>
      <c r="B5937" s="84" t="s">
        <v>11693</v>
      </c>
      <c r="C5937" s="71" t="s">
        <v>24085</v>
      </c>
      <c r="D5937" s="76" t="s">
        <v>11694</v>
      </c>
    </row>
    <row r="5938" spans="1:4">
      <c r="A5938" s="71" t="s">
        <v>11695</v>
      </c>
      <c r="B5938" s="84" t="s">
        <v>11696</v>
      </c>
      <c r="C5938" s="71" t="s">
        <v>24085</v>
      </c>
      <c r="D5938" s="76" t="s">
        <v>11697</v>
      </c>
    </row>
    <row r="5939" spans="1:4">
      <c r="A5939" s="71" t="s">
        <v>11698</v>
      </c>
      <c r="B5939" s="84" t="s">
        <v>11699</v>
      </c>
      <c r="C5939" s="71" t="s">
        <v>24085</v>
      </c>
      <c r="D5939" s="76" t="s">
        <v>11700</v>
      </c>
    </row>
    <row r="5940" spans="1:4">
      <c r="A5940" s="71" t="s">
        <v>11701</v>
      </c>
      <c r="B5940" s="84" t="s">
        <v>11702</v>
      </c>
      <c r="C5940" s="71" t="s">
        <v>24085</v>
      </c>
      <c r="D5940" s="76" t="s">
        <v>11703</v>
      </c>
    </row>
    <row r="5941" spans="1:4">
      <c r="A5941" s="71" t="s">
        <v>11704</v>
      </c>
      <c r="B5941" s="84" t="s">
        <v>11705</v>
      </c>
      <c r="C5941" s="71" t="s">
        <v>24085</v>
      </c>
      <c r="D5941" s="76" t="s">
        <v>11706</v>
      </c>
    </row>
    <row r="5942" spans="1:4">
      <c r="A5942" s="71" t="s">
        <v>11707</v>
      </c>
      <c r="B5942" s="84" t="s">
        <v>11708</v>
      </c>
      <c r="C5942" s="71" t="s">
        <v>24085</v>
      </c>
      <c r="D5942" s="76" t="s">
        <v>11709</v>
      </c>
    </row>
    <row r="5943" spans="1:4">
      <c r="A5943" s="71" t="s">
        <v>11710</v>
      </c>
      <c r="B5943" s="84" t="s">
        <v>11711</v>
      </c>
      <c r="C5943" s="71" t="s">
        <v>24085</v>
      </c>
      <c r="D5943" s="76" t="s">
        <v>11712</v>
      </c>
    </row>
    <row r="5944" spans="1:4">
      <c r="A5944" s="71" t="s">
        <v>11713</v>
      </c>
      <c r="B5944" s="84" t="s">
        <v>9628</v>
      </c>
      <c r="C5944" s="71" t="s">
        <v>24085</v>
      </c>
      <c r="D5944" s="76" t="s">
        <v>9629</v>
      </c>
    </row>
    <row r="5945" spans="1:4">
      <c r="A5945" s="71" t="s">
        <v>9630</v>
      </c>
      <c r="B5945" s="84" t="s">
        <v>9631</v>
      </c>
      <c r="C5945" s="71" t="s">
        <v>24085</v>
      </c>
      <c r="D5945" s="76" t="s">
        <v>9632</v>
      </c>
    </row>
    <row r="5946" spans="1:4">
      <c r="A5946" s="71" t="s">
        <v>9633</v>
      </c>
      <c r="B5946" s="84" t="s">
        <v>9634</v>
      </c>
      <c r="C5946" s="71" t="s">
        <v>24085</v>
      </c>
      <c r="D5946" s="76" t="s">
        <v>9635</v>
      </c>
    </row>
    <row r="5947" spans="1:4">
      <c r="A5947" s="71" t="s">
        <v>9636</v>
      </c>
      <c r="B5947" s="84" t="s">
        <v>9637</v>
      </c>
      <c r="C5947" s="71" t="s">
        <v>24085</v>
      </c>
      <c r="D5947" s="76" t="s">
        <v>9638</v>
      </c>
    </row>
    <row r="5948" spans="1:4">
      <c r="B5948" s="84" t="s">
        <v>9639</v>
      </c>
    </row>
    <row r="5949" spans="1:4">
      <c r="A5949" s="71" t="s">
        <v>9640</v>
      </c>
      <c r="B5949" s="84" t="s">
        <v>9641</v>
      </c>
      <c r="C5949" s="71" t="s">
        <v>24085</v>
      </c>
      <c r="D5949" s="76" t="s">
        <v>9642</v>
      </c>
    </row>
    <row r="5950" spans="1:4">
      <c r="A5950" s="71" t="s">
        <v>9643</v>
      </c>
      <c r="B5950" s="84" t="s">
        <v>9644</v>
      </c>
      <c r="C5950" s="71" t="s">
        <v>24085</v>
      </c>
      <c r="D5950" s="76" t="s">
        <v>9645</v>
      </c>
    </row>
    <row r="5951" spans="1:4">
      <c r="A5951" s="71" t="s">
        <v>9646</v>
      </c>
      <c r="B5951" s="84" t="s">
        <v>9647</v>
      </c>
      <c r="C5951" s="71" t="s">
        <v>24085</v>
      </c>
      <c r="D5951" s="76" t="s">
        <v>9648</v>
      </c>
    </row>
    <row r="5952" spans="1:4">
      <c r="A5952" s="71" t="s">
        <v>9649</v>
      </c>
      <c r="B5952" s="84" t="s">
        <v>9650</v>
      </c>
      <c r="C5952" s="71" t="s">
        <v>24085</v>
      </c>
      <c r="D5952" s="76" t="s">
        <v>9651</v>
      </c>
    </row>
    <row r="5953" spans="1:4">
      <c r="A5953" s="71" t="s">
        <v>9652</v>
      </c>
      <c r="B5953" s="84" t="s">
        <v>9653</v>
      </c>
      <c r="C5953" s="71" t="s">
        <v>24085</v>
      </c>
      <c r="D5953" s="76" t="s">
        <v>9654</v>
      </c>
    </row>
    <row r="5954" spans="1:4">
      <c r="A5954" s="71" t="s">
        <v>9655</v>
      </c>
      <c r="B5954" s="84" t="s">
        <v>9656</v>
      </c>
      <c r="C5954" s="71" t="s">
        <v>24085</v>
      </c>
      <c r="D5954" s="76" t="s">
        <v>9657</v>
      </c>
    </row>
    <row r="5955" spans="1:4">
      <c r="A5955" s="71" t="s">
        <v>9658</v>
      </c>
      <c r="B5955" s="84" t="s">
        <v>9659</v>
      </c>
      <c r="C5955" s="71" t="s">
        <v>24085</v>
      </c>
      <c r="D5955" s="77" t="s">
        <v>9660</v>
      </c>
    </row>
    <row r="5956" spans="1:4">
      <c r="A5956" s="71" t="s">
        <v>9661</v>
      </c>
      <c r="B5956" s="84" t="s">
        <v>9662</v>
      </c>
      <c r="C5956" s="71" t="s">
        <v>24085</v>
      </c>
      <c r="D5956" s="76" t="s">
        <v>9663</v>
      </c>
    </row>
    <row r="5957" spans="1:4">
      <c r="A5957" s="71" t="s">
        <v>9664</v>
      </c>
      <c r="B5957" s="84" t="s">
        <v>9665</v>
      </c>
      <c r="C5957" s="71" t="s">
        <v>24085</v>
      </c>
      <c r="D5957" s="76" t="s">
        <v>9666</v>
      </c>
    </row>
    <row r="5958" spans="1:4">
      <c r="A5958" s="71" t="s">
        <v>9667</v>
      </c>
      <c r="B5958" s="84" t="s">
        <v>9668</v>
      </c>
      <c r="C5958" s="71" t="s">
        <v>24085</v>
      </c>
      <c r="D5958" s="77" t="s">
        <v>9669</v>
      </c>
    </row>
    <row r="5959" spans="1:4">
      <c r="B5959" s="84" t="s">
        <v>9670</v>
      </c>
    </row>
    <row r="5960" spans="1:4">
      <c r="A5960" s="71" t="s">
        <v>9671</v>
      </c>
      <c r="B5960" s="84" t="s">
        <v>9672</v>
      </c>
      <c r="C5960" s="71" t="s">
        <v>24085</v>
      </c>
      <c r="D5960" s="76" t="s">
        <v>9673</v>
      </c>
    </row>
    <row r="5961" spans="1:4">
      <c r="A5961" s="71" t="s">
        <v>9674</v>
      </c>
      <c r="B5961" s="84" t="s">
        <v>9675</v>
      </c>
      <c r="C5961" s="71" t="s">
        <v>24085</v>
      </c>
      <c r="D5961" s="76" t="s">
        <v>9676</v>
      </c>
    </row>
    <row r="5962" spans="1:4">
      <c r="A5962" s="71" t="s">
        <v>9677</v>
      </c>
      <c r="B5962" s="84" t="s">
        <v>9678</v>
      </c>
      <c r="C5962" s="71" t="s">
        <v>24085</v>
      </c>
      <c r="D5962" s="77" t="s">
        <v>9679</v>
      </c>
    </row>
    <row r="5963" spans="1:4">
      <c r="A5963" s="71" t="s">
        <v>9680</v>
      </c>
      <c r="B5963" s="84" t="s">
        <v>9681</v>
      </c>
      <c r="C5963" s="71" t="s">
        <v>24085</v>
      </c>
      <c r="D5963" s="76" t="s">
        <v>9682</v>
      </c>
    </row>
    <row r="5964" spans="1:4">
      <c r="A5964" s="71" t="s">
        <v>9683</v>
      </c>
      <c r="B5964" s="84" t="s">
        <v>9684</v>
      </c>
      <c r="C5964" s="71" t="s">
        <v>24085</v>
      </c>
      <c r="D5964" s="76" t="s">
        <v>9685</v>
      </c>
    </row>
    <row r="5965" spans="1:4">
      <c r="A5965" s="71" t="s">
        <v>9686</v>
      </c>
      <c r="B5965" s="84" t="s">
        <v>9687</v>
      </c>
      <c r="C5965" s="71" t="s">
        <v>24085</v>
      </c>
      <c r="D5965" s="76" t="s">
        <v>9688</v>
      </c>
    </row>
    <row r="5966" spans="1:4">
      <c r="A5966" s="71" t="s">
        <v>9689</v>
      </c>
      <c r="B5966" s="84" t="s">
        <v>9690</v>
      </c>
      <c r="C5966" s="71" t="s">
        <v>24085</v>
      </c>
      <c r="D5966" s="76" t="s">
        <v>9691</v>
      </c>
    </row>
    <row r="5967" spans="1:4">
      <c r="A5967" s="71" t="s">
        <v>9692</v>
      </c>
      <c r="B5967" s="84" t="s">
        <v>9693</v>
      </c>
      <c r="C5967" s="71" t="s">
        <v>24085</v>
      </c>
      <c r="D5967" s="77" t="s">
        <v>9694</v>
      </c>
    </row>
    <row r="5968" spans="1:4">
      <c r="A5968" s="71" t="s">
        <v>9695</v>
      </c>
      <c r="B5968" s="84" t="s">
        <v>9696</v>
      </c>
      <c r="C5968" s="71" t="s">
        <v>24085</v>
      </c>
      <c r="D5968" s="76" t="s">
        <v>9697</v>
      </c>
    </row>
    <row r="5969" spans="1:4">
      <c r="A5969" s="71" t="s">
        <v>9698</v>
      </c>
      <c r="B5969" s="84" t="s">
        <v>9699</v>
      </c>
      <c r="C5969" s="71" t="s">
        <v>24085</v>
      </c>
      <c r="D5969" s="77" t="s">
        <v>9700</v>
      </c>
    </row>
    <row r="5970" spans="1:4">
      <c r="A5970" s="71" t="s">
        <v>9701</v>
      </c>
      <c r="B5970" s="84" t="s">
        <v>9702</v>
      </c>
      <c r="C5970" s="71" t="s">
        <v>24085</v>
      </c>
      <c r="D5970" s="76" t="s">
        <v>9703</v>
      </c>
    </row>
    <row r="5971" spans="1:4">
      <c r="A5971" s="71" t="s">
        <v>9704</v>
      </c>
      <c r="B5971" s="84" t="s">
        <v>9705</v>
      </c>
      <c r="C5971" s="71" t="s">
        <v>24085</v>
      </c>
      <c r="D5971" s="76" t="s">
        <v>9706</v>
      </c>
    </row>
    <row r="5972" spans="1:4">
      <c r="A5972" s="71" t="s">
        <v>9707</v>
      </c>
      <c r="B5972" s="84" t="s">
        <v>9708</v>
      </c>
      <c r="C5972" s="71" t="s">
        <v>24085</v>
      </c>
      <c r="D5972" s="76" t="s">
        <v>9709</v>
      </c>
    </row>
    <row r="5973" spans="1:4">
      <c r="A5973" s="71" t="s">
        <v>9710</v>
      </c>
      <c r="B5973" s="84" t="s">
        <v>9711</v>
      </c>
      <c r="C5973" s="71" t="s">
        <v>24085</v>
      </c>
      <c r="D5973" s="77" t="s">
        <v>9712</v>
      </c>
    </row>
    <row r="5974" spans="1:4">
      <c r="A5974" s="71" t="s">
        <v>11783</v>
      </c>
      <c r="B5974" s="84" t="s">
        <v>11784</v>
      </c>
      <c r="C5974" s="71" t="s">
        <v>24085</v>
      </c>
      <c r="D5974" s="76" t="s">
        <v>11785</v>
      </c>
    </row>
    <row r="5975" spans="1:4">
      <c r="B5975" s="84" t="s">
        <v>9742</v>
      </c>
    </row>
    <row r="5976" spans="1:4">
      <c r="A5976" s="71" t="s">
        <v>9743</v>
      </c>
      <c r="B5976" s="84" t="s">
        <v>9744</v>
      </c>
      <c r="C5976" s="71" t="s">
        <v>24085</v>
      </c>
      <c r="D5976" s="76" t="s">
        <v>9745</v>
      </c>
    </row>
    <row r="5977" spans="1:4">
      <c r="A5977" s="71" t="s">
        <v>9746</v>
      </c>
      <c r="B5977" s="84" t="s">
        <v>9747</v>
      </c>
      <c r="C5977" s="71" t="s">
        <v>24085</v>
      </c>
      <c r="D5977" s="77" t="s">
        <v>9748</v>
      </c>
    </row>
    <row r="5978" spans="1:4">
      <c r="A5978" s="71" t="s">
        <v>9749</v>
      </c>
      <c r="B5978" s="84" t="s">
        <v>9750</v>
      </c>
      <c r="C5978" s="71" t="s">
        <v>24085</v>
      </c>
      <c r="D5978" s="77" t="s">
        <v>9751</v>
      </c>
    </row>
    <row r="5979" spans="1:4">
      <c r="A5979" s="71" t="s">
        <v>9752</v>
      </c>
      <c r="B5979" s="84" t="s">
        <v>9753</v>
      </c>
      <c r="C5979" s="71" t="s">
        <v>24085</v>
      </c>
      <c r="D5979" s="76" t="s">
        <v>9754</v>
      </c>
    </row>
    <row r="5980" spans="1:4">
      <c r="A5980" s="71" t="s">
        <v>9755</v>
      </c>
      <c r="B5980" s="84" t="s">
        <v>9756</v>
      </c>
      <c r="C5980" s="71" t="s">
        <v>24085</v>
      </c>
      <c r="D5980" s="76" t="s">
        <v>9757</v>
      </c>
    </row>
    <row r="5981" spans="1:4">
      <c r="A5981" s="71" t="s">
        <v>9758</v>
      </c>
      <c r="B5981" s="84" t="s">
        <v>9759</v>
      </c>
      <c r="C5981" s="71" t="s">
        <v>24085</v>
      </c>
      <c r="D5981" s="76" t="s">
        <v>9760</v>
      </c>
    </row>
    <row r="5982" spans="1:4">
      <c r="A5982" s="71" t="s">
        <v>9761</v>
      </c>
      <c r="B5982" s="84" t="s">
        <v>9762</v>
      </c>
      <c r="C5982" s="71" t="s">
        <v>24085</v>
      </c>
      <c r="D5982" s="76" t="s">
        <v>9763</v>
      </c>
    </row>
    <row r="5983" spans="1:4">
      <c r="A5983" s="71" t="s">
        <v>9764</v>
      </c>
      <c r="B5983" s="84" t="s">
        <v>9765</v>
      </c>
      <c r="C5983" s="71" t="s">
        <v>24085</v>
      </c>
      <c r="D5983" s="76" t="s">
        <v>9766</v>
      </c>
    </row>
    <row r="5984" spans="1:4">
      <c r="A5984" s="71" t="s">
        <v>9767</v>
      </c>
      <c r="B5984" s="84" t="s">
        <v>9768</v>
      </c>
      <c r="C5984" s="71" t="s">
        <v>24085</v>
      </c>
      <c r="D5984" s="76" t="s">
        <v>9769</v>
      </c>
    </row>
    <row r="5985" spans="1:4">
      <c r="A5985" s="71" t="s">
        <v>9770</v>
      </c>
      <c r="B5985" s="84" t="s">
        <v>9771</v>
      </c>
      <c r="C5985" s="71" t="s">
        <v>24085</v>
      </c>
      <c r="D5985" s="77" t="s">
        <v>9772</v>
      </c>
    </row>
    <row r="5986" spans="1:4">
      <c r="A5986" s="71" t="s">
        <v>9773</v>
      </c>
      <c r="B5986" s="84" t="s">
        <v>9774</v>
      </c>
      <c r="C5986" s="71" t="s">
        <v>24085</v>
      </c>
      <c r="D5986" s="77" t="s">
        <v>9775</v>
      </c>
    </row>
    <row r="5987" spans="1:4">
      <c r="A5987" s="71" t="s">
        <v>9776</v>
      </c>
      <c r="B5987" s="84" t="s">
        <v>9777</v>
      </c>
      <c r="C5987" s="71" t="s">
        <v>24085</v>
      </c>
      <c r="D5987" s="76" t="s">
        <v>9778</v>
      </c>
    </row>
    <row r="5988" spans="1:4">
      <c r="A5988" s="71" t="s">
        <v>9779</v>
      </c>
      <c r="B5988" s="84" t="s">
        <v>9780</v>
      </c>
      <c r="C5988" s="71" t="s">
        <v>24085</v>
      </c>
      <c r="D5988" s="76" t="s">
        <v>9781</v>
      </c>
    </row>
    <row r="5989" spans="1:4">
      <c r="A5989" s="71" t="s">
        <v>9782</v>
      </c>
      <c r="B5989" s="84" t="s">
        <v>9783</v>
      </c>
      <c r="C5989" s="71" t="s">
        <v>24085</v>
      </c>
      <c r="D5989" s="76" t="s">
        <v>9784</v>
      </c>
    </row>
    <row r="5990" spans="1:4">
      <c r="A5990" s="71" t="s">
        <v>9785</v>
      </c>
      <c r="B5990" s="84" t="s">
        <v>9786</v>
      </c>
      <c r="C5990" s="71" t="s">
        <v>24085</v>
      </c>
      <c r="D5990" s="76" t="s">
        <v>9787</v>
      </c>
    </row>
    <row r="5991" spans="1:4">
      <c r="B5991" s="86"/>
    </row>
    <row r="5992" spans="1:4" ht="18.75">
      <c r="B5992" s="83" t="s">
        <v>23664</v>
      </c>
      <c r="C5992" s="79" t="s">
        <v>23665</v>
      </c>
      <c r="D5992" s="71" t="s">
        <v>23872</v>
      </c>
    </row>
    <row r="5993" spans="1:4">
      <c r="A5993" s="79" t="s">
        <v>23666</v>
      </c>
      <c r="B5993" s="84" t="s">
        <v>22678</v>
      </c>
    </row>
    <row r="5994" spans="1:4">
      <c r="A5994" s="79" t="s">
        <v>23667</v>
      </c>
      <c r="B5994" s="84" t="s">
        <v>22679</v>
      </c>
    </row>
    <row r="5995" spans="1:4">
      <c r="A5995" s="79" t="s">
        <v>24023</v>
      </c>
      <c r="B5995" s="85" t="s">
        <v>23668</v>
      </c>
      <c r="C5995" s="79" t="s">
        <v>23669</v>
      </c>
      <c r="D5995" s="79" t="s">
        <v>23670</v>
      </c>
    </row>
    <row r="5996" spans="1:4">
      <c r="B5996" s="86"/>
      <c r="D5996" s="79" t="s">
        <v>23671</v>
      </c>
    </row>
    <row r="5997" spans="1:4">
      <c r="A5997" s="71" t="s">
        <v>9788</v>
      </c>
      <c r="B5997" s="84" t="s">
        <v>9789</v>
      </c>
      <c r="C5997" s="71" t="s">
        <v>24085</v>
      </c>
      <c r="D5997" s="76" t="s">
        <v>9790</v>
      </c>
    </row>
    <row r="5998" spans="1:4">
      <c r="A5998" s="71" t="s">
        <v>9791</v>
      </c>
      <c r="B5998" s="84" t="s">
        <v>9792</v>
      </c>
      <c r="C5998" s="71" t="s">
        <v>24085</v>
      </c>
      <c r="D5998" s="76" t="s">
        <v>9793</v>
      </c>
    </row>
    <row r="5999" spans="1:4">
      <c r="A5999" s="71" t="s">
        <v>9794</v>
      </c>
      <c r="B5999" s="84" t="s">
        <v>9795</v>
      </c>
      <c r="C5999" s="71" t="s">
        <v>24085</v>
      </c>
      <c r="D5999" s="76" t="s">
        <v>9796</v>
      </c>
    </row>
    <row r="6000" spans="1:4">
      <c r="A6000" s="71" t="s">
        <v>9797</v>
      </c>
      <c r="B6000" s="84" t="s">
        <v>9798</v>
      </c>
      <c r="C6000" s="71" t="s">
        <v>24085</v>
      </c>
      <c r="D6000" s="76" t="s">
        <v>9799</v>
      </c>
    </row>
    <row r="6001" spans="1:4">
      <c r="A6001" s="71" t="s">
        <v>9800</v>
      </c>
      <c r="B6001" s="84" t="s">
        <v>9801</v>
      </c>
      <c r="C6001" s="71" t="s">
        <v>24085</v>
      </c>
      <c r="D6001" s="76" t="s">
        <v>9802</v>
      </c>
    </row>
    <row r="6002" spans="1:4">
      <c r="A6002" s="71" t="s">
        <v>9803</v>
      </c>
      <c r="B6002" s="84" t="s">
        <v>9804</v>
      </c>
      <c r="C6002" s="71" t="s">
        <v>24085</v>
      </c>
      <c r="D6002" s="76" t="s">
        <v>9805</v>
      </c>
    </row>
    <row r="6003" spans="1:4">
      <c r="A6003" s="71" t="s">
        <v>9806</v>
      </c>
      <c r="B6003" s="84" t="s">
        <v>9807</v>
      </c>
      <c r="C6003" s="71" t="s">
        <v>24085</v>
      </c>
      <c r="D6003" s="76" t="s">
        <v>9808</v>
      </c>
    </row>
    <row r="6004" spans="1:4">
      <c r="A6004" s="71" t="s">
        <v>9809</v>
      </c>
      <c r="B6004" s="84" t="s">
        <v>9810</v>
      </c>
      <c r="C6004" s="71" t="s">
        <v>24085</v>
      </c>
      <c r="D6004" s="76" t="s">
        <v>9811</v>
      </c>
    </row>
    <row r="6005" spans="1:4">
      <c r="A6005" s="71" t="s">
        <v>9812</v>
      </c>
      <c r="B6005" s="84" t="s">
        <v>9813</v>
      </c>
      <c r="C6005" s="71" t="s">
        <v>24085</v>
      </c>
      <c r="D6005" s="76" t="s">
        <v>9814</v>
      </c>
    </row>
    <row r="6006" spans="1:4">
      <c r="A6006" s="71" t="s">
        <v>9815</v>
      </c>
      <c r="B6006" s="84" t="s">
        <v>9816</v>
      </c>
      <c r="C6006" s="71" t="s">
        <v>24085</v>
      </c>
      <c r="D6006" s="76" t="s">
        <v>9817</v>
      </c>
    </row>
    <row r="6007" spans="1:4">
      <c r="A6007" s="71" t="s">
        <v>9818</v>
      </c>
      <c r="B6007" s="84" t="s">
        <v>9819</v>
      </c>
      <c r="C6007" s="71" t="s">
        <v>24085</v>
      </c>
      <c r="D6007" s="76" t="s">
        <v>9820</v>
      </c>
    </row>
    <row r="6008" spans="1:4">
      <c r="A6008" s="71" t="s">
        <v>9821</v>
      </c>
      <c r="B6008" s="84" t="s">
        <v>9822</v>
      </c>
      <c r="C6008" s="71" t="s">
        <v>24085</v>
      </c>
      <c r="D6008" s="76" t="s">
        <v>9823</v>
      </c>
    </row>
    <row r="6009" spans="1:4">
      <c r="A6009" s="71" t="s">
        <v>9824</v>
      </c>
      <c r="B6009" s="84" t="s">
        <v>9825</v>
      </c>
      <c r="C6009" s="71" t="s">
        <v>24085</v>
      </c>
      <c r="D6009" s="77" t="s">
        <v>9826</v>
      </c>
    </row>
    <row r="6010" spans="1:4">
      <c r="A6010" s="71" t="s">
        <v>9827</v>
      </c>
      <c r="B6010" s="84" t="s">
        <v>9828</v>
      </c>
      <c r="C6010" s="71" t="s">
        <v>24085</v>
      </c>
      <c r="D6010" s="76" t="s">
        <v>9829</v>
      </c>
    </row>
    <row r="6011" spans="1:4">
      <c r="A6011" s="71" t="s">
        <v>9830</v>
      </c>
      <c r="B6011" s="84" t="s">
        <v>9831</v>
      </c>
      <c r="C6011" s="71" t="s">
        <v>24085</v>
      </c>
      <c r="D6011" s="76" t="s">
        <v>9832</v>
      </c>
    </row>
    <row r="6012" spans="1:4">
      <c r="A6012" s="71" t="s">
        <v>9833</v>
      </c>
      <c r="B6012" s="84" t="s">
        <v>9834</v>
      </c>
      <c r="C6012" s="71" t="s">
        <v>24085</v>
      </c>
      <c r="D6012" s="76" t="s">
        <v>9835</v>
      </c>
    </row>
    <row r="6013" spans="1:4">
      <c r="A6013" s="71" t="s">
        <v>9836</v>
      </c>
      <c r="B6013" s="84" t="s">
        <v>9837</v>
      </c>
      <c r="C6013" s="71" t="s">
        <v>24085</v>
      </c>
      <c r="D6013" s="76" t="s">
        <v>9838</v>
      </c>
    </row>
    <row r="6014" spans="1:4">
      <c r="A6014" s="71" t="s">
        <v>9839</v>
      </c>
      <c r="B6014" s="84" t="s">
        <v>9840</v>
      </c>
      <c r="C6014" s="71" t="s">
        <v>24085</v>
      </c>
      <c r="D6014" s="76" t="s">
        <v>9841</v>
      </c>
    </row>
    <row r="6015" spans="1:4">
      <c r="A6015" s="71" t="s">
        <v>9842</v>
      </c>
      <c r="B6015" s="84" t="s">
        <v>9843</v>
      </c>
      <c r="C6015" s="71" t="s">
        <v>24085</v>
      </c>
      <c r="D6015" s="76" t="s">
        <v>9844</v>
      </c>
    </row>
    <row r="6016" spans="1:4">
      <c r="A6016" s="71" t="s">
        <v>9845</v>
      </c>
      <c r="B6016" s="84" t="s">
        <v>9846</v>
      </c>
      <c r="C6016" s="71" t="s">
        <v>24085</v>
      </c>
      <c r="D6016" s="76" t="s">
        <v>9847</v>
      </c>
    </row>
    <row r="6017" spans="1:4">
      <c r="A6017" s="71" t="s">
        <v>9848</v>
      </c>
      <c r="B6017" s="84" t="s">
        <v>9849</v>
      </c>
      <c r="C6017" s="71" t="s">
        <v>24085</v>
      </c>
      <c r="D6017" s="76" t="s">
        <v>9850</v>
      </c>
    </row>
    <row r="6018" spans="1:4">
      <c r="A6018" s="71" t="s">
        <v>9851</v>
      </c>
      <c r="B6018" s="84" t="s">
        <v>9852</v>
      </c>
      <c r="C6018" s="71" t="s">
        <v>24085</v>
      </c>
      <c r="D6018" s="76" t="s">
        <v>9853</v>
      </c>
    </row>
    <row r="6019" spans="1:4">
      <c r="A6019" s="71" t="s">
        <v>9854</v>
      </c>
      <c r="B6019" s="84" t="s">
        <v>9855</v>
      </c>
      <c r="C6019" s="71" t="s">
        <v>24085</v>
      </c>
      <c r="D6019" s="76" t="s">
        <v>9856</v>
      </c>
    </row>
    <row r="6020" spans="1:4">
      <c r="A6020" s="71" t="s">
        <v>9857</v>
      </c>
      <c r="B6020" s="84" t="s">
        <v>9858</v>
      </c>
      <c r="C6020" s="71" t="s">
        <v>24085</v>
      </c>
      <c r="D6020" s="76" t="s">
        <v>9859</v>
      </c>
    </row>
    <row r="6021" spans="1:4">
      <c r="A6021" s="71" t="s">
        <v>9860</v>
      </c>
      <c r="B6021" s="84" t="s">
        <v>9861</v>
      </c>
      <c r="C6021" s="71" t="s">
        <v>24085</v>
      </c>
      <c r="D6021" s="76" t="s">
        <v>9862</v>
      </c>
    </row>
    <row r="6022" spans="1:4">
      <c r="A6022" s="71" t="s">
        <v>9863</v>
      </c>
      <c r="B6022" s="84" t="s">
        <v>9864</v>
      </c>
      <c r="C6022" s="71" t="s">
        <v>24085</v>
      </c>
      <c r="D6022" s="76" t="s">
        <v>9865</v>
      </c>
    </row>
    <row r="6023" spans="1:4">
      <c r="A6023" s="71" t="s">
        <v>9866</v>
      </c>
      <c r="B6023" s="84" t="s">
        <v>9867</v>
      </c>
      <c r="C6023" s="71" t="s">
        <v>24085</v>
      </c>
      <c r="D6023" s="76" t="s">
        <v>9868</v>
      </c>
    </row>
    <row r="6024" spans="1:4">
      <c r="A6024" s="71" t="s">
        <v>9869</v>
      </c>
      <c r="B6024" s="84" t="s">
        <v>9870</v>
      </c>
      <c r="C6024" s="71" t="s">
        <v>24085</v>
      </c>
      <c r="D6024" s="76" t="s">
        <v>9871</v>
      </c>
    </row>
    <row r="6025" spans="1:4">
      <c r="A6025" s="71" t="s">
        <v>9872</v>
      </c>
      <c r="B6025" s="84" t="s">
        <v>9873</v>
      </c>
      <c r="C6025" s="71" t="s">
        <v>24085</v>
      </c>
      <c r="D6025" s="76" t="s">
        <v>9874</v>
      </c>
    </row>
    <row r="6026" spans="1:4">
      <c r="A6026" s="71" t="s">
        <v>9875</v>
      </c>
      <c r="B6026" s="84" t="s">
        <v>9876</v>
      </c>
      <c r="C6026" s="71" t="s">
        <v>24085</v>
      </c>
      <c r="D6026" s="76" t="s">
        <v>9877</v>
      </c>
    </row>
    <row r="6027" spans="1:4">
      <c r="A6027" s="71" t="s">
        <v>9878</v>
      </c>
      <c r="B6027" s="84" t="s">
        <v>9879</v>
      </c>
      <c r="C6027" s="71" t="s">
        <v>24085</v>
      </c>
      <c r="D6027" s="76" t="s">
        <v>9880</v>
      </c>
    </row>
    <row r="6028" spans="1:4">
      <c r="A6028" s="71" t="s">
        <v>9881</v>
      </c>
      <c r="B6028" s="84" t="s">
        <v>9882</v>
      </c>
      <c r="C6028" s="71" t="s">
        <v>24085</v>
      </c>
      <c r="D6028" s="76" t="s">
        <v>9883</v>
      </c>
    </row>
    <row r="6029" spans="1:4">
      <c r="A6029" s="71" t="s">
        <v>9884</v>
      </c>
      <c r="B6029" s="84" t="s">
        <v>9885</v>
      </c>
      <c r="C6029" s="71" t="s">
        <v>24085</v>
      </c>
      <c r="D6029" s="76" t="s">
        <v>9886</v>
      </c>
    </row>
    <row r="6030" spans="1:4">
      <c r="A6030" s="71" t="s">
        <v>9887</v>
      </c>
      <c r="B6030" s="84" t="s">
        <v>9888</v>
      </c>
      <c r="C6030" s="71" t="s">
        <v>24085</v>
      </c>
      <c r="D6030" s="76" t="s">
        <v>9889</v>
      </c>
    </row>
    <row r="6031" spans="1:4">
      <c r="A6031" s="71" t="s">
        <v>9890</v>
      </c>
      <c r="B6031" s="84" t="s">
        <v>9891</v>
      </c>
      <c r="C6031" s="71" t="s">
        <v>24085</v>
      </c>
      <c r="D6031" s="76" t="s">
        <v>9892</v>
      </c>
    </row>
    <row r="6032" spans="1:4">
      <c r="A6032" s="71" t="s">
        <v>9893</v>
      </c>
      <c r="B6032" s="84" t="s">
        <v>9894</v>
      </c>
      <c r="C6032" s="71" t="s">
        <v>24085</v>
      </c>
      <c r="D6032" s="76" t="s">
        <v>9895</v>
      </c>
    </row>
    <row r="6033" spans="1:4">
      <c r="A6033" s="71" t="s">
        <v>9896</v>
      </c>
      <c r="B6033" s="84" t="s">
        <v>9897</v>
      </c>
      <c r="C6033" s="71" t="s">
        <v>24085</v>
      </c>
      <c r="D6033" s="76" t="s">
        <v>9898</v>
      </c>
    </row>
    <row r="6034" spans="1:4">
      <c r="A6034" s="71" t="s">
        <v>9899</v>
      </c>
      <c r="B6034" s="84" t="s">
        <v>9900</v>
      </c>
      <c r="C6034" s="71" t="s">
        <v>24085</v>
      </c>
      <c r="D6034" s="76" t="s">
        <v>9901</v>
      </c>
    </row>
    <row r="6035" spans="1:4">
      <c r="A6035" s="71" t="s">
        <v>9902</v>
      </c>
      <c r="B6035" s="84" t="s">
        <v>9903</v>
      </c>
      <c r="C6035" s="71" t="s">
        <v>24085</v>
      </c>
      <c r="D6035" s="76" t="s">
        <v>9904</v>
      </c>
    </row>
    <row r="6036" spans="1:4">
      <c r="A6036" s="71" t="s">
        <v>9905</v>
      </c>
      <c r="B6036" s="84" t="s">
        <v>9906</v>
      </c>
      <c r="C6036" s="71" t="s">
        <v>24085</v>
      </c>
      <c r="D6036" s="76" t="s">
        <v>9907</v>
      </c>
    </row>
    <row r="6037" spans="1:4">
      <c r="A6037" s="71" t="s">
        <v>9908</v>
      </c>
      <c r="B6037" s="84" t="s">
        <v>9909</v>
      </c>
      <c r="C6037" s="71" t="s">
        <v>24085</v>
      </c>
      <c r="D6037" s="76" t="s">
        <v>9910</v>
      </c>
    </row>
    <row r="6038" spans="1:4">
      <c r="A6038" s="71" t="s">
        <v>9911</v>
      </c>
      <c r="B6038" s="84" t="s">
        <v>9912</v>
      </c>
      <c r="C6038" s="71" t="s">
        <v>24085</v>
      </c>
      <c r="D6038" s="76" t="s">
        <v>9913</v>
      </c>
    </row>
    <row r="6039" spans="1:4">
      <c r="A6039" s="71" t="s">
        <v>9914</v>
      </c>
      <c r="B6039" s="84" t="s">
        <v>9915</v>
      </c>
      <c r="C6039" s="71" t="s">
        <v>24085</v>
      </c>
      <c r="D6039" s="76" t="s">
        <v>9916</v>
      </c>
    </row>
    <row r="6040" spans="1:4">
      <c r="A6040" s="71" t="s">
        <v>9917</v>
      </c>
      <c r="B6040" s="84" t="s">
        <v>9918</v>
      </c>
      <c r="C6040" s="71" t="s">
        <v>24085</v>
      </c>
      <c r="D6040" s="76" t="s">
        <v>9919</v>
      </c>
    </row>
    <row r="6041" spans="1:4">
      <c r="A6041" s="71" t="s">
        <v>9920</v>
      </c>
      <c r="B6041" s="84" t="s">
        <v>9921</v>
      </c>
      <c r="C6041" s="71" t="s">
        <v>24085</v>
      </c>
      <c r="D6041" s="76" t="s">
        <v>9922</v>
      </c>
    </row>
    <row r="6042" spans="1:4">
      <c r="A6042" s="71" t="s">
        <v>9923</v>
      </c>
      <c r="B6042" s="84" t="s">
        <v>9924</v>
      </c>
      <c r="C6042" s="71" t="s">
        <v>24085</v>
      </c>
      <c r="D6042" s="76" t="s">
        <v>9925</v>
      </c>
    </row>
    <row r="6043" spans="1:4">
      <c r="A6043" s="71" t="s">
        <v>9926</v>
      </c>
      <c r="B6043" s="84" t="s">
        <v>9927</v>
      </c>
      <c r="C6043" s="71" t="s">
        <v>24085</v>
      </c>
      <c r="D6043" s="76" t="s">
        <v>9928</v>
      </c>
    </row>
    <row r="6044" spans="1:4">
      <c r="A6044" s="71" t="s">
        <v>9929</v>
      </c>
      <c r="B6044" s="84" t="s">
        <v>9930</v>
      </c>
      <c r="C6044" s="71" t="s">
        <v>24085</v>
      </c>
      <c r="D6044" s="76" t="s">
        <v>9931</v>
      </c>
    </row>
    <row r="6045" spans="1:4">
      <c r="A6045" s="71" t="s">
        <v>9932</v>
      </c>
      <c r="B6045" s="84" t="s">
        <v>9933</v>
      </c>
      <c r="C6045" s="71" t="s">
        <v>24085</v>
      </c>
      <c r="D6045" s="77" t="s">
        <v>9934</v>
      </c>
    </row>
    <row r="6046" spans="1:4">
      <c r="A6046" s="71" t="s">
        <v>9935</v>
      </c>
      <c r="B6046" s="84" t="s">
        <v>9936</v>
      </c>
      <c r="C6046" s="71" t="s">
        <v>24085</v>
      </c>
      <c r="D6046" s="76" t="s">
        <v>9937</v>
      </c>
    </row>
    <row r="6047" spans="1:4">
      <c r="A6047" s="71" t="s">
        <v>9938</v>
      </c>
      <c r="B6047" s="84" t="s">
        <v>9939</v>
      </c>
      <c r="C6047" s="71" t="s">
        <v>24085</v>
      </c>
      <c r="D6047" s="76" t="s">
        <v>9940</v>
      </c>
    </row>
    <row r="6048" spans="1:4">
      <c r="A6048" s="71" t="s">
        <v>9941</v>
      </c>
      <c r="B6048" s="84" t="s">
        <v>9942</v>
      </c>
      <c r="C6048" s="71" t="s">
        <v>24085</v>
      </c>
      <c r="D6048" s="76" t="s">
        <v>9943</v>
      </c>
    </row>
    <row r="6049" spans="1:4">
      <c r="A6049" s="71" t="s">
        <v>9944</v>
      </c>
      <c r="B6049" s="84" t="s">
        <v>9945</v>
      </c>
      <c r="C6049" s="71" t="s">
        <v>24085</v>
      </c>
      <c r="D6049" s="76" t="s">
        <v>9946</v>
      </c>
    </row>
    <row r="6050" spans="1:4">
      <c r="B6050" s="86"/>
    </row>
    <row r="6051" spans="1:4" ht="18.75">
      <c r="B6051" s="83" t="s">
        <v>23664</v>
      </c>
      <c r="C6051" s="79" t="s">
        <v>23665</v>
      </c>
      <c r="D6051" s="71" t="s">
        <v>23873</v>
      </c>
    </row>
    <row r="6052" spans="1:4">
      <c r="A6052" s="79" t="s">
        <v>23666</v>
      </c>
      <c r="B6052" s="84" t="s">
        <v>22678</v>
      </c>
    </row>
    <row r="6053" spans="1:4">
      <c r="A6053" s="79" t="s">
        <v>23667</v>
      </c>
      <c r="B6053" s="84" t="s">
        <v>22679</v>
      </c>
    </row>
    <row r="6054" spans="1:4">
      <c r="A6054" s="79" t="s">
        <v>24023</v>
      </c>
      <c r="B6054" s="85" t="s">
        <v>23668</v>
      </c>
      <c r="C6054" s="79" t="s">
        <v>23669</v>
      </c>
      <c r="D6054" s="79" t="s">
        <v>23670</v>
      </c>
    </row>
    <row r="6055" spans="1:4">
      <c r="B6055" s="86"/>
      <c r="D6055" s="79" t="s">
        <v>23671</v>
      </c>
    </row>
    <row r="6056" spans="1:4">
      <c r="A6056" s="71" t="s">
        <v>9947</v>
      </c>
      <c r="B6056" s="84" t="s">
        <v>9948</v>
      </c>
      <c r="C6056" s="71" t="s">
        <v>24085</v>
      </c>
      <c r="D6056" s="76" t="s">
        <v>9949</v>
      </c>
    </row>
    <row r="6057" spans="1:4">
      <c r="A6057" s="71" t="s">
        <v>9950</v>
      </c>
      <c r="B6057" s="84" t="s">
        <v>9951</v>
      </c>
      <c r="C6057" s="71" t="s">
        <v>24085</v>
      </c>
      <c r="D6057" s="76" t="s">
        <v>9952</v>
      </c>
    </row>
    <row r="6058" spans="1:4">
      <c r="A6058" s="71" t="s">
        <v>9953</v>
      </c>
      <c r="B6058" s="84" t="s">
        <v>9954</v>
      </c>
      <c r="C6058" s="71" t="s">
        <v>24085</v>
      </c>
      <c r="D6058" s="76" t="s">
        <v>9955</v>
      </c>
    </row>
    <row r="6059" spans="1:4">
      <c r="A6059" s="71" t="s">
        <v>9956</v>
      </c>
      <c r="B6059" s="84" t="s">
        <v>9957</v>
      </c>
      <c r="C6059" s="71" t="s">
        <v>24085</v>
      </c>
      <c r="D6059" s="76" t="s">
        <v>9958</v>
      </c>
    </row>
    <row r="6060" spans="1:4">
      <c r="A6060" s="71" t="s">
        <v>9959</v>
      </c>
      <c r="B6060" s="84" t="s">
        <v>9960</v>
      </c>
      <c r="C6060" s="71" t="s">
        <v>24085</v>
      </c>
      <c r="D6060" s="76" t="s">
        <v>9961</v>
      </c>
    </row>
    <row r="6061" spans="1:4">
      <c r="A6061" s="71" t="s">
        <v>9962</v>
      </c>
      <c r="B6061" s="84" t="s">
        <v>9963</v>
      </c>
      <c r="C6061" s="71" t="s">
        <v>24085</v>
      </c>
      <c r="D6061" s="76" t="s">
        <v>9964</v>
      </c>
    </row>
    <row r="6062" spans="1:4">
      <c r="A6062" s="71" t="s">
        <v>9965</v>
      </c>
      <c r="B6062" s="84" t="s">
        <v>9966</v>
      </c>
      <c r="C6062" s="71" t="s">
        <v>24085</v>
      </c>
      <c r="D6062" s="76" t="s">
        <v>9967</v>
      </c>
    </row>
    <row r="6063" spans="1:4">
      <c r="A6063" s="71" t="s">
        <v>9968</v>
      </c>
      <c r="B6063" s="84" t="s">
        <v>9969</v>
      </c>
      <c r="C6063" s="71" t="s">
        <v>24085</v>
      </c>
      <c r="D6063" s="76" t="s">
        <v>9970</v>
      </c>
    </row>
    <row r="6064" spans="1:4">
      <c r="A6064" s="71" t="s">
        <v>9971</v>
      </c>
      <c r="B6064" s="84" t="s">
        <v>9972</v>
      </c>
      <c r="C6064" s="71" t="s">
        <v>24085</v>
      </c>
      <c r="D6064" s="76" t="s">
        <v>9973</v>
      </c>
    </row>
    <row r="6065" spans="1:4">
      <c r="A6065" s="71" t="s">
        <v>9974</v>
      </c>
      <c r="B6065" s="84" t="s">
        <v>9975</v>
      </c>
      <c r="C6065" s="71" t="s">
        <v>24085</v>
      </c>
      <c r="D6065" s="76" t="s">
        <v>9976</v>
      </c>
    </row>
    <row r="6066" spans="1:4">
      <c r="A6066" s="71" t="s">
        <v>9977</v>
      </c>
      <c r="B6066" s="84" t="s">
        <v>9978</v>
      </c>
      <c r="C6066" s="71" t="s">
        <v>24085</v>
      </c>
      <c r="D6066" s="73" t="s">
        <v>23303</v>
      </c>
    </row>
    <row r="6067" spans="1:4">
      <c r="A6067" s="71" t="s">
        <v>9979</v>
      </c>
      <c r="B6067" s="84" t="s">
        <v>9980</v>
      </c>
      <c r="C6067" s="71" t="s">
        <v>24085</v>
      </c>
      <c r="D6067" s="73" t="s">
        <v>21221</v>
      </c>
    </row>
    <row r="6068" spans="1:4">
      <c r="A6068" s="71" t="s">
        <v>9981</v>
      </c>
      <c r="B6068" s="84" t="s">
        <v>9982</v>
      </c>
      <c r="C6068" s="71" t="s">
        <v>24085</v>
      </c>
      <c r="D6068" s="73" t="s">
        <v>9983</v>
      </c>
    </row>
    <row r="6069" spans="1:4">
      <c r="A6069" s="71" t="s">
        <v>9984</v>
      </c>
      <c r="B6069" s="84" t="s">
        <v>9985</v>
      </c>
      <c r="C6069" s="71" t="s">
        <v>24085</v>
      </c>
      <c r="D6069" s="73" t="s">
        <v>11579</v>
      </c>
    </row>
    <row r="6070" spans="1:4">
      <c r="A6070" s="71" t="s">
        <v>9986</v>
      </c>
      <c r="B6070" s="84" t="s">
        <v>9987</v>
      </c>
      <c r="C6070" s="71" t="s">
        <v>24085</v>
      </c>
      <c r="D6070" s="73" t="s">
        <v>14202</v>
      </c>
    </row>
    <row r="6071" spans="1:4">
      <c r="A6071" s="71" t="s">
        <v>9988</v>
      </c>
      <c r="B6071" s="84" t="s">
        <v>9989</v>
      </c>
      <c r="C6071" s="71" t="s">
        <v>24085</v>
      </c>
      <c r="D6071" s="73" t="s">
        <v>21448</v>
      </c>
    </row>
    <row r="6072" spans="1:4">
      <c r="A6072" s="71" t="s">
        <v>9990</v>
      </c>
      <c r="B6072" s="84" t="s">
        <v>9991</v>
      </c>
      <c r="C6072" s="71" t="s">
        <v>24085</v>
      </c>
      <c r="D6072" s="73" t="s">
        <v>13573</v>
      </c>
    </row>
    <row r="6073" spans="1:4">
      <c r="A6073" s="71" t="s">
        <v>9992</v>
      </c>
      <c r="B6073" s="84" t="s">
        <v>9993</v>
      </c>
      <c r="C6073" s="71" t="s">
        <v>24085</v>
      </c>
      <c r="D6073" s="73" t="s">
        <v>9994</v>
      </c>
    </row>
    <row r="6074" spans="1:4">
      <c r="A6074" s="71" t="s">
        <v>9995</v>
      </c>
      <c r="B6074" s="84" t="s">
        <v>9996</v>
      </c>
      <c r="C6074" s="71" t="s">
        <v>24085</v>
      </c>
      <c r="D6074" s="73" t="s">
        <v>9997</v>
      </c>
    </row>
    <row r="6075" spans="1:4">
      <c r="A6075" s="71" t="s">
        <v>9998</v>
      </c>
      <c r="B6075" s="84" t="s">
        <v>9999</v>
      </c>
      <c r="C6075" s="71" t="s">
        <v>24085</v>
      </c>
      <c r="D6075" s="73" t="s">
        <v>15790</v>
      </c>
    </row>
    <row r="6076" spans="1:4">
      <c r="A6076" s="71" t="s">
        <v>10000</v>
      </c>
      <c r="B6076" s="84" t="s">
        <v>10001</v>
      </c>
      <c r="C6076" s="71" t="s">
        <v>24085</v>
      </c>
      <c r="D6076" s="73" t="s">
        <v>10002</v>
      </c>
    </row>
    <row r="6077" spans="1:4">
      <c r="A6077" s="71" t="s">
        <v>10003</v>
      </c>
      <c r="B6077" s="84" t="s">
        <v>10004</v>
      </c>
      <c r="C6077" s="71" t="s">
        <v>24085</v>
      </c>
      <c r="D6077" s="73" t="s">
        <v>23738</v>
      </c>
    </row>
    <row r="6078" spans="1:4">
      <c r="A6078" s="71" t="s">
        <v>10005</v>
      </c>
      <c r="B6078" s="84" t="s">
        <v>10006</v>
      </c>
      <c r="C6078" s="71" t="s">
        <v>24085</v>
      </c>
      <c r="D6078" s="73" t="s">
        <v>22611</v>
      </c>
    </row>
    <row r="6079" spans="1:4">
      <c r="A6079" s="71" t="s">
        <v>10007</v>
      </c>
      <c r="B6079" s="84" t="s">
        <v>10008</v>
      </c>
      <c r="C6079" s="71" t="s">
        <v>24085</v>
      </c>
      <c r="D6079" s="73" t="s">
        <v>10009</v>
      </c>
    </row>
    <row r="6080" spans="1:4">
      <c r="A6080" s="71" t="s">
        <v>10010</v>
      </c>
      <c r="B6080" s="84" t="s">
        <v>10011</v>
      </c>
      <c r="C6080" s="71" t="s">
        <v>24085</v>
      </c>
      <c r="D6080" s="73" t="s">
        <v>10012</v>
      </c>
    </row>
    <row r="6081" spans="1:4">
      <c r="A6081" s="71" t="s">
        <v>10013</v>
      </c>
      <c r="B6081" s="84" t="s">
        <v>10014</v>
      </c>
      <c r="C6081" s="71" t="s">
        <v>24085</v>
      </c>
      <c r="D6081" s="73" t="s">
        <v>20554</v>
      </c>
    </row>
    <row r="6082" spans="1:4">
      <c r="A6082" s="71" t="s">
        <v>10015</v>
      </c>
      <c r="B6082" s="84" t="s">
        <v>10016</v>
      </c>
      <c r="C6082" s="71" t="s">
        <v>24085</v>
      </c>
      <c r="D6082" s="73" t="s">
        <v>12257</v>
      </c>
    </row>
    <row r="6083" spans="1:4">
      <c r="A6083" s="71" t="s">
        <v>10017</v>
      </c>
      <c r="B6083" s="84" t="s">
        <v>10018</v>
      </c>
      <c r="C6083" s="71" t="s">
        <v>24085</v>
      </c>
      <c r="D6083" s="73" t="s">
        <v>10019</v>
      </c>
    </row>
    <row r="6084" spans="1:4">
      <c r="A6084" s="71" t="s">
        <v>10020</v>
      </c>
      <c r="B6084" s="84" t="s">
        <v>10021</v>
      </c>
      <c r="C6084" s="71" t="s">
        <v>24085</v>
      </c>
      <c r="D6084" s="73" t="s">
        <v>10022</v>
      </c>
    </row>
    <row r="6085" spans="1:4">
      <c r="A6085" s="71" t="s">
        <v>10023</v>
      </c>
      <c r="B6085" s="84" t="s">
        <v>10024</v>
      </c>
      <c r="C6085" s="71" t="s">
        <v>24085</v>
      </c>
      <c r="D6085" s="73" t="s">
        <v>10025</v>
      </c>
    </row>
    <row r="6086" spans="1:4">
      <c r="A6086" s="71" t="s">
        <v>10026</v>
      </c>
      <c r="B6086" s="84" t="s">
        <v>10027</v>
      </c>
      <c r="C6086" s="71" t="s">
        <v>24085</v>
      </c>
      <c r="D6086" s="73" t="s">
        <v>10028</v>
      </c>
    </row>
    <row r="6087" spans="1:4">
      <c r="A6087" s="71" t="s">
        <v>10029</v>
      </c>
      <c r="B6087" s="84" t="s">
        <v>10030</v>
      </c>
      <c r="C6087" s="71" t="s">
        <v>24085</v>
      </c>
      <c r="D6087" s="73" t="s">
        <v>10012</v>
      </c>
    </row>
    <row r="6088" spans="1:4">
      <c r="A6088" s="71" t="s">
        <v>10031</v>
      </c>
      <c r="B6088" s="84" t="s">
        <v>10032</v>
      </c>
      <c r="C6088" s="71" t="s">
        <v>24085</v>
      </c>
      <c r="D6088" s="73" t="s">
        <v>10033</v>
      </c>
    </row>
    <row r="6089" spans="1:4">
      <c r="A6089" s="71" t="s">
        <v>10034</v>
      </c>
      <c r="B6089" s="84" t="s">
        <v>10035</v>
      </c>
      <c r="C6089" s="71" t="s">
        <v>24085</v>
      </c>
      <c r="D6089" s="73" t="s">
        <v>10036</v>
      </c>
    </row>
    <row r="6090" spans="1:4">
      <c r="A6090" s="71" t="s">
        <v>10037</v>
      </c>
      <c r="B6090" s="84" t="s">
        <v>10038</v>
      </c>
      <c r="C6090" s="71" t="s">
        <v>24085</v>
      </c>
      <c r="D6090" s="73" t="s">
        <v>13280</v>
      </c>
    </row>
    <row r="6091" spans="1:4">
      <c r="A6091" s="71" t="s">
        <v>10039</v>
      </c>
      <c r="B6091" s="84" t="s">
        <v>10040</v>
      </c>
      <c r="C6091" s="71" t="s">
        <v>24085</v>
      </c>
      <c r="D6091" s="73" t="s">
        <v>12014</v>
      </c>
    </row>
    <row r="6092" spans="1:4">
      <c r="A6092" s="71" t="s">
        <v>10041</v>
      </c>
      <c r="B6092" s="84" t="s">
        <v>10042</v>
      </c>
      <c r="C6092" s="71" t="s">
        <v>24085</v>
      </c>
      <c r="D6092" s="76" t="s">
        <v>10043</v>
      </c>
    </row>
    <row r="6093" spans="1:4">
      <c r="A6093" s="71" t="s">
        <v>10044</v>
      </c>
      <c r="B6093" s="84" t="s">
        <v>10045</v>
      </c>
      <c r="C6093" s="71" t="s">
        <v>24085</v>
      </c>
      <c r="D6093" s="76" t="s">
        <v>10046</v>
      </c>
    </row>
    <row r="6094" spans="1:4">
      <c r="A6094" s="71" t="s">
        <v>10047</v>
      </c>
      <c r="B6094" s="84" t="s">
        <v>10048</v>
      </c>
      <c r="C6094" s="71" t="s">
        <v>21974</v>
      </c>
      <c r="D6094" s="73" t="s">
        <v>10049</v>
      </c>
    </row>
    <row r="6095" spans="1:4">
      <c r="A6095" s="71" t="s">
        <v>10050</v>
      </c>
      <c r="B6095" s="84" t="s">
        <v>10051</v>
      </c>
      <c r="C6095" s="71" t="s">
        <v>24085</v>
      </c>
      <c r="D6095" s="73" t="s">
        <v>15793</v>
      </c>
    </row>
    <row r="6096" spans="1:4">
      <c r="A6096" s="71" t="s">
        <v>10052</v>
      </c>
      <c r="B6096" s="84" t="s">
        <v>10053</v>
      </c>
      <c r="C6096" s="71" t="s">
        <v>24085</v>
      </c>
      <c r="D6096" s="73" t="s">
        <v>10054</v>
      </c>
    </row>
    <row r="6097" spans="1:4">
      <c r="A6097" s="71" t="s">
        <v>10055</v>
      </c>
      <c r="B6097" s="84" t="s">
        <v>10056</v>
      </c>
      <c r="C6097" s="71" t="s">
        <v>24138</v>
      </c>
      <c r="D6097" s="73" t="s">
        <v>15806</v>
      </c>
    </row>
    <row r="6098" spans="1:4">
      <c r="A6098" s="71" t="s">
        <v>10057</v>
      </c>
      <c r="B6098" s="84" t="s">
        <v>10058</v>
      </c>
      <c r="C6098" s="71" t="s">
        <v>24138</v>
      </c>
      <c r="D6098" s="73" t="s">
        <v>10793</v>
      </c>
    </row>
    <row r="6099" spans="1:4">
      <c r="A6099" s="71" t="s">
        <v>10059</v>
      </c>
      <c r="B6099" s="84" t="s">
        <v>10058</v>
      </c>
      <c r="C6099" s="71" t="s">
        <v>16505</v>
      </c>
      <c r="D6099" s="73" t="s">
        <v>10060</v>
      </c>
    </row>
    <row r="6100" spans="1:4">
      <c r="A6100" s="71" t="s">
        <v>10061</v>
      </c>
      <c r="B6100" s="84" t="s">
        <v>10062</v>
      </c>
      <c r="C6100" s="71" t="s">
        <v>24134</v>
      </c>
      <c r="D6100" s="73" t="s">
        <v>10063</v>
      </c>
    </row>
    <row r="6101" spans="1:4">
      <c r="A6101" s="71" t="s">
        <v>10064</v>
      </c>
      <c r="B6101" s="84" t="s">
        <v>10065</v>
      </c>
      <c r="C6101" s="71" t="s">
        <v>24134</v>
      </c>
      <c r="D6101" s="73" t="s">
        <v>10066</v>
      </c>
    </row>
    <row r="6102" spans="1:4">
      <c r="A6102" s="71" t="s">
        <v>10067</v>
      </c>
      <c r="B6102" s="84" t="s">
        <v>10068</v>
      </c>
      <c r="C6102" s="71" t="s">
        <v>24085</v>
      </c>
      <c r="D6102" s="73" t="s">
        <v>24373</v>
      </c>
    </row>
    <row r="6103" spans="1:4">
      <c r="A6103" s="71" t="s">
        <v>10069</v>
      </c>
      <c r="B6103" s="84" t="s">
        <v>10070</v>
      </c>
      <c r="C6103" s="71" t="s">
        <v>22075</v>
      </c>
      <c r="D6103" s="73" t="s">
        <v>16928</v>
      </c>
    </row>
    <row r="6104" spans="1:4">
      <c r="B6104" s="84" t="s">
        <v>10071</v>
      </c>
    </row>
    <row r="6105" spans="1:4">
      <c r="A6105" s="71" t="s">
        <v>10072</v>
      </c>
      <c r="B6105" s="84" t="s">
        <v>10073</v>
      </c>
      <c r="C6105" s="71" t="s">
        <v>22075</v>
      </c>
      <c r="D6105" s="73" t="s">
        <v>16928</v>
      </c>
    </row>
    <row r="6106" spans="1:4">
      <c r="B6106" s="84" t="s">
        <v>10074</v>
      </c>
    </row>
    <row r="6107" spans="1:4">
      <c r="A6107" s="71" t="s">
        <v>10075</v>
      </c>
      <c r="B6107" s="84" t="s">
        <v>10076</v>
      </c>
      <c r="C6107" s="71" t="s">
        <v>22075</v>
      </c>
      <c r="D6107" s="73" t="s">
        <v>10077</v>
      </c>
    </row>
    <row r="6108" spans="1:4">
      <c r="B6108" s="84" t="s">
        <v>10078</v>
      </c>
    </row>
    <row r="6109" spans="1:4">
      <c r="A6109" s="71" t="s">
        <v>10079</v>
      </c>
      <c r="B6109" s="84" t="s">
        <v>10080</v>
      </c>
      <c r="C6109" s="71" t="s">
        <v>24085</v>
      </c>
      <c r="D6109" s="77" t="s">
        <v>10081</v>
      </c>
    </row>
    <row r="6110" spans="1:4">
      <c r="B6110" s="84" t="s">
        <v>10082</v>
      </c>
    </row>
    <row r="6112" spans="1:4" ht="18.75">
      <c r="B6112" s="83" t="s">
        <v>23664</v>
      </c>
      <c r="C6112" s="79" t="s">
        <v>23665</v>
      </c>
      <c r="D6112" s="71" t="s">
        <v>23874</v>
      </c>
    </row>
    <row r="6113" spans="1:5">
      <c r="A6113" s="79" t="s">
        <v>23666</v>
      </c>
      <c r="B6113" s="84" t="s">
        <v>22678</v>
      </c>
    </row>
    <row r="6114" spans="1:5">
      <c r="A6114" s="79" t="s">
        <v>23667</v>
      </c>
      <c r="B6114" s="84" t="s">
        <v>22679</v>
      </c>
    </row>
    <row r="6115" spans="1:5">
      <c r="A6115" s="79" t="s">
        <v>24023</v>
      </c>
      <c r="B6115" s="85" t="s">
        <v>23668</v>
      </c>
      <c r="C6115" s="79" t="s">
        <v>23669</v>
      </c>
      <c r="D6115" s="79" t="s">
        <v>23670</v>
      </c>
    </row>
    <row r="6116" spans="1:5">
      <c r="B6116" s="86"/>
      <c r="D6116" s="79" t="s">
        <v>23671</v>
      </c>
    </row>
    <row r="6117" spans="1:5">
      <c r="A6117" s="71" t="s">
        <v>10083</v>
      </c>
      <c r="B6117" s="84" t="s">
        <v>10084</v>
      </c>
      <c r="C6117" s="71" t="s">
        <v>24085</v>
      </c>
      <c r="D6117" s="77" t="s">
        <v>10085</v>
      </c>
    </row>
    <row r="6118" spans="1:5">
      <c r="B6118" s="84" t="s">
        <v>10086</v>
      </c>
    </row>
    <row r="6119" spans="1:5">
      <c r="A6119" s="71" t="s">
        <v>10087</v>
      </c>
      <c r="B6119" s="84" t="s">
        <v>10088</v>
      </c>
      <c r="C6119" s="71" t="s">
        <v>24085</v>
      </c>
      <c r="D6119" s="76" t="s">
        <v>10089</v>
      </c>
    </row>
    <row r="6120" spans="1:5">
      <c r="A6120" s="71" t="s">
        <v>10090</v>
      </c>
      <c r="B6120" s="84" t="s">
        <v>7999</v>
      </c>
      <c r="C6120" s="71" t="s">
        <v>24134</v>
      </c>
      <c r="D6120" s="73" t="s">
        <v>8000</v>
      </c>
    </row>
    <row r="6121" spans="1:5">
      <c r="A6121" s="71" t="s">
        <v>8001</v>
      </c>
      <c r="B6121" s="84" t="s">
        <v>8002</v>
      </c>
      <c r="C6121" s="71" t="s">
        <v>24138</v>
      </c>
      <c r="D6121" s="73" t="s">
        <v>8003</v>
      </c>
    </row>
    <row r="6122" spans="1:5">
      <c r="A6122" s="71" t="s">
        <v>8004</v>
      </c>
      <c r="B6122" s="84" t="s">
        <v>8005</v>
      </c>
      <c r="C6122" s="71" t="s">
        <v>24134</v>
      </c>
      <c r="D6122" s="73">
        <v>11.46</v>
      </c>
      <c r="E6122" s="75">
        <v>39753</v>
      </c>
    </row>
    <row r="6123" spans="1:5">
      <c r="A6123" s="71" t="s">
        <v>8006</v>
      </c>
      <c r="B6123" s="84" t="s">
        <v>8007</v>
      </c>
      <c r="C6123" s="71" t="s">
        <v>24134</v>
      </c>
      <c r="D6123" s="73" t="s">
        <v>8008</v>
      </c>
    </row>
    <row r="6124" spans="1:5">
      <c r="A6124" s="71" t="s">
        <v>8009</v>
      </c>
      <c r="B6124" s="84" t="s">
        <v>8010</v>
      </c>
      <c r="C6124" s="71" t="s">
        <v>22126</v>
      </c>
      <c r="D6124" s="73" t="s">
        <v>8011</v>
      </c>
    </row>
    <row r="6125" spans="1:5">
      <c r="A6125" s="71" t="s">
        <v>8012</v>
      </c>
      <c r="B6125" s="84" t="s">
        <v>8013</v>
      </c>
      <c r="C6125" s="71" t="s">
        <v>24085</v>
      </c>
      <c r="D6125" s="77" t="s">
        <v>8014</v>
      </c>
    </row>
    <row r="6126" spans="1:5">
      <c r="A6126" s="71" t="s">
        <v>8015</v>
      </c>
      <c r="B6126" s="84" t="s">
        <v>8016</v>
      </c>
      <c r="C6126" s="71" t="s">
        <v>24085</v>
      </c>
      <c r="D6126" s="76" t="s">
        <v>8017</v>
      </c>
    </row>
    <row r="6127" spans="1:5">
      <c r="A6127" s="71" t="s">
        <v>8018</v>
      </c>
      <c r="B6127" s="84" t="s">
        <v>8019</v>
      </c>
      <c r="C6127" s="71" t="s">
        <v>20557</v>
      </c>
      <c r="D6127" s="73" t="s">
        <v>8020</v>
      </c>
    </row>
    <row r="6128" spans="1:5">
      <c r="A6128" s="71" t="s">
        <v>8021</v>
      </c>
      <c r="B6128" s="84" t="s">
        <v>8022</v>
      </c>
      <c r="C6128" s="71" t="s">
        <v>22126</v>
      </c>
      <c r="D6128" s="73" t="s">
        <v>8023</v>
      </c>
    </row>
    <row r="6129" spans="1:5">
      <c r="A6129" s="71" t="s">
        <v>8024</v>
      </c>
      <c r="B6129" s="84" t="s">
        <v>8025</v>
      </c>
      <c r="C6129" s="71" t="s">
        <v>22126</v>
      </c>
      <c r="D6129" s="73" t="s">
        <v>8026</v>
      </c>
    </row>
    <row r="6130" spans="1:5">
      <c r="A6130" s="71" t="s">
        <v>8027</v>
      </c>
      <c r="B6130" s="84" t="s">
        <v>8028</v>
      </c>
      <c r="C6130" s="71" t="s">
        <v>22126</v>
      </c>
      <c r="D6130" s="73" t="s">
        <v>8029</v>
      </c>
    </row>
    <row r="6131" spans="1:5">
      <c r="A6131" s="71" t="s">
        <v>8030</v>
      </c>
      <c r="B6131" s="84" t="s">
        <v>8031</v>
      </c>
      <c r="C6131" s="71" t="s">
        <v>22126</v>
      </c>
      <c r="D6131" s="73">
        <v>19.3</v>
      </c>
      <c r="E6131" s="75">
        <v>39753</v>
      </c>
    </row>
    <row r="6132" spans="1:5">
      <c r="A6132" s="71" t="s">
        <v>8032</v>
      </c>
      <c r="B6132" s="84" t="s">
        <v>8033</v>
      </c>
      <c r="C6132" s="71" t="s">
        <v>22126</v>
      </c>
      <c r="D6132" s="73" t="s">
        <v>8034</v>
      </c>
    </row>
    <row r="6133" spans="1:5">
      <c r="A6133" s="71" t="s">
        <v>8035</v>
      </c>
      <c r="B6133" s="84" t="s">
        <v>8036</v>
      </c>
      <c r="C6133" s="71" t="s">
        <v>22126</v>
      </c>
      <c r="D6133" s="73" t="s">
        <v>8037</v>
      </c>
    </row>
    <row r="6134" spans="1:5">
      <c r="A6134" s="71" t="s">
        <v>8038</v>
      </c>
      <c r="B6134" s="84" t="s">
        <v>8039</v>
      </c>
      <c r="C6134" s="71" t="s">
        <v>22126</v>
      </c>
      <c r="D6134" s="73" t="s">
        <v>19370</v>
      </c>
    </row>
    <row r="6135" spans="1:5">
      <c r="A6135" s="71" t="s">
        <v>8040</v>
      </c>
      <c r="B6135" s="84" t="s">
        <v>8041</v>
      </c>
      <c r="C6135" s="71" t="s">
        <v>22126</v>
      </c>
      <c r="D6135" s="73" t="s">
        <v>16797</v>
      </c>
    </row>
    <row r="6136" spans="1:5">
      <c r="A6136" s="71" t="s">
        <v>8042</v>
      </c>
      <c r="B6136" s="84" t="s">
        <v>8043</v>
      </c>
      <c r="C6136" s="71" t="s">
        <v>22126</v>
      </c>
      <c r="D6136" s="73" t="s">
        <v>8044</v>
      </c>
    </row>
    <row r="6137" spans="1:5">
      <c r="A6137" s="71" t="s">
        <v>8045</v>
      </c>
      <c r="B6137" s="84" t="s">
        <v>8046</v>
      </c>
      <c r="C6137" s="71" t="s">
        <v>22126</v>
      </c>
      <c r="D6137" s="73" t="s">
        <v>8047</v>
      </c>
    </row>
    <row r="6138" spans="1:5">
      <c r="A6138" s="71" t="s">
        <v>8048</v>
      </c>
      <c r="B6138" s="84" t="s">
        <v>8049</v>
      </c>
      <c r="C6138" s="71" t="s">
        <v>22126</v>
      </c>
      <c r="D6138" s="73" t="s">
        <v>21498</v>
      </c>
    </row>
    <row r="6139" spans="1:5">
      <c r="A6139" s="71" t="s">
        <v>8050</v>
      </c>
      <c r="B6139" s="84" t="s">
        <v>8051</v>
      </c>
      <c r="C6139" s="71" t="s">
        <v>24085</v>
      </c>
      <c r="D6139" s="73" t="s">
        <v>8052</v>
      </c>
    </row>
    <row r="6140" spans="1:5">
      <c r="A6140" s="71" t="s">
        <v>8053</v>
      </c>
      <c r="B6140" s="84" t="s">
        <v>8054</v>
      </c>
      <c r="C6140" s="71" t="s">
        <v>24085</v>
      </c>
      <c r="D6140" s="73" t="s">
        <v>8055</v>
      </c>
    </row>
    <row r="6141" spans="1:5">
      <c r="A6141" s="71" t="s">
        <v>8056</v>
      </c>
      <c r="B6141" s="84" t="s">
        <v>8057</v>
      </c>
      <c r="C6141" s="71" t="s">
        <v>24085</v>
      </c>
      <c r="D6141" s="73" t="s">
        <v>18843</v>
      </c>
    </row>
    <row r="6142" spans="1:5">
      <c r="A6142" s="71" t="s">
        <v>8058</v>
      </c>
      <c r="B6142" s="84" t="s">
        <v>8059</v>
      </c>
      <c r="C6142" s="71" t="s">
        <v>24085</v>
      </c>
      <c r="D6142" s="73" t="s">
        <v>22168</v>
      </c>
    </row>
    <row r="6143" spans="1:5">
      <c r="A6143" s="71" t="s">
        <v>8060</v>
      </c>
      <c r="B6143" s="84" t="s">
        <v>8061</v>
      </c>
      <c r="C6143" s="71" t="s">
        <v>24085</v>
      </c>
      <c r="D6143" s="76" t="s">
        <v>8062</v>
      </c>
    </row>
    <row r="6144" spans="1:5">
      <c r="B6144" s="84" t="s">
        <v>8063</v>
      </c>
    </row>
    <row r="6145" spans="1:4">
      <c r="A6145" s="71" t="s">
        <v>8064</v>
      </c>
      <c r="B6145" s="84" t="s">
        <v>8065</v>
      </c>
      <c r="C6145" s="71" t="s">
        <v>24085</v>
      </c>
      <c r="D6145" s="76" t="s">
        <v>8066</v>
      </c>
    </row>
    <row r="6146" spans="1:4">
      <c r="B6146" s="84" t="s">
        <v>8067</v>
      </c>
    </row>
    <row r="6147" spans="1:4">
      <c r="A6147" s="71" t="s">
        <v>8068</v>
      </c>
      <c r="B6147" s="84" t="s">
        <v>8069</v>
      </c>
      <c r="C6147" s="71" t="s">
        <v>24085</v>
      </c>
      <c r="D6147" s="76" t="s">
        <v>8070</v>
      </c>
    </row>
    <row r="6148" spans="1:4">
      <c r="B6148" s="84" t="s">
        <v>8071</v>
      </c>
    </row>
    <row r="6149" spans="1:4">
      <c r="A6149" s="71" t="s">
        <v>8072</v>
      </c>
      <c r="B6149" s="84" t="s">
        <v>8073</v>
      </c>
      <c r="C6149" s="71" t="s">
        <v>24085</v>
      </c>
      <c r="D6149" s="76" t="s">
        <v>8074</v>
      </c>
    </row>
    <row r="6150" spans="1:4">
      <c r="A6150" s="71" t="s">
        <v>8075</v>
      </c>
      <c r="B6150" s="84" t="s">
        <v>8076</v>
      </c>
      <c r="C6150" s="71" t="s">
        <v>24085</v>
      </c>
      <c r="D6150" s="76" t="s">
        <v>8077</v>
      </c>
    </row>
    <row r="6151" spans="1:4">
      <c r="B6151" s="84" t="s">
        <v>8078</v>
      </c>
    </row>
    <row r="6152" spans="1:4">
      <c r="A6152" s="71" t="s">
        <v>8079</v>
      </c>
      <c r="B6152" s="84" t="s">
        <v>8080</v>
      </c>
      <c r="C6152" s="71" t="s">
        <v>24085</v>
      </c>
      <c r="D6152" s="76" t="s">
        <v>8081</v>
      </c>
    </row>
    <row r="6153" spans="1:4">
      <c r="B6153" s="84" t="s">
        <v>8082</v>
      </c>
    </row>
    <row r="6154" spans="1:4">
      <c r="A6154" s="71" t="s">
        <v>8083</v>
      </c>
      <c r="B6154" s="84" t="s">
        <v>8084</v>
      </c>
      <c r="C6154" s="71" t="s">
        <v>24085</v>
      </c>
      <c r="D6154" s="76" t="s">
        <v>8085</v>
      </c>
    </row>
    <row r="6155" spans="1:4">
      <c r="B6155" s="84" t="s">
        <v>8086</v>
      </c>
    </row>
    <row r="6156" spans="1:4">
      <c r="A6156" s="71" t="s">
        <v>8087</v>
      </c>
      <c r="B6156" s="84" t="s">
        <v>8088</v>
      </c>
      <c r="C6156" s="71" t="s">
        <v>24085</v>
      </c>
      <c r="D6156" s="77" t="s">
        <v>8089</v>
      </c>
    </row>
    <row r="6157" spans="1:4">
      <c r="B6157" s="84" t="s">
        <v>8090</v>
      </c>
    </row>
    <row r="6158" spans="1:4">
      <c r="A6158" s="71" t="s">
        <v>8091</v>
      </c>
      <c r="B6158" s="84" t="s">
        <v>8092</v>
      </c>
      <c r="C6158" s="71" t="s">
        <v>24085</v>
      </c>
      <c r="D6158" s="77" t="s">
        <v>8089</v>
      </c>
    </row>
    <row r="6159" spans="1:4">
      <c r="B6159" s="84" t="s">
        <v>8093</v>
      </c>
    </row>
    <row r="6160" spans="1:4">
      <c r="A6160" s="71" t="s">
        <v>8094</v>
      </c>
      <c r="B6160" s="84" t="s">
        <v>8095</v>
      </c>
      <c r="C6160" s="71" t="s">
        <v>24085</v>
      </c>
      <c r="D6160" s="77" t="s">
        <v>8096</v>
      </c>
    </row>
    <row r="6161" spans="1:4">
      <c r="B6161" s="84" t="s">
        <v>8097</v>
      </c>
    </row>
    <row r="6162" spans="1:4">
      <c r="A6162" s="71" t="s">
        <v>8098</v>
      </c>
      <c r="B6162" s="84" t="s">
        <v>8099</v>
      </c>
      <c r="C6162" s="71" t="s">
        <v>24085</v>
      </c>
      <c r="D6162" s="76" t="s">
        <v>8100</v>
      </c>
    </row>
    <row r="6163" spans="1:4">
      <c r="B6163" s="84" t="s">
        <v>8101</v>
      </c>
    </row>
    <row r="6164" spans="1:4">
      <c r="A6164" s="71" t="s">
        <v>8102</v>
      </c>
      <c r="B6164" s="84" t="s">
        <v>8103</v>
      </c>
      <c r="C6164" s="71" t="s">
        <v>22075</v>
      </c>
      <c r="D6164" s="73" t="s">
        <v>8104</v>
      </c>
    </row>
    <row r="6165" spans="1:4">
      <c r="B6165" s="84" t="s">
        <v>8105</v>
      </c>
    </row>
    <row r="6166" spans="1:4">
      <c r="A6166" s="71" t="s">
        <v>8106</v>
      </c>
      <c r="B6166" s="84" t="s">
        <v>8107</v>
      </c>
      <c r="C6166" s="71" t="s">
        <v>22075</v>
      </c>
      <c r="D6166" s="73" t="s">
        <v>8108</v>
      </c>
    </row>
    <row r="6167" spans="1:4">
      <c r="B6167" s="84" t="s">
        <v>8109</v>
      </c>
    </row>
    <row r="6168" spans="1:4">
      <c r="A6168" s="71" t="s">
        <v>8110</v>
      </c>
      <c r="B6168" s="84" t="s">
        <v>8111</v>
      </c>
      <c r="C6168" s="71" t="s">
        <v>22075</v>
      </c>
      <c r="D6168" s="73" t="s">
        <v>8112</v>
      </c>
    </row>
    <row r="6169" spans="1:4">
      <c r="B6169" s="84" t="s">
        <v>16880</v>
      </c>
    </row>
    <row r="6170" spans="1:4">
      <c r="A6170" s="71" t="s">
        <v>8113</v>
      </c>
      <c r="B6170" s="84" t="s">
        <v>8114</v>
      </c>
      <c r="C6170" s="71" t="s">
        <v>24085</v>
      </c>
      <c r="D6170" s="76" t="s">
        <v>8115</v>
      </c>
    </row>
    <row r="6171" spans="1:4">
      <c r="B6171" s="84" t="s">
        <v>8116</v>
      </c>
    </row>
    <row r="6172" spans="1:4">
      <c r="A6172" s="71" t="s">
        <v>8117</v>
      </c>
      <c r="B6172" s="84" t="s">
        <v>8118</v>
      </c>
      <c r="C6172" s="71" t="s">
        <v>22075</v>
      </c>
      <c r="D6172" s="73" t="s">
        <v>22841</v>
      </c>
    </row>
    <row r="6173" spans="1:4">
      <c r="B6173" s="84" t="s">
        <v>20667</v>
      </c>
    </row>
    <row r="6174" spans="1:4">
      <c r="A6174" s="71" t="s">
        <v>8119</v>
      </c>
      <c r="B6174" s="84" t="s">
        <v>8120</v>
      </c>
      <c r="C6174" s="71" t="s">
        <v>22075</v>
      </c>
      <c r="D6174" s="73" t="s">
        <v>8121</v>
      </c>
    </row>
    <row r="6175" spans="1:4">
      <c r="B6175" s="84" t="s">
        <v>14831</v>
      </c>
    </row>
    <row r="6176" spans="1:4">
      <c r="A6176" s="71" t="s">
        <v>8122</v>
      </c>
      <c r="B6176" s="84" t="s">
        <v>8123</v>
      </c>
      <c r="C6176" s="71" t="s">
        <v>24085</v>
      </c>
      <c r="D6176" s="76" t="s">
        <v>8124</v>
      </c>
    </row>
    <row r="6177" spans="1:4">
      <c r="B6177" s="84" t="s">
        <v>8125</v>
      </c>
    </row>
    <row r="6178" spans="1:4">
      <c r="A6178" s="71" t="s">
        <v>8126</v>
      </c>
      <c r="B6178" s="84" t="s">
        <v>8127</v>
      </c>
      <c r="C6178" s="71" t="s">
        <v>22075</v>
      </c>
      <c r="D6178" s="73" t="s">
        <v>8128</v>
      </c>
    </row>
    <row r="6179" spans="1:4">
      <c r="B6179" s="86"/>
    </row>
    <row r="6180" spans="1:4" ht="18.75">
      <c r="B6180" s="83" t="s">
        <v>23664</v>
      </c>
      <c r="C6180" s="79" t="s">
        <v>23665</v>
      </c>
      <c r="D6180" s="71" t="s">
        <v>23875</v>
      </c>
    </row>
    <row r="6181" spans="1:4">
      <c r="A6181" s="79" t="s">
        <v>23666</v>
      </c>
      <c r="B6181" s="84" t="s">
        <v>22678</v>
      </c>
    </row>
    <row r="6182" spans="1:4">
      <c r="A6182" s="79" t="s">
        <v>23667</v>
      </c>
      <c r="B6182" s="84" t="s">
        <v>22679</v>
      </c>
    </row>
    <row r="6183" spans="1:4">
      <c r="A6183" s="79" t="s">
        <v>24023</v>
      </c>
      <c r="B6183" s="85" t="s">
        <v>23668</v>
      </c>
      <c r="C6183" s="79" t="s">
        <v>23669</v>
      </c>
      <c r="D6183" s="79" t="s">
        <v>23670</v>
      </c>
    </row>
    <row r="6184" spans="1:4">
      <c r="B6184" s="86"/>
      <c r="D6184" s="79" t="s">
        <v>23671</v>
      </c>
    </row>
    <row r="6185" spans="1:4">
      <c r="B6185" s="84" t="s">
        <v>8129</v>
      </c>
    </row>
    <row r="6186" spans="1:4">
      <c r="A6186" s="71" t="s">
        <v>8130</v>
      </c>
      <c r="B6186" s="84" t="s">
        <v>8131</v>
      </c>
      <c r="C6186" s="71" t="s">
        <v>22075</v>
      </c>
      <c r="D6186" s="73" t="s">
        <v>22841</v>
      </c>
    </row>
    <row r="6187" spans="1:4">
      <c r="B6187" s="84" t="s">
        <v>8132</v>
      </c>
    </row>
    <row r="6188" spans="1:4">
      <c r="A6188" s="71" t="s">
        <v>8133</v>
      </c>
      <c r="B6188" s="84" t="s">
        <v>8134</v>
      </c>
      <c r="C6188" s="71" t="s">
        <v>24085</v>
      </c>
      <c r="D6188" s="76" t="s">
        <v>8135</v>
      </c>
    </row>
    <row r="6189" spans="1:4">
      <c r="B6189" s="84" t="s">
        <v>8136</v>
      </c>
    </row>
    <row r="6190" spans="1:4">
      <c r="A6190" s="71" t="s">
        <v>8137</v>
      </c>
      <c r="B6190" s="84" t="s">
        <v>8138</v>
      </c>
      <c r="C6190" s="71" t="s">
        <v>24085</v>
      </c>
      <c r="D6190" s="76" t="s">
        <v>8139</v>
      </c>
    </row>
    <row r="6191" spans="1:4">
      <c r="B6191" s="84" t="s">
        <v>8140</v>
      </c>
    </row>
    <row r="6192" spans="1:4">
      <c r="A6192" s="71" t="s">
        <v>8141</v>
      </c>
      <c r="B6192" s="84" t="s">
        <v>8142</v>
      </c>
      <c r="C6192" s="71" t="s">
        <v>24085</v>
      </c>
      <c r="D6192" s="76" t="s">
        <v>8143</v>
      </c>
    </row>
    <row r="6193" spans="1:4">
      <c r="B6193" s="84" t="s">
        <v>8144</v>
      </c>
    </row>
    <row r="6194" spans="1:4">
      <c r="A6194" s="71" t="s">
        <v>8145</v>
      </c>
      <c r="B6194" s="84" t="s">
        <v>8146</v>
      </c>
      <c r="C6194" s="71" t="s">
        <v>24085</v>
      </c>
      <c r="D6194" s="76" t="s">
        <v>8147</v>
      </c>
    </row>
    <row r="6195" spans="1:4">
      <c r="B6195" s="84" t="s">
        <v>8148</v>
      </c>
    </row>
    <row r="6196" spans="1:4">
      <c r="A6196" s="71" t="s">
        <v>8149</v>
      </c>
      <c r="B6196" s="84" t="s">
        <v>8150</v>
      </c>
      <c r="C6196" s="71" t="s">
        <v>24085</v>
      </c>
      <c r="D6196" s="76" t="s">
        <v>8066</v>
      </c>
    </row>
    <row r="6197" spans="1:4">
      <c r="B6197" s="84" t="s">
        <v>8151</v>
      </c>
    </row>
    <row r="6198" spans="1:4">
      <c r="A6198" s="71" t="s">
        <v>8152</v>
      </c>
      <c r="B6198" s="84" t="s">
        <v>8153</v>
      </c>
      <c r="C6198" s="71" t="s">
        <v>24085</v>
      </c>
      <c r="D6198" s="76" t="s">
        <v>8154</v>
      </c>
    </row>
    <row r="6199" spans="1:4">
      <c r="B6199" s="84" t="s">
        <v>8155</v>
      </c>
    </row>
    <row r="6200" spans="1:4">
      <c r="A6200" s="71" t="s">
        <v>8156</v>
      </c>
      <c r="B6200" s="84" t="s">
        <v>8157</v>
      </c>
      <c r="C6200" s="71" t="s">
        <v>24085</v>
      </c>
      <c r="D6200" s="76" t="s">
        <v>8158</v>
      </c>
    </row>
    <row r="6201" spans="1:4">
      <c r="B6201" s="84" t="s">
        <v>8159</v>
      </c>
    </row>
    <row r="6202" spans="1:4">
      <c r="A6202" s="71" t="s">
        <v>8160</v>
      </c>
      <c r="B6202" s="84" t="s">
        <v>8161</v>
      </c>
      <c r="C6202" s="71" t="s">
        <v>24085</v>
      </c>
      <c r="D6202" s="76" t="s">
        <v>8074</v>
      </c>
    </row>
    <row r="6203" spans="1:4">
      <c r="B6203" s="84" t="s">
        <v>8162</v>
      </c>
    </row>
    <row r="6204" spans="1:4">
      <c r="A6204" s="71" t="s">
        <v>8163</v>
      </c>
      <c r="B6204" s="84" t="s">
        <v>8164</v>
      </c>
      <c r="C6204" s="71" t="s">
        <v>24085</v>
      </c>
      <c r="D6204" s="76" t="s">
        <v>8165</v>
      </c>
    </row>
    <row r="6205" spans="1:4">
      <c r="B6205" s="84" t="s">
        <v>8166</v>
      </c>
    </row>
    <row r="6206" spans="1:4">
      <c r="A6206" s="71" t="s">
        <v>8167</v>
      </c>
      <c r="B6206" s="84" t="s">
        <v>8168</v>
      </c>
      <c r="C6206" s="71" t="s">
        <v>22075</v>
      </c>
      <c r="D6206" s="73" t="s">
        <v>8169</v>
      </c>
    </row>
    <row r="6207" spans="1:4">
      <c r="B6207" s="84" t="s">
        <v>8170</v>
      </c>
    </row>
    <row r="6208" spans="1:4">
      <c r="A6208" s="71" t="s">
        <v>8171</v>
      </c>
      <c r="B6208" s="84" t="s">
        <v>8172</v>
      </c>
      <c r="C6208" s="71" t="s">
        <v>22075</v>
      </c>
      <c r="D6208" s="73" t="s">
        <v>8169</v>
      </c>
    </row>
    <row r="6209" spans="1:4">
      <c r="B6209" s="84" t="s">
        <v>8173</v>
      </c>
    </row>
    <row r="6210" spans="1:4">
      <c r="A6210" s="71" t="s">
        <v>8174</v>
      </c>
      <c r="B6210" s="84" t="s">
        <v>8175</v>
      </c>
      <c r="C6210" s="71" t="s">
        <v>22075</v>
      </c>
      <c r="D6210" s="73" t="s">
        <v>8176</v>
      </c>
    </row>
    <row r="6211" spans="1:4">
      <c r="B6211" s="84" t="s">
        <v>16880</v>
      </c>
    </row>
    <row r="6212" spans="1:4">
      <c r="A6212" s="71" t="s">
        <v>8177</v>
      </c>
      <c r="B6212" s="84" t="s">
        <v>8178</v>
      </c>
      <c r="C6212" s="71" t="s">
        <v>22075</v>
      </c>
      <c r="D6212" s="73" t="s">
        <v>8176</v>
      </c>
    </row>
    <row r="6213" spans="1:4">
      <c r="B6213" s="84" t="s">
        <v>16880</v>
      </c>
    </row>
    <row r="6214" spans="1:4">
      <c r="A6214" s="71" t="s">
        <v>8179</v>
      </c>
      <c r="B6214" s="84" t="s">
        <v>8180</v>
      </c>
      <c r="C6214" s="71" t="s">
        <v>22075</v>
      </c>
      <c r="D6214" s="73" t="s">
        <v>8181</v>
      </c>
    </row>
    <row r="6215" spans="1:4">
      <c r="B6215" s="84" t="s">
        <v>16880</v>
      </c>
    </row>
    <row r="6216" spans="1:4">
      <c r="A6216" s="71" t="s">
        <v>8182</v>
      </c>
      <c r="B6216" s="84" t="s">
        <v>8183</v>
      </c>
      <c r="C6216" s="71" t="s">
        <v>22075</v>
      </c>
      <c r="D6216" s="73" t="s">
        <v>8184</v>
      </c>
    </row>
    <row r="6217" spans="1:4">
      <c r="B6217" s="84" t="s">
        <v>8185</v>
      </c>
    </row>
    <row r="6218" spans="1:4">
      <c r="A6218" s="71" t="s">
        <v>8186</v>
      </c>
      <c r="B6218" s="84" t="s">
        <v>8187</v>
      </c>
      <c r="C6218" s="71" t="s">
        <v>22075</v>
      </c>
      <c r="D6218" s="73" t="s">
        <v>8176</v>
      </c>
    </row>
    <row r="6219" spans="1:4">
      <c r="B6219" s="84" t="s">
        <v>8188</v>
      </c>
    </row>
    <row r="6220" spans="1:4">
      <c r="A6220" s="71" t="s">
        <v>8189</v>
      </c>
      <c r="B6220" s="84" t="s">
        <v>8190</v>
      </c>
      <c r="C6220" s="71" t="s">
        <v>22075</v>
      </c>
      <c r="D6220" s="73" t="s">
        <v>8169</v>
      </c>
    </row>
    <row r="6221" spans="1:4">
      <c r="B6221" s="84" t="s">
        <v>8191</v>
      </c>
    </row>
    <row r="6222" spans="1:4">
      <c r="A6222" s="71" t="s">
        <v>8192</v>
      </c>
      <c r="B6222" s="84" t="s">
        <v>8193</v>
      </c>
      <c r="C6222" s="71" t="s">
        <v>24085</v>
      </c>
      <c r="D6222" s="76" t="s">
        <v>8194</v>
      </c>
    </row>
    <row r="6223" spans="1:4">
      <c r="B6223" s="84" t="s">
        <v>8195</v>
      </c>
    </row>
    <row r="6224" spans="1:4">
      <c r="A6224" s="71" t="s">
        <v>8196</v>
      </c>
      <c r="B6224" s="84" t="s">
        <v>8197</v>
      </c>
      <c r="C6224" s="71" t="s">
        <v>24085</v>
      </c>
      <c r="D6224" s="76" t="s">
        <v>8198</v>
      </c>
    </row>
    <row r="6225" spans="1:4">
      <c r="B6225" s="84" t="s">
        <v>8199</v>
      </c>
    </row>
    <row r="6226" spans="1:4">
      <c r="A6226" s="71" t="s">
        <v>8200</v>
      </c>
      <c r="B6226" s="84" t="s">
        <v>8201</v>
      </c>
      <c r="C6226" s="71" t="s">
        <v>24085</v>
      </c>
      <c r="D6226" s="76" t="s">
        <v>8202</v>
      </c>
    </row>
    <row r="6227" spans="1:4">
      <c r="B6227" s="84" t="s">
        <v>8203</v>
      </c>
    </row>
    <row r="6228" spans="1:4">
      <c r="A6228" s="71" t="s">
        <v>8204</v>
      </c>
      <c r="B6228" s="84" t="s">
        <v>8205</v>
      </c>
      <c r="C6228" s="71" t="s">
        <v>24085</v>
      </c>
      <c r="D6228" s="77" t="s">
        <v>8206</v>
      </c>
    </row>
    <row r="6229" spans="1:4">
      <c r="A6229" s="71" t="s">
        <v>8207</v>
      </c>
      <c r="B6229" s="84" t="s">
        <v>8208</v>
      </c>
      <c r="C6229" s="71" t="s">
        <v>24085</v>
      </c>
      <c r="D6229" s="73" t="s">
        <v>16677</v>
      </c>
    </row>
    <row r="6230" spans="1:4">
      <c r="A6230" s="71" t="s">
        <v>8209</v>
      </c>
      <c r="B6230" s="84" t="s">
        <v>8210</v>
      </c>
      <c r="C6230" s="71" t="s">
        <v>24085</v>
      </c>
      <c r="D6230" s="73" t="s">
        <v>19438</v>
      </c>
    </row>
    <row r="6231" spans="1:4">
      <c r="A6231" s="71" t="s">
        <v>8211</v>
      </c>
      <c r="B6231" s="84" t="s">
        <v>8212</v>
      </c>
      <c r="C6231" s="71" t="s">
        <v>22126</v>
      </c>
      <c r="D6231" s="73" t="s">
        <v>8213</v>
      </c>
    </row>
    <row r="6232" spans="1:4">
      <c r="A6232" s="71" t="s">
        <v>8214</v>
      </c>
      <c r="B6232" s="84" t="s">
        <v>8215</v>
      </c>
      <c r="C6232" s="71" t="s">
        <v>22126</v>
      </c>
      <c r="D6232" s="73" t="s">
        <v>8216</v>
      </c>
    </row>
    <row r="6233" spans="1:4">
      <c r="A6233" s="71" t="s">
        <v>8217</v>
      </c>
      <c r="B6233" s="84" t="s">
        <v>8218</v>
      </c>
      <c r="C6233" s="71" t="s">
        <v>22126</v>
      </c>
      <c r="D6233" s="73" t="s">
        <v>24391</v>
      </c>
    </row>
    <row r="6234" spans="1:4">
      <c r="A6234" s="71" t="s">
        <v>8219</v>
      </c>
      <c r="B6234" s="84" t="s">
        <v>8220</v>
      </c>
      <c r="C6234" s="71" t="s">
        <v>22126</v>
      </c>
      <c r="D6234" s="73" t="s">
        <v>19863</v>
      </c>
    </row>
    <row r="6235" spans="1:4">
      <c r="A6235" s="71" t="s">
        <v>8221</v>
      </c>
      <c r="B6235" s="84" t="s">
        <v>8222</v>
      </c>
      <c r="C6235" s="71" t="s">
        <v>22126</v>
      </c>
      <c r="D6235" s="73" t="s">
        <v>13277</v>
      </c>
    </row>
    <row r="6236" spans="1:4">
      <c r="A6236" s="71" t="s">
        <v>8223</v>
      </c>
      <c r="B6236" s="84" t="s">
        <v>8224</v>
      </c>
      <c r="C6236" s="71" t="s">
        <v>24085</v>
      </c>
      <c r="D6236" s="73" t="s">
        <v>20005</v>
      </c>
    </row>
    <row r="6237" spans="1:4">
      <c r="A6237" s="71" t="s">
        <v>8225</v>
      </c>
      <c r="B6237" s="84" t="s">
        <v>8226</v>
      </c>
      <c r="C6237" s="71" t="s">
        <v>24085</v>
      </c>
      <c r="D6237" s="73" t="s">
        <v>16670</v>
      </c>
    </row>
    <row r="6238" spans="1:4">
      <c r="A6238" s="71" t="s">
        <v>8227</v>
      </c>
      <c r="B6238" s="84" t="s">
        <v>8228</v>
      </c>
      <c r="C6238" s="71" t="s">
        <v>24085</v>
      </c>
      <c r="D6238" s="73" t="s">
        <v>8229</v>
      </c>
    </row>
    <row r="6239" spans="1:4">
      <c r="A6239" s="71" t="s">
        <v>8230</v>
      </c>
      <c r="B6239" s="84" t="s">
        <v>8231</v>
      </c>
      <c r="C6239" s="71" t="s">
        <v>24085</v>
      </c>
      <c r="D6239" s="73" t="s">
        <v>8232</v>
      </c>
    </row>
    <row r="6240" spans="1:4">
      <c r="A6240" s="71" t="s">
        <v>8233</v>
      </c>
      <c r="B6240" s="84" t="s">
        <v>8234</v>
      </c>
      <c r="C6240" s="71" t="s">
        <v>24134</v>
      </c>
      <c r="D6240" s="73" t="s">
        <v>24145</v>
      </c>
    </row>
    <row r="6241" spans="1:4">
      <c r="A6241" s="71" t="s">
        <v>8235</v>
      </c>
      <c r="B6241" s="84" t="s">
        <v>8236</v>
      </c>
      <c r="C6241" s="71" t="s">
        <v>24085</v>
      </c>
      <c r="D6241" s="73" t="s">
        <v>8237</v>
      </c>
    </row>
    <row r="6242" spans="1:4">
      <c r="A6242" s="71" t="s">
        <v>8238</v>
      </c>
      <c r="B6242" s="84" t="s">
        <v>8239</v>
      </c>
      <c r="C6242" s="71" t="s">
        <v>24085</v>
      </c>
      <c r="D6242" s="73" t="s">
        <v>8240</v>
      </c>
    </row>
    <row r="6243" spans="1:4">
      <c r="A6243" s="71" t="s">
        <v>8241</v>
      </c>
      <c r="B6243" s="84" t="s">
        <v>8242</v>
      </c>
      <c r="C6243" s="71" t="s">
        <v>24085</v>
      </c>
      <c r="D6243" s="73" t="s">
        <v>8243</v>
      </c>
    </row>
    <row r="6244" spans="1:4">
      <c r="A6244" s="71" t="s">
        <v>8244</v>
      </c>
      <c r="B6244" s="84" t="s">
        <v>8245</v>
      </c>
      <c r="C6244" s="71" t="s">
        <v>24085</v>
      </c>
      <c r="D6244" s="73" t="s">
        <v>8246</v>
      </c>
    </row>
    <row r="6245" spans="1:4">
      <c r="A6245" s="71" t="s">
        <v>8247</v>
      </c>
      <c r="B6245" s="84" t="s">
        <v>8248</v>
      </c>
      <c r="C6245" s="71" t="s">
        <v>24085</v>
      </c>
      <c r="D6245" s="73" t="s">
        <v>8249</v>
      </c>
    </row>
    <row r="6246" spans="1:4">
      <c r="A6246" s="71" t="s">
        <v>8250</v>
      </c>
      <c r="B6246" s="84" t="s">
        <v>8251</v>
      </c>
      <c r="C6246" s="71" t="s">
        <v>20557</v>
      </c>
      <c r="D6246" s="71" t="s">
        <v>22796</v>
      </c>
    </row>
    <row r="6247" spans="1:4">
      <c r="A6247" s="71" t="s">
        <v>8252</v>
      </c>
      <c r="B6247" s="84" t="s">
        <v>8253</v>
      </c>
      <c r="C6247" s="71" t="s">
        <v>21974</v>
      </c>
      <c r="D6247" s="73" t="s">
        <v>23369</v>
      </c>
    </row>
    <row r="6248" spans="1:4">
      <c r="B6248" s="86"/>
    </row>
    <row r="6249" spans="1:4" ht="18.75">
      <c r="B6249" s="83" t="s">
        <v>23664</v>
      </c>
      <c r="C6249" s="79" t="s">
        <v>23665</v>
      </c>
      <c r="D6249" s="71" t="s">
        <v>23876</v>
      </c>
    </row>
    <row r="6250" spans="1:4">
      <c r="A6250" s="79" t="s">
        <v>23666</v>
      </c>
      <c r="B6250" s="84" t="s">
        <v>22678</v>
      </c>
    </row>
    <row r="6251" spans="1:4">
      <c r="A6251" s="79" t="s">
        <v>23667</v>
      </c>
      <c r="B6251" s="84" t="s">
        <v>22679</v>
      </c>
    </row>
    <row r="6252" spans="1:4">
      <c r="A6252" s="79" t="s">
        <v>24023</v>
      </c>
      <c r="B6252" s="85" t="s">
        <v>23668</v>
      </c>
      <c r="C6252" s="79" t="s">
        <v>23669</v>
      </c>
      <c r="D6252" s="79" t="s">
        <v>23670</v>
      </c>
    </row>
    <row r="6253" spans="1:4">
      <c r="B6253" s="86"/>
      <c r="D6253" s="79" t="s">
        <v>23671</v>
      </c>
    </row>
    <row r="6254" spans="1:4">
      <c r="A6254" s="71" t="s">
        <v>8254</v>
      </c>
      <c r="B6254" s="84" t="s">
        <v>8255</v>
      </c>
      <c r="C6254" s="71" t="s">
        <v>24085</v>
      </c>
      <c r="D6254" s="73" t="s">
        <v>8256</v>
      </c>
    </row>
    <row r="6255" spans="1:4">
      <c r="A6255" s="71" t="s">
        <v>8257</v>
      </c>
      <c r="B6255" s="84" t="s">
        <v>8258</v>
      </c>
      <c r="C6255" s="71" t="s">
        <v>22075</v>
      </c>
      <c r="D6255" s="73" t="s">
        <v>21042</v>
      </c>
    </row>
    <row r="6256" spans="1:4">
      <c r="A6256" s="71" t="s">
        <v>10474</v>
      </c>
      <c r="B6256" s="84" t="s">
        <v>10475</v>
      </c>
      <c r="C6256" s="71" t="s">
        <v>22186</v>
      </c>
      <c r="D6256" s="73" t="s">
        <v>10476</v>
      </c>
    </row>
    <row r="6257" spans="1:5">
      <c r="A6257" s="71" t="s">
        <v>10477</v>
      </c>
      <c r="B6257" s="84" t="s">
        <v>10478</v>
      </c>
      <c r="C6257" s="71" t="s">
        <v>24085</v>
      </c>
      <c r="D6257" s="73" t="s">
        <v>10479</v>
      </c>
    </row>
    <row r="6258" spans="1:5">
      <c r="A6258" s="71" t="s">
        <v>10480</v>
      </c>
      <c r="B6258" s="84" t="s">
        <v>10481</v>
      </c>
      <c r="C6258" s="71" t="s">
        <v>24085</v>
      </c>
      <c r="D6258" s="73" t="s">
        <v>10482</v>
      </c>
    </row>
    <row r="6259" spans="1:5">
      <c r="A6259" s="71" t="s">
        <v>10483</v>
      </c>
      <c r="B6259" s="84" t="s">
        <v>10484</v>
      </c>
      <c r="C6259" s="71" t="s">
        <v>24085</v>
      </c>
      <c r="D6259" s="71" t="s">
        <v>18165</v>
      </c>
    </row>
    <row r="6260" spans="1:5">
      <c r="A6260" s="71" t="s">
        <v>10485</v>
      </c>
      <c r="B6260" s="84" t="s">
        <v>10486</v>
      </c>
      <c r="C6260" s="71" t="s">
        <v>24085</v>
      </c>
      <c r="D6260" s="73" t="s">
        <v>18461</v>
      </c>
    </row>
    <row r="6261" spans="1:5">
      <c r="A6261" s="71" t="s">
        <v>10487</v>
      </c>
      <c r="B6261" s="84" t="s">
        <v>10488</v>
      </c>
      <c r="C6261" s="71" t="s">
        <v>24085</v>
      </c>
      <c r="D6261" s="76" t="s">
        <v>10489</v>
      </c>
    </row>
    <row r="6262" spans="1:5">
      <c r="A6262" s="71" t="s">
        <v>10490</v>
      </c>
      <c r="B6262" s="84" t="s">
        <v>10491</v>
      </c>
      <c r="C6262" s="71" t="s">
        <v>21974</v>
      </c>
      <c r="D6262" s="73" t="s">
        <v>10492</v>
      </c>
    </row>
    <row r="6263" spans="1:5">
      <c r="A6263" s="71" t="s">
        <v>10493</v>
      </c>
      <c r="B6263" s="84" t="s">
        <v>10494</v>
      </c>
      <c r="C6263" s="71" t="s">
        <v>24138</v>
      </c>
      <c r="D6263" s="73">
        <v>4.78</v>
      </c>
      <c r="E6263" s="75">
        <v>39904</v>
      </c>
    </row>
    <row r="6264" spans="1:5">
      <c r="A6264" s="71" t="s">
        <v>10495</v>
      </c>
      <c r="B6264" s="84" t="s">
        <v>10496</v>
      </c>
      <c r="C6264" s="71" t="s">
        <v>16505</v>
      </c>
      <c r="D6264" s="73" t="s">
        <v>20863</v>
      </c>
    </row>
    <row r="6265" spans="1:5">
      <c r="A6265" s="71" t="s">
        <v>10497</v>
      </c>
      <c r="B6265" s="84" t="s">
        <v>10498</v>
      </c>
      <c r="C6265" s="71" t="s">
        <v>24138</v>
      </c>
      <c r="D6265" s="73">
        <v>5.57</v>
      </c>
      <c r="E6265" s="75">
        <v>39904</v>
      </c>
    </row>
    <row r="6266" spans="1:5">
      <c r="A6266" s="71" t="s">
        <v>10499</v>
      </c>
      <c r="B6266" s="84" t="s">
        <v>10498</v>
      </c>
      <c r="C6266" s="71" t="s">
        <v>16505</v>
      </c>
      <c r="D6266" s="73" t="s">
        <v>23783</v>
      </c>
    </row>
    <row r="6267" spans="1:5">
      <c r="A6267" s="71" t="s">
        <v>10500</v>
      </c>
      <c r="B6267" s="84" t="s">
        <v>10501</v>
      </c>
      <c r="C6267" s="71" t="s">
        <v>10502</v>
      </c>
      <c r="D6267" s="73" t="s">
        <v>10503</v>
      </c>
    </row>
    <row r="6268" spans="1:5">
      <c r="A6268" s="71" t="s">
        <v>10504</v>
      </c>
      <c r="B6268" s="84" t="s">
        <v>10505</v>
      </c>
      <c r="C6268" s="71" t="s">
        <v>10506</v>
      </c>
      <c r="D6268" s="73" t="s">
        <v>10507</v>
      </c>
    </row>
    <row r="6269" spans="1:5">
      <c r="A6269" s="71" t="s">
        <v>10508</v>
      </c>
      <c r="B6269" s="84" t="s">
        <v>10509</v>
      </c>
      <c r="C6269" s="71" t="s">
        <v>24085</v>
      </c>
      <c r="D6269" s="73" t="s">
        <v>10790</v>
      </c>
    </row>
    <row r="6270" spans="1:5">
      <c r="A6270" s="71" t="s">
        <v>10510</v>
      </c>
      <c r="B6270" s="84" t="s">
        <v>10511</v>
      </c>
      <c r="C6270" s="71" t="s">
        <v>24085</v>
      </c>
      <c r="D6270" s="73" t="s">
        <v>14503</v>
      </c>
    </row>
    <row r="6271" spans="1:5">
      <c r="A6271" s="71" t="s">
        <v>10512</v>
      </c>
      <c r="B6271" s="84" t="s">
        <v>10513</v>
      </c>
      <c r="C6271" s="71" t="s">
        <v>24085</v>
      </c>
      <c r="D6271" s="73" t="s">
        <v>14527</v>
      </c>
    </row>
    <row r="6272" spans="1:5">
      <c r="A6272" s="71" t="s">
        <v>10514</v>
      </c>
      <c r="B6272" s="84" t="s">
        <v>10515</v>
      </c>
      <c r="C6272" s="71" t="s">
        <v>24085</v>
      </c>
      <c r="D6272" s="73" t="s">
        <v>10516</v>
      </c>
    </row>
    <row r="6273" spans="1:4">
      <c r="A6273" s="71" t="s">
        <v>10517</v>
      </c>
      <c r="B6273" s="84" t="s">
        <v>10518</v>
      </c>
      <c r="C6273" s="71" t="s">
        <v>24085</v>
      </c>
      <c r="D6273" s="73" t="s">
        <v>10516</v>
      </c>
    </row>
    <row r="6274" spans="1:4">
      <c r="A6274" s="71" t="s">
        <v>10519</v>
      </c>
      <c r="B6274" s="84" t="s">
        <v>10520</v>
      </c>
      <c r="C6274" s="71" t="s">
        <v>24085</v>
      </c>
      <c r="D6274" s="73" t="s">
        <v>19100</v>
      </c>
    </row>
    <row r="6275" spans="1:4">
      <c r="A6275" s="71" t="s">
        <v>10521</v>
      </c>
      <c r="B6275" s="84" t="s">
        <v>10522</v>
      </c>
      <c r="C6275" s="71" t="s">
        <v>24085</v>
      </c>
      <c r="D6275" s="73" t="s">
        <v>19100</v>
      </c>
    </row>
    <row r="6276" spans="1:4">
      <c r="A6276" s="71" t="s">
        <v>10523</v>
      </c>
      <c r="B6276" s="84" t="s">
        <v>10524</v>
      </c>
      <c r="C6276" s="71" t="s">
        <v>24085</v>
      </c>
      <c r="D6276" s="73" t="s">
        <v>21331</v>
      </c>
    </row>
    <row r="6277" spans="1:4">
      <c r="A6277" s="71" t="s">
        <v>10525</v>
      </c>
      <c r="B6277" s="84" t="s">
        <v>10526</v>
      </c>
      <c r="C6277" s="71" t="s">
        <v>24085</v>
      </c>
      <c r="D6277" s="73" t="s">
        <v>10527</v>
      </c>
    </row>
    <row r="6278" spans="1:4">
      <c r="A6278" s="71" t="s">
        <v>10528</v>
      </c>
      <c r="B6278" s="84" t="s">
        <v>10529</v>
      </c>
      <c r="C6278" s="71" t="s">
        <v>24085</v>
      </c>
      <c r="D6278" s="73" t="s">
        <v>10530</v>
      </c>
    </row>
    <row r="6279" spans="1:4">
      <c r="A6279" s="71" t="s">
        <v>10531</v>
      </c>
      <c r="B6279" s="84" t="s">
        <v>10532</v>
      </c>
      <c r="C6279" s="71" t="s">
        <v>24085</v>
      </c>
      <c r="D6279" s="73" t="s">
        <v>19444</v>
      </c>
    </row>
    <row r="6280" spans="1:4">
      <c r="A6280" s="71" t="s">
        <v>10533</v>
      </c>
      <c r="B6280" s="84" t="s">
        <v>10534</v>
      </c>
      <c r="C6280" s="71" t="s">
        <v>24085</v>
      </c>
      <c r="D6280" s="73" t="s">
        <v>10535</v>
      </c>
    </row>
    <row r="6281" spans="1:4">
      <c r="A6281" s="71" t="s">
        <v>10536</v>
      </c>
      <c r="B6281" s="84" t="s">
        <v>10537</v>
      </c>
      <c r="C6281" s="71" t="s">
        <v>24085</v>
      </c>
      <c r="D6281" s="73" t="s">
        <v>10538</v>
      </c>
    </row>
    <row r="6282" spans="1:4">
      <c r="A6282" s="71" t="s">
        <v>10539</v>
      </c>
      <c r="B6282" s="84" t="s">
        <v>10540</v>
      </c>
      <c r="C6282" s="71" t="s">
        <v>24085</v>
      </c>
      <c r="D6282" s="73" t="s">
        <v>10541</v>
      </c>
    </row>
    <row r="6283" spans="1:4">
      <c r="A6283" s="71" t="s">
        <v>10542</v>
      </c>
      <c r="B6283" s="84" t="s">
        <v>10543</v>
      </c>
      <c r="C6283" s="71" t="s">
        <v>24085</v>
      </c>
      <c r="D6283" s="73" t="s">
        <v>10544</v>
      </c>
    </row>
    <row r="6284" spans="1:4">
      <c r="A6284" s="71" t="s">
        <v>10545</v>
      </c>
      <c r="B6284" s="84" t="s">
        <v>10546</v>
      </c>
      <c r="C6284" s="71" t="s">
        <v>24085</v>
      </c>
      <c r="D6284" s="73" t="s">
        <v>10547</v>
      </c>
    </row>
    <row r="6285" spans="1:4">
      <c r="A6285" s="71" t="s">
        <v>10548</v>
      </c>
      <c r="B6285" s="84" t="s">
        <v>10549</v>
      </c>
      <c r="C6285" s="71" t="s">
        <v>24085</v>
      </c>
      <c r="D6285" s="73" t="s">
        <v>10550</v>
      </c>
    </row>
    <row r="6286" spans="1:4">
      <c r="A6286" s="71" t="s">
        <v>10551</v>
      </c>
      <c r="B6286" s="84" t="s">
        <v>10552</v>
      </c>
      <c r="C6286" s="71" t="s">
        <v>24085</v>
      </c>
      <c r="D6286" s="73" t="s">
        <v>10553</v>
      </c>
    </row>
    <row r="6287" spans="1:4">
      <c r="A6287" s="71" t="s">
        <v>10554</v>
      </c>
      <c r="B6287" s="84" t="s">
        <v>10555</v>
      </c>
      <c r="C6287" s="71" t="s">
        <v>24085</v>
      </c>
      <c r="D6287" s="76" t="s">
        <v>10556</v>
      </c>
    </row>
    <row r="6288" spans="1:4">
      <c r="B6288" s="84" t="s">
        <v>10557</v>
      </c>
    </row>
    <row r="6289" spans="1:5">
      <c r="A6289" s="71" t="s">
        <v>10558</v>
      </c>
      <c r="B6289" s="84" t="s">
        <v>10559</v>
      </c>
      <c r="C6289" s="71" t="s">
        <v>24085</v>
      </c>
      <c r="D6289" s="73" t="s">
        <v>10560</v>
      </c>
    </row>
    <row r="6290" spans="1:5">
      <c r="A6290" s="71" t="s">
        <v>10561</v>
      </c>
      <c r="B6290" s="84" t="s">
        <v>24077</v>
      </c>
      <c r="C6290" s="71" t="s">
        <v>22075</v>
      </c>
      <c r="D6290" s="73" t="s">
        <v>23395</v>
      </c>
    </row>
    <row r="6291" spans="1:5">
      <c r="A6291" s="71" t="s">
        <v>10562</v>
      </c>
      <c r="B6291" s="84" t="s">
        <v>10563</v>
      </c>
      <c r="C6291" s="71" t="s">
        <v>22186</v>
      </c>
      <c r="D6291" s="73" t="s">
        <v>10564</v>
      </c>
    </row>
    <row r="6292" spans="1:5">
      <c r="A6292" s="71" t="s">
        <v>10565</v>
      </c>
      <c r="B6292" s="84" t="s">
        <v>10566</v>
      </c>
      <c r="C6292" s="71" t="s">
        <v>22075</v>
      </c>
      <c r="D6292" s="73" t="s">
        <v>22076</v>
      </c>
    </row>
    <row r="6293" spans="1:5">
      <c r="A6293" s="71" t="s">
        <v>10567</v>
      </c>
      <c r="B6293" s="84" t="s">
        <v>10568</v>
      </c>
      <c r="C6293" s="71" t="s">
        <v>22075</v>
      </c>
      <c r="D6293" s="73" t="s">
        <v>22076</v>
      </c>
    </row>
    <row r="6294" spans="1:5">
      <c r="A6294" s="71" t="s">
        <v>10569</v>
      </c>
      <c r="B6294" s="84" t="s">
        <v>10570</v>
      </c>
      <c r="C6294" s="71" t="s">
        <v>21974</v>
      </c>
      <c r="D6294" s="73" t="s">
        <v>10571</v>
      </c>
    </row>
    <row r="6295" spans="1:5">
      <c r="A6295" s="71" t="s">
        <v>10572</v>
      </c>
      <c r="B6295" s="84" t="s">
        <v>10573</v>
      </c>
      <c r="C6295" s="71" t="s">
        <v>24085</v>
      </c>
      <c r="D6295" s="73">
        <v>46.1</v>
      </c>
      <c r="E6295" s="75">
        <v>39661</v>
      </c>
    </row>
    <row r="6296" spans="1:5">
      <c r="A6296" s="71" t="s">
        <v>10574</v>
      </c>
      <c r="B6296" s="84" t="s">
        <v>10575</v>
      </c>
      <c r="C6296" s="71" t="s">
        <v>24085</v>
      </c>
      <c r="D6296" s="73" t="s">
        <v>21646</v>
      </c>
    </row>
    <row r="6297" spans="1:5">
      <c r="A6297" s="71" t="s">
        <v>10576</v>
      </c>
      <c r="B6297" s="84" t="s">
        <v>10577</v>
      </c>
      <c r="C6297" s="71" t="s">
        <v>24085</v>
      </c>
      <c r="D6297" s="73" t="s">
        <v>10578</v>
      </c>
    </row>
    <row r="6298" spans="1:5">
      <c r="A6298" s="71" t="s">
        <v>10579</v>
      </c>
      <c r="B6298" s="84" t="s">
        <v>10580</v>
      </c>
      <c r="C6298" s="71" t="s">
        <v>24085</v>
      </c>
      <c r="D6298" s="73" t="s">
        <v>10581</v>
      </c>
    </row>
    <row r="6299" spans="1:5">
      <c r="A6299" s="71" t="s">
        <v>10582</v>
      </c>
      <c r="B6299" s="84" t="s">
        <v>10583</v>
      </c>
      <c r="C6299" s="71" t="s">
        <v>24085</v>
      </c>
      <c r="D6299" s="73">
        <v>53.52</v>
      </c>
      <c r="E6299" s="75">
        <v>39661</v>
      </c>
    </row>
    <row r="6300" spans="1:5">
      <c r="A6300" s="71" t="s">
        <v>10584</v>
      </c>
      <c r="B6300" s="84" t="s">
        <v>10585</v>
      </c>
      <c r="C6300" s="71" t="s">
        <v>24085</v>
      </c>
      <c r="D6300" s="73" t="s">
        <v>10586</v>
      </c>
    </row>
    <row r="6301" spans="1:5">
      <c r="A6301" s="71" t="s">
        <v>10587</v>
      </c>
      <c r="B6301" s="84" t="s">
        <v>10588</v>
      </c>
      <c r="C6301" s="71" t="s">
        <v>24085</v>
      </c>
      <c r="D6301" s="73" t="s">
        <v>21109</v>
      </c>
    </row>
    <row r="6302" spans="1:5">
      <c r="A6302" s="71" t="s">
        <v>10589</v>
      </c>
      <c r="B6302" s="84" t="s">
        <v>10590</v>
      </c>
      <c r="C6302" s="71" t="s">
        <v>24085</v>
      </c>
      <c r="D6302" s="73" t="s">
        <v>10591</v>
      </c>
    </row>
    <row r="6303" spans="1:5">
      <c r="A6303" s="71" t="s">
        <v>10592</v>
      </c>
      <c r="B6303" s="84" t="s">
        <v>10593</v>
      </c>
      <c r="C6303" s="71" t="s">
        <v>24085</v>
      </c>
      <c r="D6303" s="73" t="s">
        <v>21437</v>
      </c>
    </row>
    <row r="6304" spans="1:5">
      <c r="A6304" s="71" t="s">
        <v>10594</v>
      </c>
      <c r="B6304" s="84" t="s">
        <v>10595</v>
      </c>
      <c r="C6304" s="71" t="s">
        <v>24085</v>
      </c>
      <c r="D6304" s="73" t="s">
        <v>10596</v>
      </c>
    </row>
    <row r="6305" spans="1:4">
      <c r="A6305" s="71" t="s">
        <v>10597</v>
      </c>
      <c r="B6305" s="84" t="s">
        <v>10598</v>
      </c>
      <c r="C6305" s="71" t="s">
        <v>24085</v>
      </c>
      <c r="D6305" s="73" t="s">
        <v>10599</v>
      </c>
    </row>
    <row r="6306" spans="1:4">
      <c r="A6306" s="71" t="s">
        <v>10600</v>
      </c>
      <c r="B6306" s="84" t="s">
        <v>10601</v>
      </c>
      <c r="C6306" s="71" t="s">
        <v>24138</v>
      </c>
      <c r="D6306" s="73" t="s">
        <v>10602</v>
      </c>
    </row>
    <row r="6307" spans="1:4">
      <c r="A6307" s="71" t="s">
        <v>10603</v>
      </c>
      <c r="B6307" s="84" t="s">
        <v>10604</v>
      </c>
      <c r="C6307" s="71" t="s">
        <v>16505</v>
      </c>
      <c r="D6307" s="73" t="s">
        <v>10605</v>
      </c>
    </row>
    <row r="6309" spans="1:4" ht="18.75">
      <c r="B6309" s="83" t="s">
        <v>23664</v>
      </c>
      <c r="C6309" s="79" t="s">
        <v>23665</v>
      </c>
      <c r="D6309" s="71" t="s">
        <v>23877</v>
      </c>
    </row>
    <row r="6310" spans="1:4">
      <c r="A6310" s="79" t="s">
        <v>23666</v>
      </c>
      <c r="B6310" s="84" t="s">
        <v>22678</v>
      </c>
    </row>
    <row r="6311" spans="1:4">
      <c r="A6311" s="79" t="s">
        <v>23667</v>
      </c>
      <c r="B6311" s="84" t="s">
        <v>22679</v>
      </c>
    </row>
    <row r="6312" spans="1:4">
      <c r="A6312" s="79" t="s">
        <v>24023</v>
      </c>
      <c r="B6312" s="85" t="s">
        <v>23668</v>
      </c>
      <c r="C6312" s="79" t="s">
        <v>23669</v>
      </c>
      <c r="D6312" s="79" t="s">
        <v>23670</v>
      </c>
    </row>
    <row r="6313" spans="1:4">
      <c r="B6313" s="86"/>
      <c r="D6313" s="79" t="s">
        <v>23671</v>
      </c>
    </row>
    <row r="6314" spans="1:4">
      <c r="A6314" s="71" t="s">
        <v>10606</v>
      </c>
      <c r="B6314" s="84" t="s">
        <v>10607</v>
      </c>
      <c r="C6314" s="71" t="s">
        <v>24134</v>
      </c>
      <c r="D6314" s="73" t="s">
        <v>22950</v>
      </c>
    </row>
    <row r="6315" spans="1:4">
      <c r="A6315" s="71" t="s">
        <v>10608</v>
      </c>
      <c r="B6315" s="84" t="s">
        <v>10609</v>
      </c>
      <c r="C6315" s="71" t="s">
        <v>24134</v>
      </c>
      <c r="D6315" s="73" t="s">
        <v>21182</v>
      </c>
    </row>
    <row r="6316" spans="1:4">
      <c r="A6316" s="71" t="s">
        <v>10610</v>
      </c>
      <c r="B6316" s="84" t="s">
        <v>10611</v>
      </c>
      <c r="C6316" s="71" t="s">
        <v>24085</v>
      </c>
      <c r="D6316" s="73" t="s">
        <v>15671</v>
      </c>
    </row>
    <row r="6317" spans="1:4">
      <c r="A6317" s="71" t="s">
        <v>10612</v>
      </c>
      <c r="B6317" s="84" t="s">
        <v>10613</v>
      </c>
      <c r="C6317" s="71" t="s">
        <v>24134</v>
      </c>
      <c r="D6317" s="73" t="s">
        <v>10614</v>
      </c>
    </row>
    <row r="6318" spans="1:4">
      <c r="A6318" s="71" t="s">
        <v>10615</v>
      </c>
      <c r="B6318" s="84" t="s">
        <v>10616</v>
      </c>
      <c r="C6318" s="71" t="s">
        <v>22075</v>
      </c>
      <c r="D6318" s="73" t="s">
        <v>24334</v>
      </c>
    </row>
    <row r="6319" spans="1:4">
      <c r="A6319" s="71" t="s">
        <v>10617</v>
      </c>
      <c r="B6319" s="84" t="s">
        <v>10618</v>
      </c>
      <c r="C6319" s="71" t="s">
        <v>22075</v>
      </c>
      <c r="D6319" s="73" t="s">
        <v>24296</v>
      </c>
    </row>
    <row r="6320" spans="1:4">
      <c r="A6320" s="71" t="s">
        <v>10619</v>
      </c>
      <c r="B6320" s="84" t="s">
        <v>10620</v>
      </c>
      <c r="C6320" s="71" t="s">
        <v>22126</v>
      </c>
      <c r="D6320" s="73" t="s">
        <v>10621</v>
      </c>
    </row>
    <row r="6321" spans="1:5">
      <c r="A6321" s="71" t="s">
        <v>10622</v>
      </c>
      <c r="B6321" s="84" t="s">
        <v>10623</v>
      </c>
      <c r="C6321" s="71" t="s">
        <v>22126</v>
      </c>
      <c r="D6321" s="73" t="s">
        <v>17167</v>
      </c>
    </row>
    <row r="6322" spans="1:5">
      <c r="A6322" s="71" t="s">
        <v>10624</v>
      </c>
      <c r="B6322" s="84" t="s">
        <v>10625</v>
      </c>
      <c r="C6322" s="71" t="s">
        <v>22126</v>
      </c>
      <c r="D6322" s="73" t="s">
        <v>10626</v>
      </c>
    </row>
    <row r="6323" spans="1:5">
      <c r="A6323" s="71" t="s">
        <v>10627</v>
      </c>
      <c r="B6323" s="84" t="s">
        <v>10628</v>
      </c>
      <c r="C6323" s="71" t="s">
        <v>22126</v>
      </c>
      <c r="D6323" s="73" t="s">
        <v>10629</v>
      </c>
    </row>
    <row r="6324" spans="1:5">
      <c r="A6324" s="71" t="s">
        <v>10630</v>
      </c>
      <c r="B6324" s="84" t="s">
        <v>10631</v>
      </c>
      <c r="C6324" s="71" t="s">
        <v>22126</v>
      </c>
      <c r="D6324" s="73" t="s">
        <v>10632</v>
      </c>
    </row>
    <row r="6325" spans="1:5">
      <c r="A6325" s="71" t="s">
        <v>10633</v>
      </c>
      <c r="B6325" s="84" t="s">
        <v>10634</v>
      </c>
      <c r="C6325" s="71" t="s">
        <v>22126</v>
      </c>
      <c r="D6325" s="73" t="s">
        <v>24254</v>
      </c>
    </row>
    <row r="6326" spans="1:5">
      <c r="A6326" s="71" t="s">
        <v>10635</v>
      </c>
      <c r="B6326" s="84" t="s">
        <v>10636</v>
      </c>
      <c r="C6326" s="71" t="s">
        <v>22126</v>
      </c>
      <c r="D6326" s="73" t="s">
        <v>11951</v>
      </c>
    </row>
    <row r="6327" spans="1:5">
      <c r="A6327" s="71" t="s">
        <v>10637</v>
      </c>
      <c r="B6327" s="84" t="s">
        <v>10638</v>
      </c>
      <c r="C6327" s="71" t="s">
        <v>22126</v>
      </c>
      <c r="D6327" s="73" t="s">
        <v>10095</v>
      </c>
    </row>
    <row r="6328" spans="1:5">
      <c r="A6328" s="71" t="s">
        <v>10639</v>
      </c>
      <c r="B6328" s="84" t="s">
        <v>10640</v>
      </c>
      <c r="C6328" s="71" t="s">
        <v>24085</v>
      </c>
      <c r="D6328" s="73">
        <v>22.15</v>
      </c>
      <c r="E6328" s="75">
        <v>39753</v>
      </c>
    </row>
    <row r="6329" spans="1:5">
      <c r="A6329" s="71" t="s">
        <v>10641</v>
      </c>
      <c r="B6329" s="84" t="s">
        <v>10642</v>
      </c>
      <c r="C6329" s="71" t="s">
        <v>24085</v>
      </c>
      <c r="D6329" s="73" t="s">
        <v>23272</v>
      </c>
    </row>
    <row r="6330" spans="1:5">
      <c r="A6330" s="71" t="s">
        <v>10643</v>
      </c>
      <c r="B6330" s="84" t="s">
        <v>10644</v>
      </c>
      <c r="C6330" s="71" t="s">
        <v>24138</v>
      </c>
      <c r="D6330" s="73">
        <v>6</v>
      </c>
      <c r="E6330" s="75">
        <v>39904</v>
      </c>
    </row>
    <row r="6331" spans="1:5">
      <c r="A6331" s="71" t="s">
        <v>10645</v>
      </c>
      <c r="B6331" s="84" t="s">
        <v>10646</v>
      </c>
      <c r="C6331" s="71" t="s">
        <v>24085</v>
      </c>
      <c r="D6331" s="73" t="s">
        <v>23735</v>
      </c>
    </row>
    <row r="6332" spans="1:5">
      <c r="A6332" s="71" t="s">
        <v>10647</v>
      </c>
      <c r="B6332" s="84" t="s">
        <v>10648</v>
      </c>
      <c r="C6332" s="71" t="s">
        <v>24085</v>
      </c>
      <c r="D6332" s="76" t="s">
        <v>10649</v>
      </c>
    </row>
    <row r="6333" spans="1:5">
      <c r="A6333" s="71" t="s">
        <v>10650</v>
      </c>
      <c r="B6333" s="84" t="s">
        <v>10651</v>
      </c>
      <c r="C6333" s="71" t="s">
        <v>22075</v>
      </c>
      <c r="D6333" s="73" t="s">
        <v>14429</v>
      </c>
    </row>
    <row r="6334" spans="1:5">
      <c r="A6334" s="71" t="s">
        <v>10652</v>
      </c>
      <c r="B6334" s="84" t="s">
        <v>10653</v>
      </c>
      <c r="C6334" s="71" t="s">
        <v>24085</v>
      </c>
      <c r="D6334" s="76" t="s">
        <v>10654</v>
      </c>
    </row>
    <row r="6335" spans="1:5">
      <c r="A6335" s="71" t="s">
        <v>10655</v>
      </c>
      <c r="B6335" s="84" t="s">
        <v>10656</v>
      </c>
      <c r="C6335" s="71" t="s">
        <v>24085</v>
      </c>
      <c r="D6335" s="73" t="s">
        <v>21673</v>
      </c>
    </row>
    <row r="6336" spans="1:5">
      <c r="A6336" s="71" t="s">
        <v>10657</v>
      </c>
      <c r="B6336" s="84" t="s">
        <v>10658</v>
      </c>
      <c r="C6336" s="71" t="s">
        <v>24085</v>
      </c>
      <c r="D6336" s="73" t="s">
        <v>18467</v>
      </c>
    </row>
    <row r="6337" spans="1:4">
      <c r="A6337" s="71" t="s">
        <v>10659</v>
      </c>
      <c r="B6337" s="84" t="s">
        <v>10660</v>
      </c>
      <c r="C6337" s="71" t="s">
        <v>24085</v>
      </c>
      <c r="D6337" s="73" t="s">
        <v>10661</v>
      </c>
    </row>
    <row r="6338" spans="1:4">
      <c r="A6338" s="71" t="s">
        <v>10662</v>
      </c>
      <c r="B6338" s="84" t="s">
        <v>10663</v>
      </c>
      <c r="C6338" s="71" t="s">
        <v>24085</v>
      </c>
      <c r="D6338" s="73" t="s">
        <v>10664</v>
      </c>
    </row>
    <row r="6339" spans="1:4">
      <c r="A6339" s="71" t="s">
        <v>10665</v>
      </c>
      <c r="B6339" s="84" t="s">
        <v>10666</v>
      </c>
      <c r="C6339" s="71" t="s">
        <v>24085</v>
      </c>
      <c r="D6339" s="73" t="s">
        <v>10667</v>
      </c>
    </row>
    <row r="6340" spans="1:4">
      <c r="A6340" s="71" t="s">
        <v>10668</v>
      </c>
      <c r="B6340" s="84" t="s">
        <v>10669</v>
      </c>
      <c r="C6340" s="71" t="s">
        <v>24085</v>
      </c>
      <c r="D6340" s="73" t="s">
        <v>10670</v>
      </c>
    </row>
    <row r="6341" spans="1:4">
      <c r="A6341" s="71" t="s">
        <v>10671</v>
      </c>
      <c r="B6341" s="84" t="s">
        <v>10672</v>
      </c>
      <c r="C6341" s="71" t="s">
        <v>24085</v>
      </c>
      <c r="D6341" s="73" t="s">
        <v>10673</v>
      </c>
    </row>
    <row r="6342" spans="1:4">
      <c r="A6342" s="71" t="s">
        <v>10674</v>
      </c>
      <c r="B6342" s="84" t="s">
        <v>10675</v>
      </c>
      <c r="C6342" s="71" t="s">
        <v>24085</v>
      </c>
      <c r="D6342" s="73" t="s">
        <v>10673</v>
      </c>
    </row>
    <row r="6343" spans="1:4">
      <c r="A6343" s="71" t="s">
        <v>10676</v>
      </c>
      <c r="B6343" s="84" t="s">
        <v>10677</v>
      </c>
      <c r="C6343" s="71" t="s">
        <v>24085</v>
      </c>
      <c r="D6343" s="73" t="s">
        <v>10661</v>
      </c>
    </row>
    <row r="6344" spans="1:4">
      <c r="A6344" s="71" t="s">
        <v>10678</v>
      </c>
      <c r="B6344" s="84" t="s">
        <v>10679</v>
      </c>
      <c r="C6344" s="71" t="s">
        <v>24085</v>
      </c>
      <c r="D6344" s="73" t="s">
        <v>10680</v>
      </c>
    </row>
    <row r="6345" spans="1:4">
      <c r="A6345" s="71" t="s">
        <v>10681</v>
      </c>
      <c r="B6345" s="84" t="s">
        <v>10682</v>
      </c>
      <c r="C6345" s="71" t="s">
        <v>24085</v>
      </c>
      <c r="D6345" s="71" t="s">
        <v>18165</v>
      </c>
    </row>
    <row r="6346" spans="1:4">
      <c r="A6346" s="71" t="s">
        <v>10683</v>
      </c>
      <c r="B6346" s="84" t="s">
        <v>10684</v>
      </c>
      <c r="C6346" s="71" t="s">
        <v>24085</v>
      </c>
      <c r="D6346" s="71" t="s">
        <v>21662</v>
      </c>
    </row>
    <row r="6347" spans="1:4">
      <c r="A6347" s="71" t="s">
        <v>10685</v>
      </c>
      <c r="B6347" s="84" t="s">
        <v>10686</v>
      </c>
      <c r="C6347" s="71" t="s">
        <v>24085</v>
      </c>
      <c r="D6347" s="73" t="s">
        <v>10687</v>
      </c>
    </row>
    <row r="6348" spans="1:4">
      <c r="A6348" s="71" t="s">
        <v>10688</v>
      </c>
      <c r="B6348" s="84" t="s">
        <v>10689</v>
      </c>
      <c r="C6348" s="71" t="s">
        <v>24085</v>
      </c>
      <c r="D6348" s="76" t="s">
        <v>10690</v>
      </c>
    </row>
    <row r="6349" spans="1:4">
      <c r="A6349" s="71" t="s">
        <v>10691</v>
      </c>
      <c r="B6349" s="84" t="s">
        <v>10692</v>
      </c>
      <c r="C6349" s="71" t="s">
        <v>24085</v>
      </c>
      <c r="D6349" s="76" t="s">
        <v>10693</v>
      </c>
    </row>
    <row r="6350" spans="1:4">
      <c r="A6350" s="71" t="s">
        <v>10694</v>
      </c>
      <c r="B6350" s="84" t="s">
        <v>10695</v>
      </c>
      <c r="C6350" s="71" t="s">
        <v>24085</v>
      </c>
      <c r="D6350" s="76" t="s">
        <v>10696</v>
      </c>
    </row>
    <row r="6351" spans="1:4">
      <c r="A6351" s="71" t="s">
        <v>10697</v>
      </c>
      <c r="B6351" s="84" t="s">
        <v>10698</v>
      </c>
      <c r="C6351" s="71" t="s">
        <v>24085</v>
      </c>
      <c r="D6351" s="73" t="s">
        <v>10699</v>
      </c>
    </row>
    <row r="6352" spans="1:4">
      <c r="A6352" s="71" t="s">
        <v>10700</v>
      </c>
      <c r="B6352" s="84" t="s">
        <v>10701</v>
      </c>
      <c r="C6352" s="71" t="s">
        <v>24085</v>
      </c>
      <c r="D6352" s="76" t="s">
        <v>10702</v>
      </c>
    </row>
    <row r="6353" spans="1:4">
      <c r="A6353" s="71" t="s">
        <v>10703</v>
      </c>
      <c r="B6353" s="84" t="s">
        <v>10704</v>
      </c>
      <c r="C6353" s="71" t="s">
        <v>24085</v>
      </c>
      <c r="D6353" s="76" t="s">
        <v>10705</v>
      </c>
    </row>
    <row r="6354" spans="1:4">
      <c r="A6354" s="71" t="s">
        <v>10706</v>
      </c>
      <c r="B6354" s="84" t="s">
        <v>10707</v>
      </c>
      <c r="C6354" s="71" t="s">
        <v>10708</v>
      </c>
      <c r="D6354" s="76" t="s">
        <v>10709</v>
      </c>
    </row>
    <row r="6355" spans="1:4">
      <c r="A6355" s="71" t="s">
        <v>10710</v>
      </c>
      <c r="B6355" s="84" t="s">
        <v>10711</v>
      </c>
      <c r="C6355" s="71" t="s">
        <v>12046</v>
      </c>
      <c r="D6355" s="73" t="s">
        <v>10712</v>
      </c>
    </row>
    <row r="6356" spans="1:4">
      <c r="A6356" s="71" t="s">
        <v>10713</v>
      </c>
      <c r="B6356" s="84" t="s">
        <v>10714</v>
      </c>
      <c r="C6356" s="71" t="s">
        <v>24085</v>
      </c>
      <c r="D6356" s="73" t="s">
        <v>14251</v>
      </c>
    </row>
    <row r="6357" spans="1:4">
      <c r="A6357" s="71" t="s">
        <v>10715</v>
      </c>
      <c r="B6357" s="84" t="s">
        <v>10716</v>
      </c>
      <c r="C6357" s="71" t="s">
        <v>24085</v>
      </c>
      <c r="D6357" s="73" t="s">
        <v>10717</v>
      </c>
    </row>
    <row r="6358" spans="1:4">
      <c r="A6358" s="71" t="s">
        <v>10718</v>
      </c>
      <c r="B6358" s="84" t="s">
        <v>10719</v>
      </c>
      <c r="C6358" s="71" t="s">
        <v>24085</v>
      </c>
      <c r="D6358" s="73" t="s">
        <v>10720</v>
      </c>
    </row>
    <row r="6359" spans="1:4">
      <c r="A6359" s="71" t="s">
        <v>10721</v>
      </c>
      <c r="B6359" s="84" t="s">
        <v>10722</v>
      </c>
      <c r="C6359" s="71" t="s">
        <v>24085</v>
      </c>
      <c r="D6359" s="73" t="s">
        <v>22950</v>
      </c>
    </row>
    <row r="6360" spans="1:4">
      <c r="A6360" s="71" t="s">
        <v>10723</v>
      </c>
      <c r="B6360" s="84" t="s">
        <v>10724</v>
      </c>
      <c r="C6360" s="71" t="s">
        <v>24085</v>
      </c>
      <c r="D6360" s="73" t="s">
        <v>10725</v>
      </c>
    </row>
    <row r="6361" spans="1:4">
      <c r="A6361" s="71" t="s">
        <v>8523</v>
      </c>
      <c r="B6361" s="84" t="s">
        <v>8524</v>
      </c>
      <c r="C6361" s="71" t="s">
        <v>24085</v>
      </c>
      <c r="D6361" s="73" t="s">
        <v>12168</v>
      </c>
    </row>
    <row r="6362" spans="1:4">
      <c r="A6362" s="71" t="s">
        <v>8525</v>
      </c>
      <c r="B6362" s="84" t="s">
        <v>8526</v>
      </c>
      <c r="C6362" s="71" t="s">
        <v>24085</v>
      </c>
      <c r="D6362" s="73" t="s">
        <v>8527</v>
      </c>
    </row>
    <row r="6363" spans="1:4">
      <c r="A6363" s="71" t="s">
        <v>8528</v>
      </c>
      <c r="B6363" s="84" t="s">
        <v>8529</v>
      </c>
      <c r="C6363" s="71" t="s">
        <v>24085</v>
      </c>
      <c r="D6363" s="73" t="s">
        <v>19635</v>
      </c>
    </row>
    <row r="6364" spans="1:4">
      <c r="A6364" s="71" t="s">
        <v>8530</v>
      </c>
      <c r="B6364" s="84" t="s">
        <v>8531</v>
      </c>
      <c r="C6364" s="71" t="s">
        <v>24138</v>
      </c>
      <c r="D6364" s="73" t="s">
        <v>13708</v>
      </c>
    </row>
    <row r="6365" spans="1:4">
      <c r="A6365" s="71" t="s">
        <v>8532</v>
      </c>
      <c r="B6365" s="84" t="s">
        <v>8533</v>
      </c>
      <c r="C6365" s="71" t="s">
        <v>22126</v>
      </c>
      <c r="D6365" s="73" t="s">
        <v>8534</v>
      </c>
    </row>
    <row r="6366" spans="1:4">
      <c r="A6366" s="71" t="s">
        <v>8535</v>
      </c>
      <c r="B6366" s="84" t="s">
        <v>8536</v>
      </c>
      <c r="C6366" s="71" t="s">
        <v>24085</v>
      </c>
      <c r="D6366" s="73" t="s">
        <v>8537</v>
      </c>
    </row>
    <row r="6367" spans="1:4">
      <c r="B6367" s="86"/>
    </row>
    <row r="6368" spans="1:4" ht="18.75">
      <c r="B6368" s="83" t="s">
        <v>23664</v>
      </c>
      <c r="C6368" s="79" t="s">
        <v>23665</v>
      </c>
      <c r="D6368" s="71" t="s">
        <v>23878</v>
      </c>
    </row>
    <row r="6369" spans="1:4">
      <c r="A6369" s="79" t="s">
        <v>23666</v>
      </c>
      <c r="B6369" s="84" t="s">
        <v>22678</v>
      </c>
    </row>
    <row r="6370" spans="1:4">
      <c r="A6370" s="79" t="s">
        <v>23667</v>
      </c>
      <c r="B6370" s="84" t="s">
        <v>22679</v>
      </c>
    </row>
    <row r="6371" spans="1:4">
      <c r="A6371" s="79" t="s">
        <v>24023</v>
      </c>
      <c r="B6371" s="85" t="s">
        <v>23668</v>
      </c>
      <c r="C6371" s="79" t="s">
        <v>23669</v>
      </c>
      <c r="D6371" s="79" t="s">
        <v>23670</v>
      </c>
    </row>
    <row r="6372" spans="1:4">
      <c r="B6372" s="86"/>
      <c r="D6372" s="79" t="s">
        <v>23671</v>
      </c>
    </row>
    <row r="6373" spans="1:4">
      <c r="A6373" s="71" t="s">
        <v>8538</v>
      </c>
      <c r="B6373" s="84" t="s">
        <v>8539</v>
      </c>
      <c r="C6373" s="71" t="s">
        <v>24085</v>
      </c>
      <c r="D6373" s="73" t="s">
        <v>8540</v>
      </c>
    </row>
    <row r="6374" spans="1:4">
      <c r="A6374" s="71" t="s">
        <v>8541</v>
      </c>
      <c r="B6374" s="84" t="s">
        <v>8542</v>
      </c>
      <c r="C6374" s="71" t="s">
        <v>24085</v>
      </c>
      <c r="D6374" s="73" t="s">
        <v>18940</v>
      </c>
    </row>
    <row r="6375" spans="1:4">
      <c r="A6375" s="71" t="s">
        <v>8543</v>
      </c>
      <c r="B6375" s="84" t="s">
        <v>8544</v>
      </c>
      <c r="C6375" s="71" t="s">
        <v>24085</v>
      </c>
      <c r="D6375" s="73" t="s">
        <v>18529</v>
      </c>
    </row>
    <row r="6376" spans="1:4">
      <c r="A6376" s="71" t="s">
        <v>8545</v>
      </c>
      <c r="B6376" s="84" t="s">
        <v>8546</v>
      </c>
      <c r="C6376" s="71" t="s">
        <v>24085</v>
      </c>
      <c r="D6376" s="73" t="s">
        <v>21924</v>
      </c>
    </row>
    <row r="6377" spans="1:4">
      <c r="A6377" s="71" t="s">
        <v>8547</v>
      </c>
      <c r="B6377" s="84" t="s">
        <v>8548</v>
      </c>
      <c r="C6377" s="71" t="s">
        <v>20557</v>
      </c>
      <c r="D6377" s="73" t="s">
        <v>8549</v>
      </c>
    </row>
    <row r="6378" spans="1:4">
      <c r="A6378" s="71" t="s">
        <v>8550</v>
      </c>
      <c r="B6378" s="84" t="s">
        <v>8551</v>
      </c>
      <c r="C6378" s="71" t="s">
        <v>20557</v>
      </c>
      <c r="D6378" s="73" t="s">
        <v>8552</v>
      </c>
    </row>
    <row r="6379" spans="1:4">
      <c r="A6379" s="71" t="s">
        <v>8553</v>
      </c>
      <c r="B6379" s="84" t="s">
        <v>8554</v>
      </c>
      <c r="C6379" s="71" t="s">
        <v>20557</v>
      </c>
      <c r="D6379" s="73" t="s">
        <v>8555</v>
      </c>
    </row>
    <row r="6380" spans="1:4">
      <c r="A6380" s="71" t="s">
        <v>8556</v>
      </c>
      <c r="B6380" s="84" t="s">
        <v>8557</v>
      </c>
      <c r="C6380" s="71" t="s">
        <v>20557</v>
      </c>
      <c r="D6380" s="73" t="s">
        <v>8558</v>
      </c>
    </row>
    <row r="6381" spans="1:4">
      <c r="A6381" s="71" t="s">
        <v>8559</v>
      </c>
      <c r="B6381" s="84" t="s">
        <v>8560</v>
      </c>
      <c r="C6381" s="71" t="s">
        <v>20557</v>
      </c>
      <c r="D6381" s="73" t="s">
        <v>8561</v>
      </c>
    </row>
    <row r="6382" spans="1:4">
      <c r="A6382" s="71" t="s">
        <v>8562</v>
      </c>
      <c r="B6382" s="84" t="s">
        <v>8563</v>
      </c>
      <c r="C6382" s="71" t="s">
        <v>22126</v>
      </c>
      <c r="D6382" s="73" t="s">
        <v>13108</v>
      </c>
    </row>
    <row r="6383" spans="1:4">
      <c r="A6383" s="71" t="s">
        <v>8564</v>
      </c>
      <c r="B6383" s="84" t="s">
        <v>8565</v>
      </c>
      <c r="C6383" s="71" t="s">
        <v>22126</v>
      </c>
      <c r="D6383" s="73" t="s">
        <v>21670</v>
      </c>
    </row>
    <row r="6384" spans="1:4">
      <c r="A6384" s="71" t="s">
        <v>8566</v>
      </c>
      <c r="B6384" s="84" t="s">
        <v>8567</v>
      </c>
      <c r="C6384" s="71" t="s">
        <v>22126</v>
      </c>
      <c r="D6384" s="73" t="s">
        <v>12155</v>
      </c>
    </row>
    <row r="6385" spans="1:4">
      <c r="A6385" s="71" t="s">
        <v>8568</v>
      </c>
      <c r="B6385" s="84" t="s">
        <v>8569</v>
      </c>
      <c r="C6385" s="71" t="s">
        <v>22126</v>
      </c>
      <c r="D6385" s="73" t="s">
        <v>24293</v>
      </c>
    </row>
    <row r="6386" spans="1:4">
      <c r="A6386" s="71" t="s">
        <v>8570</v>
      </c>
      <c r="B6386" s="84" t="s">
        <v>8571</v>
      </c>
      <c r="C6386" s="71" t="s">
        <v>22126</v>
      </c>
      <c r="D6386" s="73" t="s">
        <v>12185</v>
      </c>
    </row>
    <row r="6387" spans="1:4">
      <c r="A6387" s="71" t="s">
        <v>8572</v>
      </c>
      <c r="B6387" s="84" t="s">
        <v>8573</v>
      </c>
      <c r="C6387" s="71" t="s">
        <v>22126</v>
      </c>
      <c r="D6387" s="73" t="s">
        <v>8574</v>
      </c>
    </row>
    <row r="6388" spans="1:4">
      <c r="A6388" s="71" t="s">
        <v>8575</v>
      </c>
      <c r="B6388" s="84" t="s">
        <v>8576</v>
      </c>
      <c r="C6388" s="71" t="s">
        <v>20557</v>
      </c>
      <c r="D6388" s="73" t="s">
        <v>13903</v>
      </c>
    </row>
    <row r="6389" spans="1:4">
      <c r="A6389" s="71" t="s">
        <v>8577</v>
      </c>
      <c r="B6389" s="84" t="s">
        <v>8578</v>
      </c>
      <c r="C6389" s="71" t="s">
        <v>22126</v>
      </c>
      <c r="D6389" s="73" t="s">
        <v>18399</v>
      </c>
    </row>
    <row r="6390" spans="1:4">
      <c r="A6390" s="71" t="s">
        <v>8579</v>
      </c>
      <c r="B6390" s="84" t="s">
        <v>8580</v>
      </c>
      <c r="C6390" s="71" t="s">
        <v>22126</v>
      </c>
      <c r="D6390" s="73" t="s">
        <v>8581</v>
      </c>
    </row>
    <row r="6391" spans="1:4">
      <c r="A6391" s="71" t="s">
        <v>8582</v>
      </c>
      <c r="B6391" s="84" t="s">
        <v>8583</v>
      </c>
      <c r="C6391" s="71" t="s">
        <v>22126</v>
      </c>
      <c r="D6391" s="73" t="s">
        <v>22970</v>
      </c>
    </row>
    <row r="6392" spans="1:4">
      <c r="A6392" s="71" t="s">
        <v>8584</v>
      </c>
      <c r="B6392" s="84" t="s">
        <v>8585</v>
      </c>
      <c r="C6392" s="71" t="s">
        <v>22126</v>
      </c>
      <c r="D6392" s="73" t="s">
        <v>21886</v>
      </c>
    </row>
    <row r="6393" spans="1:4">
      <c r="A6393" s="71" t="s">
        <v>8586</v>
      </c>
      <c r="B6393" s="84" t="s">
        <v>8587</v>
      </c>
      <c r="C6393" s="71" t="s">
        <v>22126</v>
      </c>
      <c r="D6393" s="73" t="s">
        <v>13639</v>
      </c>
    </row>
    <row r="6394" spans="1:4">
      <c r="A6394" s="71" t="s">
        <v>8588</v>
      </c>
      <c r="B6394" s="84" t="s">
        <v>8589</v>
      </c>
      <c r="C6394" s="71" t="s">
        <v>22126</v>
      </c>
      <c r="D6394" s="73" t="s">
        <v>24208</v>
      </c>
    </row>
    <row r="6395" spans="1:4">
      <c r="A6395" s="71" t="s">
        <v>8590</v>
      </c>
      <c r="B6395" s="84" t="s">
        <v>8591</v>
      </c>
      <c r="C6395" s="71" t="s">
        <v>20557</v>
      </c>
      <c r="D6395" s="73" t="s">
        <v>8592</v>
      </c>
    </row>
    <row r="6396" spans="1:4">
      <c r="A6396" s="71" t="s">
        <v>8593</v>
      </c>
      <c r="B6396" s="84" t="s">
        <v>8594</v>
      </c>
      <c r="C6396" s="71" t="s">
        <v>20557</v>
      </c>
      <c r="D6396" s="73" t="s">
        <v>8595</v>
      </c>
    </row>
    <row r="6397" spans="1:4">
      <c r="A6397" s="71" t="s">
        <v>8596</v>
      </c>
      <c r="B6397" s="84" t="s">
        <v>8597</v>
      </c>
      <c r="C6397" s="71" t="s">
        <v>20557</v>
      </c>
      <c r="D6397" s="73" t="s">
        <v>8598</v>
      </c>
    </row>
    <row r="6398" spans="1:4">
      <c r="A6398" s="71" t="s">
        <v>8599</v>
      </c>
      <c r="B6398" s="84" t="s">
        <v>8600</v>
      </c>
      <c r="C6398" s="71" t="s">
        <v>24085</v>
      </c>
      <c r="D6398" s="73" t="s">
        <v>8601</v>
      </c>
    </row>
    <row r="6399" spans="1:4">
      <c r="A6399" s="71" t="s">
        <v>8602</v>
      </c>
      <c r="B6399" s="84" t="s">
        <v>8603</v>
      </c>
      <c r="C6399" s="71" t="s">
        <v>22075</v>
      </c>
      <c r="D6399" s="73" t="s">
        <v>23167</v>
      </c>
    </row>
    <row r="6400" spans="1:4">
      <c r="A6400" s="71" t="s">
        <v>8604</v>
      </c>
      <c r="B6400" s="84" t="s">
        <v>8605</v>
      </c>
      <c r="C6400" s="71" t="s">
        <v>24085</v>
      </c>
      <c r="D6400" s="76" t="s">
        <v>8606</v>
      </c>
    </row>
    <row r="6401" spans="1:5">
      <c r="A6401" s="71" t="s">
        <v>8607</v>
      </c>
      <c r="B6401" s="84" t="s">
        <v>8608</v>
      </c>
      <c r="C6401" s="71" t="s">
        <v>24085</v>
      </c>
      <c r="D6401" s="76" t="s">
        <v>8609</v>
      </c>
    </row>
    <row r="6402" spans="1:5">
      <c r="A6402" s="71" t="s">
        <v>8610</v>
      </c>
      <c r="B6402" s="84" t="s">
        <v>8611</v>
      </c>
      <c r="C6402" s="71" t="s">
        <v>22075</v>
      </c>
      <c r="D6402" s="71" t="s">
        <v>24317</v>
      </c>
    </row>
    <row r="6403" spans="1:5">
      <c r="A6403" s="71" t="s">
        <v>8612</v>
      </c>
      <c r="B6403" s="84" t="s">
        <v>8611</v>
      </c>
      <c r="C6403" s="71" t="s">
        <v>24085</v>
      </c>
      <c r="D6403" s="73" t="s">
        <v>8613</v>
      </c>
    </row>
    <row r="6404" spans="1:5">
      <c r="A6404" s="71" t="s">
        <v>8614</v>
      </c>
      <c r="B6404" s="84" t="s">
        <v>8615</v>
      </c>
      <c r="C6404" s="71" t="s">
        <v>24085</v>
      </c>
      <c r="D6404" s="73">
        <v>18.170000000000002</v>
      </c>
      <c r="E6404" s="75">
        <v>39661</v>
      </c>
    </row>
    <row r="6405" spans="1:5">
      <c r="A6405" s="71" t="s">
        <v>8616</v>
      </c>
      <c r="B6405" s="84" t="s">
        <v>8617</v>
      </c>
      <c r="C6405" s="71" t="s">
        <v>24085</v>
      </c>
      <c r="D6405" s="73" t="s">
        <v>22269</v>
      </c>
    </row>
    <row r="6406" spans="1:5">
      <c r="A6406" s="71" t="s">
        <v>8618</v>
      </c>
      <c r="B6406" s="84" t="s">
        <v>8619</v>
      </c>
      <c r="C6406" s="71" t="s">
        <v>24085</v>
      </c>
      <c r="D6406" s="73" t="s">
        <v>8620</v>
      </c>
    </row>
    <row r="6407" spans="1:5">
      <c r="A6407" s="71" t="s">
        <v>8621</v>
      </c>
      <c r="B6407" s="84" t="s">
        <v>8622</v>
      </c>
      <c r="C6407" s="71" t="s">
        <v>24085</v>
      </c>
      <c r="D6407" s="73" t="s">
        <v>8623</v>
      </c>
    </row>
    <row r="6408" spans="1:5">
      <c r="A6408" s="71" t="s">
        <v>8624</v>
      </c>
      <c r="B6408" s="84" t="s">
        <v>10837</v>
      </c>
      <c r="C6408" s="71" t="s">
        <v>24085</v>
      </c>
      <c r="D6408" s="73" t="s">
        <v>10838</v>
      </c>
    </row>
    <row r="6409" spans="1:5">
      <c r="A6409" s="71" t="s">
        <v>10839</v>
      </c>
      <c r="B6409" s="84" t="s">
        <v>10840</v>
      </c>
      <c r="C6409" s="71" t="s">
        <v>24085</v>
      </c>
      <c r="D6409" s="73" t="s">
        <v>10841</v>
      </c>
    </row>
    <row r="6410" spans="1:5">
      <c r="A6410" s="71" t="s">
        <v>10842</v>
      </c>
      <c r="B6410" s="84" t="s">
        <v>10843</v>
      </c>
      <c r="C6410" s="71" t="s">
        <v>24085</v>
      </c>
      <c r="D6410" s="73" t="s">
        <v>19676</v>
      </c>
    </row>
    <row r="6411" spans="1:5">
      <c r="A6411" s="71" t="s">
        <v>10844</v>
      </c>
      <c r="B6411" s="84" t="s">
        <v>8659</v>
      </c>
      <c r="C6411" s="71" t="s">
        <v>24085</v>
      </c>
      <c r="D6411" s="73" t="s">
        <v>8660</v>
      </c>
    </row>
    <row r="6412" spans="1:5">
      <c r="B6412" s="84" t="s">
        <v>8661</v>
      </c>
    </row>
    <row r="6413" spans="1:5">
      <c r="A6413" s="71" t="s">
        <v>8662</v>
      </c>
      <c r="B6413" s="84" t="s">
        <v>8663</v>
      </c>
      <c r="C6413" s="71" t="s">
        <v>24085</v>
      </c>
      <c r="D6413" s="73" t="s">
        <v>8664</v>
      </c>
    </row>
    <row r="6414" spans="1:5">
      <c r="B6414" s="84" t="s">
        <v>8661</v>
      </c>
    </row>
    <row r="6415" spans="1:5">
      <c r="A6415" s="71" t="s">
        <v>8665</v>
      </c>
      <c r="B6415" s="84" t="s">
        <v>8666</v>
      </c>
      <c r="C6415" s="71" t="s">
        <v>24085</v>
      </c>
      <c r="D6415" s="73" t="s">
        <v>8667</v>
      </c>
    </row>
    <row r="6416" spans="1:5">
      <c r="B6416" s="84" t="s">
        <v>8661</v>
      </c>
    </row>
    <row r="6417" spans="1:4">
      <c r="A6417" s="71" t="s">
        <v>8668</v>
      </c>
      <c r="B6417" s="84" t="s">
        <v>8669</v>
      </c>
      <c r="C6417" s="71" t="s">
        <v>24085</v>
      </c>
      <c r="D6417" s="73" t="s">
        <v>8670</v>
      </c>
    </row>
    <row r="6418" spans="1:4">
      <c r="B6418" s="84" t="s">
        <v>8661</v>
      </c>
    </row>
    <row r="6419" spans="1:4">
      <c r="A6419" s="71" t="s">
        <v>8671</v>
      </c>
      <c r="B6419" s="84" t="s">
        <v>8672</v>
      </c>
      <c r="C6419" s="71" t="s">
        <v>24085</v>
      </c>
      <c r="D6419" s="73" t="s">
        <v>19114</v>
      </c>
    </row>
    <row r="6420" spans="1:4">
      <c r="A6420" s="71" t="s">
        <v>8673</v>
      </c>
      <c r="B6420" s="84" t="s">
        <v>8674</v>
      </c>
      <c r="C6420" s="71" t="s">
        <v>24085</v>
      </c>
      <c r="D6420" s="73" t="s">
        <v>8675</v>
      </c>
    </row>
    <row r="6421" spans="1:4">
      <c r="B6421" s="84" t="s">
        <v>8676</v>
      </c>
    </row>
    <row r="6422" spans="1:4">
      <c r="A6422" s="71" t="s">
        <v>8677</v>
      </c>
      <c r="B6422" s="84" t="s">
        <v>8678</v>
      </c>
      <c r="C6422" s="71" t="s">
        <v>24085</v>
      </c>
      <c r="D6422" s="73" t="s">
        <v>8679</v>
      </c>
    </row>
    <row r="6423" spans="1:4">
      <c r="A6423" s="71" t="s">
        <v>8680</v>
      </c>
      <c r="B6423" s="84" t="s">
        <v>8681</v>
      </c>
      <c r="C6423" s="71" t="s">
        <v>24085</v>
      </c>
      <c r="D6423" s="73" t="s">
        <v>8682</v>
      </c>
    </row>
    <row r="6424" spans="1:4">
      <c r="B6424" s="84" t="s">
        <v>8676</v>
      </c>
    </row>
    <row r="6425" spans="1:4">
      <c r="A6425" s="71" t="s">
        <v>8683</v>
      </c>
      <c r="B6425" s="84" t="s">
        <v>8684</v>
      </c>
      <c r="C6425" s="71" t="s">
        <v>24085</v>
      </c>
      <c r="D6425" s="73" t="s">
        <v>8685</v>
      </c>
    </row>
    <row r="6426" spans="1:4">
      <c r="B6426" s="84" t="s">
        <v>8676</v>
      </c>
    </row>
    <row r="6427" spans="1:4">
      <c r="A6427" s="71" t="s">
        <v>8686</v>
      </c>
      <c r="B6427" s="84" t="s">
        <v>8687</v>
      </c>
      <c r="C6427" s="71" t="s">
        <v>24085</v>
      </c>
      <c r="D6427" s="73" t="s">
        <v>8688</v>
      </c>
    </row>
    <row r="6428" spans="1:4">
      <c r="A6428" s="71" t="s">
        <v>8689</v>
      </c>
      <c r="B6428" s="84" t="s">
        <v>8690</v>
      </c>
      <c r="C6428" s="71" t="s">
        <v>24085</v>
      </c>
      <c r="D6428" s="73" t="s">
        <v>8691</v>
      </c>
    </row>
    <row r="6429" spans="1:4">
      <c r="B6429" s="84" t="s">
        <v>8676</v>
      </c>
    </row>
    <row r="6430" spans="1:4">
      <c r="B6430" s="86"/>
    </row>
    <row r="6431" spans="1:4" ht="18.75">
      <c r="B6431" s="83" t="s">
        <v>23664</v>
      </c>
      <c r="C6431" s="79" t="s">
        <v>23665</v>
      </c>
      <c r="D6431" s="71" t="s">
        <v>23879</v>
      </c>
    </row>
    <row r="6432" spans="1:4">
      <c r="A6432" s="79" t="s">
        <v>23666</v>
      </c>
      <c r="B6432" s="84" t="s">
        <v>22678</v>
      </c>
    </row>
    <row r="6433" spans="1:4">
      <c r="A6433" s="79" t="s">
        <v>23667</v>
      </c>
      <c r="B6433" s="84" t="s">
        <v>22679</v>
      </c>
    </row>
    <row r="6434" spans="1:4">
      <c r="A6434" s="79" t="s">
        <v>24023</v>
      </c>
      <c r="B6434" s="85" t="s">
        <v>23668</v>
      </c>
      <c r="C6434" s="79" t="s">
        <v>23669</v>
      </c>
      <c r="D6434" s="79" t="s">
        <v>23670</v>
      </c>
    </row>
    <row r="6435" spans="1:4">
      <c r="B6435" s="86"/>
      <c r="D6435" s="79" t="s">
        <v>23671</v>
      </c>
    </row>
    <row r="6436" spans="1:4">
      <c r="A6436" s="71" t="s">
        <v>8692</v>
      </c>
      <c r="B6436" s="84" t="s">
        <v>8693</v>
      </c>
      <c r="C6436" s="71" t="s">
        <v>24085</v>
      </c>
      <c r="D6436" s="73" t="s">
        <v>8694</v>
      </c>
    </row>
    <row r="6437" spans="1:4">
      <c r="A6437" s="71" t="s">
        <v>8695</v>
      </c>
      <c r="B6437" s="84" t="s">
        <v>8696</v>
      </c>
      <c r="C6437" s="71" t="s">
        <v>24085</v>
      </c>
      <c r="D6437" s="73" t="s">
        <v>8697</v>
      </c>
    </row>
    <row r="6438" spans="1:4">
      <c r="A6438" s="71" t="s">
        <v>8698</v>
      </c>
      <c r="B6438" s="84" t="s">
        <v>8699</v>
      </c>
      <c r="C6438" s="71" t="s">
        <v>24085</v>
      </c>
      <c r="D6438" s="73" t="s">
        <v>8700</v>
      </c>
    </row>
    <row r="6439" spans="1:4">
      <c r="A6439" s="71" t="s">
        <v>8701</v>
      </c>
      <c r="B6439" s="84" t="s">
        <v>8702</v>
      </c>
      <c r="C6439" s="71" t="s">
        <v>24085</v>
      </c>
      <c r="D6439" s="73" t="s">
        <v>8703</v>
      </c>
    </row>
    <row r="6440" spans="1:4">
      <c r="A6440" s="71" t="s">
        <v>8704</v>
      </c>
      <c r="B6440" s="84" t="s">
        <v>8705</v>
      </c>
      <c r="C6440" s="71" t="s">
        <v>24085</v>
      </c>
      <c r="D6440" s="73" t="s">
        <v>8706</v>
      </c>
    </row>
    <row r="6441" spans="1:4">
      <c r="B6441" s="84" t="s">
        <v>8707</v>
      </c>
    </row>
    <row r="6442" spans="1:4">
      <c r="A6442" s="71" t="s">
        <v>8708</v>
      </c>
      <c r="B6442" s="84" t="s">
        <v>8709</v>
      </c>
      <c r="C6442" s="71" t="s">
        <v>24085</v>
      </c>
      <c r="D6442" s="73" t="s">
        <v>14566</v>
      </c>
    </row>
    <row r="6443" spans="1:4">
      <c r="A6443" s="71" t="s">
        <v>8710</v>
      </c>
      <c r="B6443" s="84" t="s">
        <v>8711</v>
      </c>
      <c r="C6443" s="71" t="s">
        <v>24085</v>
      </c>
      <c r="D6443" s="73" t="s">
        <v>8688</v>
      </c>
    </row>
    <row r="6444" spans="1:4">
      <c r="B6444" s="84" t="s">
        <v>8712</v>
      </c>
    </row>
    <row r="6445" spans="1:4">
      <c r="A6445" s="71" t="s">
        <v>8713</v>
      </c>
      <c r="B6445" s="84" t="s">
        <v>8714</v>
      </c>
      <c r="C6445" s="71" t="s">
        <v>24085</v>
      </c>
      <c r="D6445" s="73" t="s">
        <v>8715</v>
      </c>
    </row>
    <row r="6446" spans="1:4">
      <c r="B6446" s="84" t="s">
        <v>8712</v>
      </c>
    </row>
    <row r="6447" spans="1:4">
      <c r="A6447" s="71" t="s">
        <v>8716</v>
      </c>
      <c r="B6447" s="84" t="s">
        <v>8717</v>
      </c>
      <c r="C6447" s="71" t="s">
        <v>24085</v>
      </c>
      <c r="D6447" s="76" t="s">
        <v>8718</v>
      </c>
    </row>
    <row r="6448" spans="1:4">
      <c r="B6448" s="84" t="s">
        <v>8719</v>
      </c>
    </row>
    <row r="6449" spans="1:4">
      <c r="A6449" s="71" t="s">
        <v>8720</v>
      </c>
      <c r="B6449" s="84" t="s">
        <v>8721</v>
      </c>
      <c r="C6449" s="71" t="s">
        <v>24085</v>
      </c>
      <c r="D6449" s="73" t="s">
        <v>8722</v>
      </c>
    </row>
    <row r="6450" spans="1:4">
      <c r="A6450" s="71" t="s">
        <v>8723</v>
      </c>
      <c r="B6450" s="84" t="s">
        <v>8724</v>
      </c>
      <c r="C6450" s="71" t="s">
        <v>24085</v>
      </c>
      <c r="D6450" s="73" t="s">
        <v>8725</v>
      </c>
    </row>
    <row r="6451" spans="1:4">
      <c r="B6451" s="84" t="s">
        <v>8712</v>
      </c>
    </row>
    <row r="6452" spans="1:4">
      <c r="A6452" s="71" t="s">
        <v>8726</v>
      </c>
      <c r="B6452" s="84" t="s">
        <v>8727</v>
      </c>
      <c r="C6452" s="71" t="s">
        <v>24085</v>
      </c>
      <c r="D6452" s="73" t="s">
        <v>8728</v>
      </c>
    </row>
    <row r="6453" spans="1:4">
      <c r="A6453" s="71" t="s">
        <v>8729</v>
      </c>
      <c r="B6453" s="84" t="s">
        <v>8730</v>
      </c>
      <c r="C6453" s="71" t="s">
        <v>24085</v>
      </c>
      <c r="D6453" s="73" t="s">
        <v>8731</v>
      </c>
    </row>
    <row r="6454" spans="1:4">
      <c r="B6454" s="84" t="s">
        <v>8719</v>
      </c>
    </row>
    <row r="6455" spans="1:4">
      <c r="A6455" s="71" t="s">
        <v>8732</v>
      </c>
      <c r="B6455" s="84" t="s">
        <v>8733</v>
      </c>
      <c r="C6455" s="71" t="s">
        <v>24085</v>
      </c>
      <c r="D6455" s="73" t="s">
        <v>8734</v>
      </c>
    </row>
    <row r="6456" spans="1:4">
      <c r="A6456" s="71" t="s">
        <v>8735</v>
      </c>
      <c r="B6456" s="84" t="s">
        <v>8736</v>
      </c>
      <c r="C6456" s="71" t="s">
        <v>24085</v>
      </c>
      <c r="D6456" s="73" t="s">
        <v>8737</v>
      </c>
    </row>
    <row r="6457" spans="1:4">
      <c r="A6457" s="71" t="s">
        <v>8738</v>
      </c>
      <c r="B6457" s="84" t="s">
        <v>8739</v>
      </c>
      <c r="C6457" s="71" t="s">
        <v>24085</v>
      </c>
      <c r="D6457" s="73" t="s">
        <v>8740</v>
      </c>
    </row>
    <row r="6458" spans="1:4">
      <c r="B6458" s="84" t="s">
        <v>8741</v>
      </c>
    </row>
    <row r="6459" spans="1:4">
      <c r="A6459" s="71" t="s">
        <v>8742</v>
      </c>
      <c r="B6459" s="84" t="s">
        <v>8743</v>
      </c>
      <c r="C6459" s="71" t="s">
        <v>24085</v>
      </c>
      <c r="D6459" s="73" t="s">
        <v>8737</v>
      </c>
    </row>
    <row r="6460" spans="1:4">
      <c r="B6460" s="84" t="s">
        <v>8741</v>
      </c>
    </row>
    <row r="6461" spans="1:4">
      <c r="A6461" s="71" t="s">
        <v>8744</v>
      </c>
      <c r="B6461" s="84" t="s">
        <v>8745</v>
      </c>
      <c r="C6461" s="71" t="s">
        <v>24085</v>
      </c>
      <c r="D6461" s="73" t="s">
        <v>8746</v>
      </c>
    </row>
    <row r="6462" spans="1:4">
      <c r="B6462" s="84" t="s">
        <v>8741</v>
      </c>
    </row>
    <row r="6463" spans="1:4">
      <c r="A6463" s="71" t="s">
        <v>8747</v>
      </c>
      <c r="B6463" s="84" t="s">
        <v>8748</v>
      </c>
      <c r="C6463" s="71" t="s">
        <v>24085</v>
      </c>
      <c r="D6463" s="73" t="s">
        <v>8749</v>
      </c>
    </row>
    <row r="6464" spans="1:4">
      <c r="B6464" s="84" t="s">
        <v>8750</v>
      </c>
    </row>
    <row r="6465" spans="1:4">
      <c r="A6465" s="71" t="s">
        <v>8751</v>
      </c>
      <c r="B6465" s="84" t="s">
        <v>8752</v>
      </c>
      <c r="C6465" s="71" t="s">
        <v>24085</v>
      </c>
      <c r="D6465" s="73" t="s">
        <v>14566</v>
      </c>
    </row>
    <row r="6466" spans="1:4">
      <c r="B6466" s="84" t="s">
        <v>8712</v>
      </c>
    </row>
    <row r="6467" spans="1:4">
      <c r="A6467" s="71" t="s">
        <v>8753</v>
      </c>
      <c r="B6467" s="84" t="s">
        <v>8754</v>
      </c>
      <c r="C6467" s="71" t="s">
        <v>24085</v>
      </c>
      <c r="D6467" s="73" t="s">
        <v>8731</v>
      </c>
    </row>
    <row r="6468" spans="1:4">
      <c r="B6468" s="84" t="s">
        <v>8741</v>
      </c>
    </row>
    <row r="6469" spans="1:4">
      <c r="A6469" s="71" t="s">
        <v>8755</v>
      </c>
      <c r="B6469" s="84" t="s">
        <v>8756</v>
      </c>
      <c r="C6469" s="71" t="s">
        <v>24085</v>
      </c>
      <c r="D6469" s="73" t="s">
        <v>8757</v>
      </c>
    </row>
    <row r="6470" spans="1:4">
      <c r="B6470" s="84" t="s">
        <v>8712</v>
      </c>
    </row>
    <row r="6471" spans="1:4">
      <c r="A6471" s="71" t="s">
        <v>8758</v>
      </c>
      <c r="B6471" s="84" t="s">
        <v>8759</v>
      </c>
      <c r="C6471" s="71" t="s">
        <v>24085</v>
      </c>
      <c r="D6471" s="73" t="s">
        <v>8746</v>
      </c>
    </row>
    <row r="6472" spans="1:4">
      <c r="B6472" s="84" t="s">
        <v>8760</v>
      </c>
    </row>
    <row r="6473" spans="1:4">
      <c r="A6473" s="71" t="s">
        <v>8761</v>
      </c>
      <c r="B6473" s="84" t="s">
        <v>8762</v>
      </c>
      <c r="C6473" s="71" t="s">
        <v>24085</v>
      </c>
      <c r="D6473" s="73" t="s">
        <v>8763</v>
      </c>
    </row>
    <row r="6474" spans="1:4">
      <c r="B6474" s="84" t="s">
        <v>8719</v>
      </c>
    </row>
    <row r="6475" spans="1:4">
      <c r="A6475" s="71" t="s">
        <v>8764</v>
      </c>
      <c r="B6475" s="84" t="s">
        <v>8765</v>
      </c>
      <c r="C6475" s="71" t="s">
        <v>24085</v>
      </c>
      <c r="D6475" s="73" t="s">
        <v>8766</v>
      </c>
    </row>
    <row r="6476" spans="1:4">
      <c r="B6476" s="84" t="s">
        <v>8719</v>
      </c>
    </row>
    <row r="6477" spans="1:4">
      <c r="A6477" s="71" t="s">
        <v>8767</v>
      </c>
      <c r="B6477" s="84" t="s">
        <v>8768</v>
      </c>
      <c r="C6477" s="71" t="s">
        <v>24085</v>
      </c>
      <c r="D6477" s="73" t="s">
        <v>8769</v>
      </c>
    </row>
    <row r="6478" spans="1:4">
      <c r="B6478" s="84" t="s">
        <v>8712</v>
      </c>
    </row>
    <row r="6479" spans="1:4">
      <c r="A6479" s="71" t="s">
        <v>8770</v>
      </c>
      <c r="B6479" s="84" t="s">
        <v>8771</v>
      </c>
      <c r="C6479" s="71" t="s">
        <v>24085</v>
      </c>
      <c r="D6479" s="73" t="s">
        <v>8772</v>
      </c>
    </row>
    <row r="6480" spans="1:4">
      <c r="A6480" s="71" t="s">
        <v>8773</v>
      </c>
      <c r="B6480" s="84" t="s">
        <v>8774</v>
      </c>
      <c r="C6480" s="71" t="s">
        <v>24085</v>
      </c>
      <c r="D6480" s="73" t="s">
        <v>8775</v>
      </c>
    </row>
    <row r="6481" spans="1:5">
      <c r="A6481" s="71" t="s">
        <v>8776</v>
      </c>
      <c r="B6481" s="84" t="s">
        <v>8777</v>
      </c>
      <c r="C6481" s="71" t="s">
        <v>24085</v>
      </c>
      <c r="D6481" s="73" t="s">
        <v>15082</v>
      </c>
    </row>
    <row r="6482" spans="1:5">
      <c r="A6482" s="71" t="s">
        <v>8778</v>
      </c>
      <c r="B6482" s="84" t="s">
        <v>8779</v>
      </c>
      <c r="C6482" s="71" t="s">
        <v>24085</v>
      </c>
      <c r="D6482" s="73" t="s">
        <v>17586</v>
      </c>
    </row>
    <row r="6483" spans="1:5">
      <c r="A6483" s="71" t="s">
        <v>8780</v>
      </c>
      <c r="B6483" s="84" t="s">
        <v>8781</v>
      </c>
      <c r="C6483" s="71" t="s">
        <v>24085</v>
      </c>
      <c r="D6483" s="73" t="s">
        <v>8782</v>
      </c>
    </row>
    <row r="6484" spans="1:5">
      <c r="A6484" s="71" t="s">
        <v>8783</v>
      </c>
      <c r="B6484" s="84" t="s">
        <v>8784</v>
      </c>
      <c r="C6484" s="71" t="s">
        <v>24085</v>
      </c>
      <c r="D6484" s="73" t="s">
        <v>8104</v>
      </c>
    </row>
    <row r="6485" spans="1:5">
      <c r="A6485" s="71" t="s">
        <v>8785</v>
      </c>
      <c r="B6485" s="84" t="s">
        <v>8786</v>
      </c>
      <c r="C6485" s="71" t="s">
        <v>24085</v>
      </c>
      <c r="D6485" s="73" t="s">
        <v>8787</v>
      </c>
    </row>
    <row r="6486" spans="1:5">
      <c r="A6486" s="71" t="s">
        <v>8788</v>
      </c>
      <c r="B6486" s="84" t="s">
        <v>8789</v>
      </c>
      <c r="C6486" s="71" t="s">
        <v>24085</v>
      </c>
      <c r="D6486" s="73" t="s">
        <v>8790</v>
      </c>
    </row>
    <row r="6487" spans="1:5">
      <c r="A6487" s="71" t="s">
        <v>8791</v>
      </c>
      <c r="B6487" s="84" t="s">
        <v>8792</v>
      </c>
      <c r="C6487" s="71" t="s">
        <v>24085</v>
      </c>
      <c r="D6487" s="73" t="s">
        <v>8793</v>
      </c>
    </row>
    <row r="6488" spans="1:5">
      <c r="A6488" s="71" t="s">
        <v>8794</v>
      </c>
      <c r="B6488" s="84" t="s">
        <v>8795</v>
      </c>
      <c r="C6488" s="71" t="s">
        <v>24085</v>
      </c>
      <c r="D6488" s="73" t="s">
        <v>18402</v>
      </c>
    </row>
    <row r="6489" spans="1:5">
      <c r="A6489" s="71" t="s">
        <v>8796</v>
      </c>
      <c r="B6489" s="84" t="s">
        <v>8797</v>
      </c>
      <c r="C6489" s="71" t="s">
        <v>24085</v>
      </c>
      <c r="D6489" s="73" t="s">
        <v>21251</v>
      </c>
    </row>
    <row r="6490" spans="1:5">
      <c r="A6490" s="71" t="s">
        <v>8798</v>
      </c>
      <c r="B6490" s="84" t="s">
        <v>8799</v>
      </c>
      <c r="C6490" s="71" t="s">
        <v>24085</v>
      </c>
      <c r="D6490" s="73" t="s">
        <v>8800</v>
      </c>
    </row>
    <row r="6491" spans="1:5">
      <c r="A6491" s="71" t="s">
        <v>8801</v>
      </c>
      <c r="B6491" s="84" t="s">
        <v>8802</v>
      </c>
      <c r="C6491" s="71" t="s">
        <v>24085</v>
      </c>
      <c r="D6491" s="73" t="s">
        <v>8803</v>
      </c>
    </row>
    <row r="6492" spans="1:5">
      <c r="A6492" s="71" t="s">
        <v>8804</v>
      </c>
      <c r="B6492" s="84" t="s">
        <v>8805</v>
      </c>
      <c r="C6492" s="71" t="s">
        <v>24085</v>
      </c>
      <c r="D6492" s="73" t="s">
        <v>8806</v>
      </c>
    </row>
    <row r="6493" spans="1:5">
      <c r="A6493" s="71" t="s">
        <v>8807</v>
      </c>
      <c r="B6493" s="84" t="s">
        <v>8808</v>
      </c>
      <c r="C6493" s="71" t="s">
        <v>24085</v>
      </c>
      <c r="D6493" s="73" t="s">
        <v>12368</v>
      </c>
    </row>
    <row r="6494" spans="1:5">
      <c r="A6494" s="71" t="s">
        <v>8809</v>
      </c>
      <c r="B6494" s="84" t="s">
        <v>8810</v>
      </c>
      <c r="C6494" s="71" t="s">
        <v>24085</v>
      </c>
      <c r="D6494" s="73">
        <v>14</v>
      </c>
      <c r="E6494" s="75">
        <v>39692</v>
      </c>
    </row>
    <row r="6495" spans="1:5">
      <c r="A6495" s="71" t="s">
        <v>8811</v>
      </c>
      <c r="B6495" s="84" t="s">
        <v>8812</v>
      </c>
      <c r="C6495" s="71" t="s">
        <v>24085</v>
      </c>
      <c r="D6495" s="73" t="s">
        <v>8813</v>
      </c>
    </row>
    <row r="6496" spans="1:5">
      <c r="A6496" s="71" t="s">
        <v>8814</v>
      </c>
      <c r="B6496" s="84" t="s">
        <v>8815</v>
      </c>
      <c r="C6496" s="71" t="s">
        <v>24085</v>
      </c>
      <c r="D6496" s="73" t="s">
        <v>8816</v>
      </c>
    </row>
    <row r="6498" spans="1:4" ht="18.75">
      <c r="B6498" s="83" t="s">
        <v>23664</v>
      </c>
      <c r="C6498" s="79" t="s">
        <v>23665</v>
      </c>
      <c r="D6498" s="71" t="s">
        <v>23880</v>
      </c>
    </row>
    <row r="6499" spans="1:4">
      <c r="A6499" s="79" t="s">
        <v>23666</v>
      </c>
      <c r="B6499" s="84" t="s">
        <v>22678</v>
      </c>
    </row>
    <row r="6500" spans="1:4">
      <c r="A6500" s="79" t="s">
        <v>23667</v>
      </c>
      <c r="B6500" s="84" t="s">
        <v>22679</v>
      </c>
    </row>
    <row r="6501" spans="1:4">
      <c r="A6501" s="79" t="s">
        <v>24023</v>
      </c>
      <c r="B6501" s="85" t="s">
        <v>23668</v>
      </c>
      <c r="C6501" s="79" t="s">
        <v>23669</v>
      </c>
      <c r="D6501" s="79" t="s">
        <v>23670</v>
      </c>
    </row>
    <row r="6502" spans="1:4">
      <c r="B6502" s="86"/>
      <c r="D6502" s="79" t="s">
        <v>23671</v>
      </c>
    </row>
    <row r="6503" spans="1:4">
      <c r="A6503" s="71" t="s">
        <v>8817</v>
      </c>
      <c r="B6503" s="84" t="s">
        <v>8818</v>
      </c>
      <c r="C6503" s="71" t="s">
        <v>24085</v>
      </c>
      <c r="D6503" s="76" t="s">
        <v>8819</v>
      </c>
    </row>
    <row r="6504" spans="1:4">
      <c r="A6504" s="71" t="s">
        <v>8820</v>
      </c>
      <c r="B6504" s="84" t="s">
        <v>8821</v>
      </c>
      <c r="C6504" s="71" t="s">
        <v>24085</v>
      </c>
      <c r="D6504" s="76" t="s">
        <v>8822</v>
      </c>
    </row>
    <row r="6505" spans="1:4">
      <c r="A6505" s="71" t="s">
        <v>8823</v>
      </c>
      <c r="B6505" s="84" t="s">
        <v>8824</v>
      </c>
      <c r="C6505" s="71" t="s">
        <v>24085</v>
      </c>
      <c r="D6505" s="77" t="s">
        <v>8825</v>
      </c>
    </row>
    <row r="6506" spans="1:4">
      <c r="A6506" s="71" t="s">
        <v>8826</v>
      </c>
      <c r="B6506" s="84" t="s">
        <v>8827</v>
      </c>
      <c r="C6506" s="71" t="s">
        <v>24085</v>
      </c>
      <c r="D6506" s="73" t="s">
        <v>8828</v>
      </c>
    </row>
    <row r="6507" spans="1:4">
      <c r="A6507" s="71" t="s">
        <v>8829</v>
      </c>
      <c r="B6507" s="84" t="s">
        <v>8830</v>
      </c>
      <c r="C6507" s="71" t="s">
        <v>24085</v>
      </c>
      <c r="D6507" s="73" t="s">
        <v>8831</v>
      </c>
    </row>
    <row r="6508" spans="1:4">
      <c r="A6508" s="71" t="s">
        <v>8832</v>
      </c>
      <c r="B6508" s="84" t="s">
        <v>8833</v>
      </c>
      <c r="C6508" s="71" t="s">
        <v>24085</v>
      </c>
      <c r="D6508" s="73" t="s">
        <v>8834</v>
      </c>
    </row>
    <row r="6509" spans="1:4">
      <c r="A6509" s="71" t="s">
        <v>8835</v>
      </c>
      <c r="B6509" s="84" t="s">
        <v>8836</v>
      </c>
      <c r="C6509" s="71" t="s">
        <v>24085</v>
      </c>
      <c r="D6509" s="73" t="s">
        <v>8837</v>
      </c>
    </row>
    <row r="6510" spans="1:4">
      <c r="A6510" s="71" t="s">
        <v>8838</v>
      </c>
      <c r="B6510" s="84" t="s">
        <v>8839</v>
      </c>
      <c r="C6510" s="71" t="s">
        <v>24085</v>
      </c>
      <c r="D6510" s="73" t="s">
        <v>8840</v>
      </c>
    </row>
    <row r="6511" spans="1:4">
      <c r="A6511" s="71" t="s">
        <v>8841</v>
      </c>
      <c r="B6511" s="84" t="s">
        <v>8842</v>
      </c>
      <c r="C6511" s="71" t="s">
        <v>22075</v>
      </c>
      <c r="D6511" s="73" t="s">
        <v>23395</v>
      </c>
    </row>
    <row r="6512" spans="1:4">
      <c r="A6512" s="71" t="s">
        <v>8843</v>
      </c>
      <c r="B6512" s="84" t="s">
        <v>8844</v>
      </c>
      <c r="C6512" s="71" t="s">
        <v>21974</v>
      </c>
      <c r="D6512" s="73" t="s">
        <v>8845</v>
      </c>
    </row>
    <row r="6513" spans="1:5">
      <c r="A6513" s="71" t="s">
        <v>8846</v>
      </c>
      <c r="B6513" s="84" t="s">
        <v>8847</v>
      </c>
      <c r="C6513" s="71" t="s">
        <v>19234</v>
      </c>
      <c r="D6513" s="71" t="s">
        <v>14539</v>
      </c>
      <c r="E6513" s="75">
        <v>39904</v>
      </c>
    </row>
    <row r="6514" spans="1:5">
      <c r="A6514" s="71" t="s">
        <v>8848</v>
      </c>
      <c r="B6514" s="84" t="s">
        <v>8849</v>
      </c>
      <c r="C6514" s="71" t="s">
        <v>24085</v>
      </c>
      <c r="D6514" s="73" t="s">
        <v>8850</v>
      </c>
    </row>
    <row r="6515" spans="1:5">
      <c r="A6515" s="71" t="s">
        <v>8851</v>
      </c>
      <c r="B6515" s="84" t="s">
        <v>8852</v>
      </c>
      <c r="C6515" s="71" t="s">
        <v>24085</v>
      </c>
      <c r="D6515" s="73" t="s">
        <v>21363</v>
      </c>
    </row>
    <row r="6516" spans="1:5">
      <c r="A6516" s="71" t="s">
        <v>8853</v>
      </c>
      <c r="B6516" s="84" t="s">
        <v>8854</v>
      </c>
      <c r="C6516" s="71" t="s">
        <v>24085</v>
      </c>
      <c r="D6516" s="76" t="s">
        <v>8855</v>
      </c>
    </row>
    <row r="6517" spans="1:5">
      <c r="A6517" s="71" t="s">
        <v>8856</v>
      </c>
      <c r="B6517" s="84" t="s">
        <v>8857</v>
      </c>
      <c r="C6517" s="71" t="s">
        <v>24085</v>
      </c>
      <c r="D6517" s="77" t="s">
        <v>8858</v>
      </c>
    </row>
    <row r="6518" spans="1:5">
      <c r="A6518" s="71" t="s">
        <v>8859</v>
      </c>
      <c r="B6518" s="84" t="s">
        <v>8860</v>
      </c>
      <c r="C6518" s="71" t="s">
        <v>24085</v>
      </c>
      <c r="D6518" s="76" t="s">
        <v>8861</v>
      </c>
    </row>
    <row r="6519" spans="1:5">
      <c r="A6519" s="71" t="s">
        <v>8862</v>
      </c>
      <c r="B6519" s="84" t="s">
        <v>8863</v>
      </c>
      <c r="C6519" s="71" t="s">
        <v>24085</v>
      </c>
      <c r="D6519" s="76" t="s">
        <v>8864</v>
      </c>
    </row>
    <row r="6520" spans="1:5">
      <c r="A6520" s="71" t="s">
        <v>8865</v>
      </c>
      <c r="B6520" s="84" t="s">
        <v>8866</v>
      </c>
      <c r="C6520" s="71" t="s">
        <v>24085</v>
      </c>
      <c r="D6520" s="76" t="s">
        <v>8867</v>
      </c>
    </row>
    <row r="6521" spans="1:5">
      <c r="A6521" s="71" t="s">
        <v>8868</v>
      </c>
      <c r="B6521" s="84" t="s">
        <v>8869</v>
      </c>
      <c r="C6521" s="71" t="s">
        <v>24085</v>
      </c>
      <c r="D6521" s="76" t="s">
        <v>8870</v>
      </c>
    </row>
    <row r="6522" spans="1:5">
      <c r="A6522" s="71" t="s">
        <v>8871</v>
      </c>
      <c r="B6522" s="84" t="s">
        <v>8872</v>
      </c>
      <c r="C6522" s="71" t="s">
        <v>24085</v>
      </c>
      <c r="D6522" s="73" t="s">
        <v>8873</v>
      </c>
    </row>
    <row r="6523" spans="1:5">
      <c r="A6523" s="71" t="s">
        <v>8874</v>
      </c>
      <c r="B6523" s="84" t="s">
        <v>8875</v>
      </c>
      <c r="C6523" s="71" t="s">
        <v>24085</v>
      </c>
      <c r="D6523" s="73" t="s">
        <v>8876</v>
      </c>
    </row>
    <row r="6524" spans="1:5">
      <c r="A6524" s="71" t="s">
        <v>8877</v>
      </c>
      <c r="B6524" s="84" t="s">
        <v>8878</v>
      </c>
      <c r="C6524" s="71" t="s">
        <v>24085</v>
      </c>
      <c r="D6524" s="73" t="s">
        <v>8879</v>
      </c>
    </row>
    <row r="6525" spans="1:5">
      <c r="A6525" s="71" t="s">
        <v>8880</v>
      </c>
      <c r="B6525" s="84" t="s">
        <v>8881</v>
      </c>
      <c r="C6525" s="71" t="s">
        <v>24085</v>
      </c>
      <c r="D6525" s="73" t="s">
        <v>8882</v>
      </c>
    </row>
    <row r="6526" spans="1:5">
      <c r="A6526" s="71" t="s">
        <v>8883</v>
      </c>
      <c r="B6526" s="84" t="s">
        <v>8884</v>
      </c>
      <c r="C6526" s="71" t="s">
        <v>24085</v>
      </c>
      <c r="D6526" s="73" t="s">
        <v>8885</v>
      </c>
    </row>
    <row r="6527" spans="1:5">
      <c r="A6527" s="71" t="s">
        <v>8886</v>
      </c>
      <c r="B6527" s="84" t="s">
        <v>8887</v>
      </c>
      <c r="C6527" s="71" t="s">
        <v>24085</v>
      </c>
      <c r="D6527" s="73" t="s">
        <v>8888</v>
      </c>
    </row>
    <row r="6528" spans="1:5">
      <c r="A6528" s="71" t="s">
        <v>8889</v>
      </c>
      <c r="B6528" s="84" t="s">
        <v>8890</v>
      </c>
      <c r="C6528" s="71" t="s">
        <v>24085</v>
      </c>
      <c r="D6528" s="73" t="s">
        <v>8891</v>
      </c>
    </row>
    <row r="6529" spans="1:4">
      <c r="A6529" s="71" t="s">
        <v>8892</v>
      </c>
      <c r="B6529" s="84" t="s">
        <v>8893</v>
      </c>
      <c r="C6529" s="71" t="s">
        <v>24085</v>
      </c>
      <c r="D6529" s="73" t="s">
        <v>8894</v>
      </c>
    </row>
    <row r="6530" spans="1:4">
      <c r="A6530" s="71" t="s">
        <v>8895</v>
      </c>
      <c r="B6530" s="84" t="s">
        <v>8896</v>
      </c>
      <c r="C6530" s="71" t="s">
        <v>24085</v>
      </c>
      <c r="D6530" s="73" t="s">
        <v>8897</v>
      </c>
    </row>
    <row r="6531" spans="1:4">
      <c r="A6531" s="71" t="s">
        <v>8898</v>
      </c>
      <c r="B6531" s="84" t="s">
        <v>8899</v>
      </c>
      <c r="C6531" s="71" t="s">
        <v>24085</v>
      </c>
      <c r="D6531" s="73" t="s">
        <v>8900</v>
      </c>
    </row>
    <row r="6532" spans="1:4">
      <c r="A6532" s="71" t="s">
        <v>8901</v>
      </c>
      <c r="B6532" s="84" t="s">
        <v>8902</v>
      </c>
      <c r="C6532" s="71" t="s">
        <v>24085</v>
      </c>
      <c r="D6532" s="73" t="s">
        <v>8903</v>
      </c>
    </row>
    <row r="6533" spans="1:4">
      <c r="A6533" s="71" t="s">
        <v>8904</v>
      </c>
      <c r="B6533" s="84" t="s">
        <v>8905</v>
      </c>
      <c r="C6533" s="71" t="s">
        <v>24085</v>
      </c>
      <c r="D6533" s="76" t="s">
        <v>8906</v>
      </c>
    </row>
    <row r="6534" spans="1:4">
      <c r="A6534" s="71" t="s">
        <v>8907</v>
      </c>
      <c r="B6534" s="84" t="s">
        <v>8908</v>
      </c>
      <c r="C6534" s="71" t="s">
        <v>24085</v>
      </c>
      <c r="D6534" s="76" t="s">
        <v>8909</v>
      </c>
    </row>
    <row r="6535" spans="1:4">
      <c r="A6535" s="71" t="s">
        <v>8910</v>
      </c>
      <c r="B6535" s="84" t="s">
        <v>8911</v>
      </c>
      <c r="C6535" s="71" t="s">
        <v>24085</v>
      </c>
      <c r="D6535" s="77" t="s">
        <v>8912</v>
      </c>
    </row>
    <row r="6536" spans="1:4">
      <c r="A6536" s="71" t="s">
        <v>8913</v>
      </c>
      <c r="B6536" s="84" t="s">
        <v>8914</v>
      </c>
      <c r="C6536" s="71" t="s">
        <v>24085</v>
      </c>
      <c r="D6536" s="76" t="s">
        <v>8915</v>
      </c>
    </row>
    <row r="6537" spans="1:4">
      <c r="A6537" s="71" t="s">
        <v>8916</v>
      </c>
      <c r="B6537" s="84" t="s">
        <v>8917</v>
      </c>
      <c r="C6537" s="71" t="s">
        <v>24085</v>
      </c>
      <c r="D6537" s="76" t="s">
        <v>8918</v>
      </c>
    </row>
    <row r="6538" spans="1:4">
      <c r="A6538" s="71" t="s">
        <v>8919</v>
      </c>
      <c r="B6538" s="84" t="s">
        <v>8920</v>
      </c>
      <c r="C6538" s="71" t="s">
        <v>24085</v>
      </c>
      <c r="D6538" s="76" t="s">
        <v>8921</v>
      </c>
    </row>
    <row r="6539" spans="1:4">
      <c r="A6539" s="71" t="s">
        <v>8922</v>
      </c>
      <c r="B6539" s="84" t="s">
        <v>8923</v>
      </c>
      <c r="C6539" s="71" t="s">
        <v>24085</v>
      </c>
      <c r="D6539" s="76" t="s">
        <v>8924</v>
      </c>
    </row>
    <row r="6540" spans="1:4">
      <c r="A6540" s="71" t="s">
        <v>8925</v>
      </c>
      <c r="B6540" s="84" t="s">
        <v>8926</v>
      </c>
      <c r="C6540" s="71" t="s">
        <v>24085</v>
      </c>
      <c r="D6540" s="76" t="s">
        <v>8927</v>
      </c>
    </row>
    <row r="6541" spans="1:4">
      <c r="A6541" s="71" t="s">
        <v>8928</v>
      </c>
      <c r="B6541" s="84" t="s">
        <v>8929</v>
      </c>
      <c r="C6541" s="71" t="s">
        <v>24085</v>
      </c>
      <c r="D6541" s="77" t="s">
        <v>8930</v>
      </c>
    </row>
    <row r="6542" spans="1:4">
      <c r="A6542" s="71" t="s">
        <v>8931</v>
      </c>
      <c r="B6542" s="84" t="s">
        <v>8932</v>
      </c>
      <c r="C6542" s="71" t="s">
        <v>24085</v>
      </c>
      <c r="D6542" s="77" t="s">
        <v>8933</v>
      </c>
    </row>
    <row r="6543" spans="1:4">
      <c r="A6543" s="71" t="s">
        <v>8934</v>
      </c>
      <c r="B6543" s="84" t="s">
        <v>8935</v>
      </c>
      <c r="C6543" s="71" t="s">
        <v>24085</v>
      </c>
      <c r="D6543" s="76" t="s">
        <v>8936</v>
      </c>
    </row>
    <row r="6544" spans="1:4">
      <c r="A6544" s="71" t="s">
        <v>8937</v>
      </c>
      <c r="B6544" s="84" t="s">
        <v>8938</v>
      </c>
      <c r="C6544" s="71" t="s">
        <v>24085</v>
      </c>
      <c r="D6544" s="76" t="s">
        <v>8939</v>
      </c>
    </row>
    <row r="6545" spans="1:4">
      <c r="A6545" s="71" t="s">
        <v>8940</v>
      </c>
      <c r="B6545" s="84" t="s">
        <v>8941</v>
      </c>
      <c r="C6545" s="71" t="s">
        <v>24085</v>
      </c>
      <c r="D6545" s="76" t="s">
        <v>8942</v>
      </c>
    </row>
    <row r="6546" spans="1:4">
      <c r="A6546" s="71" t="s">
        <v>8943</v>
      </c>
      <c r="B6546" s="84" t="s">
        <v>8944</v>
      </c>
      <c r="C6546" s="71" t="s">
        <v>24085</v>
      </c>
      <c r="D6546" s="76" t="s">
        <v>8909</v>
      </c>
    </row>
    <row r="6547" spans="1:4">
      <c r="A6547" s="71" t="s">
        <v>8945</v>
      </c>
      <c r="B6547" s="84" t="s">
        <v>8946</v>
      </c>
      <c r="C6547" s="71" t="s">
        <v>24085</v>
      </c>
      <c r="D6547" s="76" t="s">
        <v>8947</v>
      </c>
    </row>
    <row r="6548" spans="1:4">
      <c r="A6548" s="71" t="s">
        <v>8948</v>
      </c>
      <c r="B6548" s="84" t="s">
        <v>8949</v>
      </c>
      <c r="C6548" s="71" t="s">
        <v>24085</v>
      </c>
      <c r="D6548" s="76" t="s">
        <v>8950</v>
      </c>
    </row>
    <row r="6549" spans="1:4">
      <c r="A6549" s="71" t="s">
        <v>8951</v>
      </c>
      <c r="B6549" s="84" t="s">
        <v>8952</v>
      </c>
      <c r="C6549" s="71" t="s">
        <v>24085</v>
      </c>
      <c r="D6549" s="73" t="s">
        <v>8953</v>
      </c>
    </row>
    <row r="6550" spans="1:4">
      <c r="A6550" s="71" t="s">
        <v>8954</v>
      </c>
      <c r="B6550" s="84" t="s">
        <v>8955</v>
      </c>
      <c r="C6550" s="71" t="s">
        <v>24085</v>
      </c>
      <c r="D6550" s="73" t="s">
        <v>8956</v>
      </c>
    </row>
    <row r="6551" spans="1:4">
      <c r="A6551" s="71" t="s">
        <v>8957</v>
      </c>
      <c r="B6551" s="84" t="s">
        <v>8958</v>
      </c>
      <c r="C6551" s="71" t="s">
        <v>24085</v>
      </c>
      <c r="D6551" s="73" t="s">
        <v>8959</v>
      </c>
    </row>
    <row r="6552" spans="1:4">
      <c r="A6552" s="71" t="s">
        <v>8960</v>
      </c>
      <c r="B6552" s="84" t="s">
        <v>8961</v>
      </c>
      <c r="C6552" s="71" t="s">
        <v>24085</v>
      </c>
      <c r="D6552" s="73" t="s">
        <v>8962</v>
      </c>
    </row>
    <row r="6553" spans="1:4">
      <c r="A6553" s="71" t="s">
        <v>8963</v>
      </c>
      <c r="B6553" s="84" t="s">
        <v>8964</v>
      </c>
      <c r="C6553" s="71" t="s">
        <v>24085</v>
      </c>
      <c r="D6553" s="73" t="s">
        <v>8965</v>
      </c>
    </row>
    <row r="6554" spans="1:4">
      <c r="A6554" s="71" t="s">
        <v>8966</v>
      </c>
      <c r="B6554" s="84" t="s">
        <v>8967</v>
      </c>
      <c r="C6554" s="71" t="s">
        <v>24085</v>
      </c>
      <c r="D6554" s="73" t="s">
        <v>8968</v>
      </c>
    </row>
    <row r="6555" spans="1:4">
      <c r="A6555" s="71" t="s">
        <v>8969</v>
      </c>
      <c r="B6555" s="84" t="s">
        <v>8970</v>
      </c>
      <c r="C6555" s="71" t="s">
        <v>24085</v>
      </c>
      <c r="D6555" s="73" t="s">
        <v>8971</v>
      </c>
    </row>
    <row r="6556" spans="1:4">
      <c r="B6556" s="86"/>
    </row>
    <row r="6557" spans="1:4" ht="18.75">
      <c r="B6557" s="83" t="s">
        <v>23664</v>
      </c>
      <c r="C6557" s="79" t="s">
        <v>23665</v>
      </c>
      <c r="D6557" s="71" t="s">
        <v>23881</v>
      </c>
    </row>
    <row r="6558" spans="1:4">
      <c r="A6558" s="79" t="s">
        <v>23666</v>
      </c>
      <c r="B6558" s="84" t="s">
        <v>22678</v>
      </c>
    </row>
    <row r="6559" spans="1:4">
      <c r="A6559" s="79" t="s">
        <v>23667</v>
      </c>
      <c r="B6559" s="84" t="s">
        <v>22679</v>
      </c>
    </row>
    <row r="6560" spans="1:4">
      <c r="A6560" s="79" t="s">
        <v>24023</v>
      </c>
      <c r="B6560" s="85" t="s">
        <v>23668</v>
      </c>
      <c r="C6560" s="79" t="s">
        <v>23669</v>
      </c>
      <c r="D6560" s="79" t="s">
        <v>23670</v>
      </c>
    </row>
    <row r="6561" spans="1:4">
      <c r="B6561" s="86"/>
      <c r="D6561" s="79" t="s">
        <v>23671</v>
      </c>
    </row>
    <row r="6562" spans="1:4">
      <c r="A6562" s="71" t="s">
        <v>8972</v>
      </c>
      <c r="B6562" s="84" t="s">
        <v>8973</v>
      </c>
      <c r="C6562" s="71" t="s">
        <v>24085</v>
      </c>
      <c r="D6562" s="73" t="s">
        <v>8974</v>
      </c>
    </row>
    <row r="6563" spans="1:4">
      <c r="B6563" s="84" t="s">
        <v>8975</v>
      </c>
    </row>
    <row r="6564" spans="1:4">
      <c r="A6564" s="71" t="s">
        <v>8976</v>
      </c>
      <c r="B6564" s="84" t="s">
        <v>8977</v>
      </c>
      <c r="C6564" s="71" t="s">
        <v>24085</v>
      </c>
      <c r="D6564" s="76" t="s">
        <v>8978</v>
      </c>
    </row>
    <row r="6565" spans="1:4">
      <c r="A6565" s="71" t="s">
        <v>8979</v>
      </c>
      <c r="B6565" s="84" t="s">
        <v>8980</v>
      </c>
      <c r="C6565" s="71" t="s">
        <v>24085</v>
      </c>
      <c r="D6565" s="76" t="s">
        <v>8981</v>
      </c>
    </row>
    <row r="6566" spans="1:4">
      <c r="A6566" s="71" t="s">
        <v>8982</v>
      </c>
      <c r="B6566" s="84" t="s">
        <v>8983</v>
      </c>
      <c r="C6566" s="71" t="s">
        <v>24085</v>
      </c>
      <c r="D6566" s="76" t="s">
        <v>8984</v>
      </c>
    </row>
    <row r="6567" spans="1:4">
      <c r="A6567" s="71" t="s">
        <v>8985</v>
      </c>
      <c r="B6567" s="84" t="s">
        <v>8986</v>
      </c>
      <c r="C6567" s="71" t="s">
        <v>24085</v>
      </c>
      <c r="D6567" s="73" t="s">
        <v>8987</v>
      </c>
    </row>
    <row r="6568" spans="1:4">
      <c r="A6568" s="71" t="s">
        <v>8988</v>
      </c>
      <c r="B6568" s="84" t="s">
        <v>8989</v>
      </c>
      <c r="C6568" s="71" t="s">
        <v>24085</v>
      </c>
      <c r="D6568" s="73" t="s">
        <v>8990</v>
      </c>
    </row>
    <row r="6569" spans="1:4">
      <c r="A6569" s="71" t="s">
        <v>8991</v>
      </c>
      <c r="B6569" s="84" t="s">
        <v>8992</v>
      </c>
      <c r="C6569" s="71" t="s">
        <v>24085</v>
      </c>
      <c r="D6569" s="77" t="s">
        <v>8930</v>
      </c>
    </row>
    <row r="6570" spans="1:4">
      <c r="A6570" s="71" t="s">
        <v>8993</v>
      </c>
      <c r="B6570" s="84" t="s">
        <v>8994</v>
      </c>
      <c r="C6570" s="71" t="s">
        <v>24085</v>
      </c>
      <c r="D6570" s="76" t="s">
        <v>8995</v>
      </c>
    </row>
    <row r="6571" spans="1:4">
      <c r="A6571" s="71" t="s">
        <v>8996</v>
      </c>
      <c r="B6571" s="84" t="s">
        <v>8997</v>
      </c>
      <c r="C6571" s="71" t="s">
        <v>24085</v>
      </c>
      <c r="D6571" s="76" t="s">
        <v>8998</v>
      </c>
    </row>
    <row r="6572" spans="1:4">
      <c r="A6572" s="71" t="s">
        <v>8999</v>
      </c>
      <c r="B6572" s="84" t="s">
        <v>9000</v>
      </c>
      <c r="C6572" s="71" t="s">
        <v>24085</v>
      </c>
      <c r="D6572" s="76" t="s">
        <v>9001</v>
      </c>
    </row>
    <row r="6573" spans="1:4">
      <c r="A6573" s="71" t="s">
        <v>9002</v>
      </c>
      <c r="B6573" s="84" t="s">
        <v>6879</v>
      </c>
      <c r="C6573" s="71" t="s">
        <v>24085</v>
      </c>
      <c r="D6573" s="76" t="s">
        <v>6880</v>
      </c>
    </row>
    <row r="6574" spans="1:4">
      <c r="A6574" s="71" t="s">
        <v>6881</v>
      </c>
      <c r="B6574" s="84" t="s">
        <v>6882</v>
      </c>
      <c r="C6574" s="71" t="s">
        <v>24085</v>
      </c>
      <c r="D6574" s="76" t="s">
        <v>6883</v>
      </c>
    </row>
    <row r="6575" spans="1:4">
      <c r="A6575" s="71" t="s">
        <v>6884</v>
      </c>
      <c r="B6575" s="84" t="s">
        <v>6885</v>
      </c>
      <c r="C6575" s="71" t="s">
        <v>24085</v>
      </c>
      <c r="D6575" s="76" t="s">
        <v>6886</v>
      </c>
    </row>
    <row r="6576" spans="1:4">
      <c r="A6576" s="71" t="s">
        <v>6887</v>
      </c>
      <c r="B6576" s="84" t="s">
        <v>6888</v>
      </c>
      <c r="C6576" s="71" t="s">
        <v>24085</v>
      </c>
      <c r="D6576" s="76" t="s">
        <v>6889</v>
      </c>
    </row>
    <row r="6577" spans="1:4">
      <c r="A6577" s="71" t="s">
        <v>6890</v>
      </c>
      <c r="B6577" s="84" t="s">
        <v>6891</v>
      </c>
      <c r="C6577" s="71" t="s">
        <v>24085</v>
      </c>
      <c r="D6577" s="76" t="s">
        <v>6892</v>
      </c>
    </row>
    <row r="6578" spans="1:4">
      <c r="A6578" s="71" t="s">
        <v>6893</v>
      </c>
      <c r="B6578" s="84" t="s">
        <v>6894</v>
      </c>
      <c r="C6578" s="71" t="s">
        <v>24085</v>
      </c>
      <c r="D6578" s="76" t="s">
        <v>6895</v>
      </c>
    </row>
    <row r="6579" spans="1:4">
      <c r="A6579" s="71" t="s">
        <v>6896</v>
      </c>
      <c r="B6579" s="84" t="s">
        <v>6897</v>
      </c>
      <c r="C6579" s="71" t="s">
        <v>24085</v>
      </c>
      <c r="D6579" s="76" t="s">
        <v>6898</v>
      </c>
    </row>
    <row r="6580" spans="1:4">
      <c r="A6580" s="71" t="s">
        <v>6899</v>
      </c>
      <c r="B6580" s="84" t="s">
        <v>6900</v>
      </c>
      <c r="C6580" s="71" t="s">
        <v>24085</v>
      </c>
      <c r="D6580" s="77" t="s">
        <v>6901</v>
      </c>
    </row>
    <row r="6581" spans="1:4">
      <c r="A6581" s="71" t="s">
        <v>6902</v>
      </c>
      <c r="B6581" s="84" t="s">
        <v>6903</v>
      </c>
      <c r="C6581" s="71" t="s">
        <v>24085</v>
      </c>
      <c r="D6581" s="76" t="s">
        <v>6904</v>
      </c>
    </row>
    <row r="6582" spans="1:4">
      <c r="A6582" s="71" t="s">
        <v>6905</v>
      </c>
      <c r="B6582" s="84" t="s">
        <v>6906</v>
      </c>
      <c r="C6582" s="71" t="s">
        <v>24085</v>
      </c>
      <c r="D6582" s="76" t="s">
        <v>6907</v>
      </c>
    </row>
    <row r="6583" spans="1:4">
      <c r="A6583" s="71" t="s">
        <v>6908</v>
      </c>
      <c r="B6583" s="84" t="s">
        <v>6909</v>
      </c>
      <c r="C6583" s="71" t="s">
        <v>24085</v>
      </c>
      <c r="D6583" s="76" t="s">
        <v>6910</v>
      </c>
    </row>
    <row r="6584" spans="1:4">
      <c r="A6584" s="71" t="s">
        <v>6911</v>
      </c>
      <c r="B6584" s="84" t="s">
        <v>6912</v>
      </c>
      <c r="C6584" s="71" t="s">
        <v>24085</v>
      </c>
      <c r="D6584" s="76" t="s">
        <v>6913</v>
      </c>
    </row>
    <row r="6585" spans="1:4">
      <c r="A6585" s="71" t="s">
        <v>6914</v>
      </c>
      <c r="B6585" s="84" t="s">
        <v>6915</v>
      </c>
      <c r="C6585" s="71" t="s">
        <v>24085</v>
      </c>
      <c r="D6585" s="76" t="s">
        <v>6916</v>
      </c>
    </row>
    <row r="6586" spans="1:4">
      <c r="A6586" s="71" t="s">
        <v>6917</v>
      </c>
      <c r="B6586" s="84" t="s">
        <v>6918</v>
      </c>
      <c r="C6586" s="71" t="s">
        <v>24085</v>
      </c>
      <c r="D6586" s="76" t="s">
        <v>6919</v>
      </c>
    </row>
    <row r="6587" spans="1:4">
      <c r="A6587" s="71" t="s">
        <v>6920</v>
      </c>
      <c r="B6587" s="84" t="s">
        <v>6921</v>
      </c>
      <c r="C6587" s="71" t="s">
        <v>24085</v>
      </c>
      <c r="D6587" s="76" t="s">
        <v>6922</v>
      </c>
    </row>
    <row r="6588" spans="1:4">
      <c r="A6588" s="71" t="s">
        <v>6923</v>
      </c>
      <c r="B6588" s="84" t="s">
        <v>6924</v>
      </c>
      <c r="C6588" s="71" t="s">
        <v>24085</v>
      </c>
      <c r="D6588" s="76" t="s">
        <v>6925</v>
      </c>
    </row>
    <row r="6589" spans="1:4">
      <c r="A6589" s="71" t="s">
        <v>6926</v>
      </c>
      <c r="B6589" s="84" t="s">
        <v>6927</v>
      </c>
      <c r="C6589" s="71" t="s">
        <v>24085</v>
      </c>
      <c r="D6589" s="76" t="s">
        <v>6928</v>
      </c>
    </row>
    <row r="6590" spans="1:4">
      <c r="A6590" s="71" t="s">
        <v>6929</v>
      </c>
      <c r="B6590" s="84" t="s">
        <v>6930</v>
      </c>
      <c r="C6590" s="71" t="s">
        <v>24085</v>
      </c>
      <c r="D6590" s="77" t="s">
        <v>6931</v>
      </c>
    </row>
    <row r="6591" spans="1:4">
      <c r="A6591" s="71" t="s">
        <v>6932</v>
      </c>
      <c r="B6591" s="84" t="s">
        <v>6933</v>
      </c>
      <c r="C6591" s="71" t="s">
        <v>24085</v>
      </c>
      <c r="D6591" s="76" t="s">
        <v>6934</v>
      </c>
    </row>
    <row r="6592" spans="1:4">
      <c r="A6592" s="71" t="s">
        <v>6935</v>
      </c>
      <c r="B6592" s="84" t="s">
        <v>6936</v>
      </c>
      <c r="C6592" s="71" t="s">
        <v>24085</v>
      </c>
      <c r="D6592" s="76" t="s">
        <v>6937</v>
      </c>
    </row>
    <row r="6593" spans="1:4">
      <c r="A6593" s="71" t="s">
        <v>6938</v>
      </c>
      <c r="B6593" s="84" t="s">
        <v>6939</v>
      </c>
      <c r="C6593" s="71" t="s">
        <v>24085</v>
      </c>
      <c r="D6593" s="76" t="s">
        <v>6940</v>
      </c>
    </row>
    <row r="6594" spans="1:4">
      <c r="A6594" s="71" t="s">
        <v>6941</v>
      </c>
      <c r="B6594" s="84" t="s">
        <v>6942</v>
      </c>
      <c r="C6594" s="71" t="s">
        <v>24085</v>
      </c>
      <c r="D6594" s="76" t="s">
        <v>6943</v>
      </c>
    </row>
    <row r="6595" spans="1:4">
      <c r="A6595" s="71" t="s">
        <v>6944</v>
      </c>
      <c r="B6595" s="84" t="s">
        <v>6945</v>
      </c>
      <c r="C6595" s="71" t="s">
        <v>24085</v>
      </c>
      <c r="D6595" s="76" t="s">
        <v>6946</v>
      </c>
    </row>
    <row r="6596" spans="1:4">
      <c r="A6596" s="71" t="s">
        <v>6947</v>
      </c>
      <c r="B6596" s="84" t="s">
        <v>6948</v>
      </c>
      <c r="C6596" s="71" t="s">
        <v>24085</v>
      </c>
      <c r="D6596" s="77" t="s">
        <v>6949</v>
      </c>
    </row>
    <row r="6597" spans="1:4">
      <c r="A6597" s="71" t="s">
        <v>6950</v>
      </c>
      <c r="B6597" s="84" t="s">
        <v>6951</v>
      </c>
      <c r="C6597" s="71" t="s">
        <v>24085</v>
      </c>
      <c r="D6597" s="77" t="s">
        <v>6952</v>
      </c>
    </row>
    <row r="6598" spans="1:4">
      <c r="A6598" s="71" t="s">
        <v>6953</v>
      </c>
      <c r="B6598" s="84" t="s">
        <v>6954</v>
      </c>
      <c r="C6598" s="71" t="s">
        <v>24085</v>
      </c>
      <c r="D6598" s="76" t="s">
        <v>6955</v>
      </c>
    </row>
    <row r="6599" spans="1:4">
      <c r="A6599" s="71" t="s">
        <v>6956</v>
      </c>
      <c r="B6599" s="84" t="s">
        <v>6957</v>
      </c>
      <c r="C6599" s="71" t="s">
        <v>24085</v>
      </c>
      <c r="D6599" s="76" t="s">
        <v>6958</v>
      </c>
    </row>
    <row r="6600" spans="1:4">
      <c r="A6600" s="71" t="s">
        <v>6959</v>
      </c>
      <c r="B6600" s="84" t="s">
        <v>6960</v>
      </c>
      <c r="C6600" s="71" t="s">
        <v>24085</v>
      </c>
      <c r="D6600" s="76" t="s">
        <v>6961</v>
      </c>
    </row>
    <row r="6601" spans="1:4">
      <c r="A6601" s="71" t="s">
        <v>6962</v>
      </c>
      <c r="B6601" s="84" t="s">
        <v>6963</v>
      </c>
      <c r="C6601" s="71" t="s">
        <v>24085</v>
      </c>
      <c r="D6601" s="76" t="s">
        <v>6964</v>
      </c>
    </row>
    <row r="6602" spans="1:4">
      <c r="A6602" s="71" t="s">
        <v>6965</v>
      </c>
      <c r="B6602" s="84" t="s">
        <v>6966</v>
      </c>
      <c r="C6602" s="71" t="s">
        <v>24085</v>
      </c>
      <c r="D6602" s="76" t="s">
        <v>6967</v>
      </c>
    </row>
    <row r="6603" spans="1:4">
      <c r="A6603" s="71" t="s">
        <v>6968</v>
      </c>
      <c r="B6603" s="84" t="s">
        <v>6969</v>
      </c>
      <c r="C6603" s="71" t="s">
        <v>24085</v>
      </c>
      <c r="D6603" s="77" t="s">
        <v>6970</v>
      </c>
    </row>
    <row r="6604" spans="1:4">
      <c r="A6604" s="71" t="s">
        <v>6971</v>
      </c>
      <c r="B6604" s="84" t="s">
        <v>6972</v>
      </c>
      <c r="C6604" s="71" t="s">
        <v>24085</v>
      </c>
      <c r="D6604" s="76" t="s">
        <v>8924</v>
      </c>
    </row>
    <row r="6605" spans="1:4">
      <c r="A6605" s="71" t="s">
        <v>6973</v>
      </c>
      <c r="B6605" s="84" t="s">
        <v>6974</v>
      </c>
      <c r="C6605" s="71" t="s">
        <v>24085</v>
      </c>
      <c r="D6605" s="76" t="s">
        <v>6975</v>
      </c>
    </row>
    <row r="6606" spans="1:4">
      <c r="A6606" s="71" t="s">
        <v>6976</v>
      </c>
      <c r="B6606" s="84" t="s">
        <v>6977</v>
      </c>
      <c r="C6606" s="71" t="s">
        <v>24085</v>
      </c>
      <c r="D6606" s="76" t="s">
        <v>6978</v>
      </c>
    </row>
    <row r="6607" spans="1:4">
      <c r="A6607" s="71" t="s">
        <v>6979</v>
      </c>
      <c r="B6607" s="84" t="s">
        <v>6980</v>
      </c>
      <c r="C6607" s="71" t="s">
        <v>24085</v>
      </c>
      <c r="D6607" s="76" t="s">
        <v>6981</v>
      </c>
    </row>
    <row r="6608" spans="1:4">
      <c r="A6608" s="71" t="s">
        <v>6982</v>
      </c>
      <c r="B6608" s="84" t="s">
        <v>6983</v>
      </c>
      <c r="C6608" s="71" t="s">
        <v>24085</v>
      </c>
      <c r="D6608" s="76" t="s">
        <v>8927</v>
      </c>
    </row>
    <row r="6609" spans="1:4">
      <c r="A6609" s="71" t="s">
        <v>6984</v>
      </c>
      <c r="B6609" s="84" t="s">
        <v>6985</v>
      </c>
      <c r="C6609" s="71" t="s">
        <v>24085</v>
      </c>
      <c r="D6609" s="76" t="s">
        <v>6934</v>
      </c>
    </row>
    <row r="6610" spans="1:4">
      <c r="A6610" s="71" t="s">
        <v>6986</v>
      </c>
      <c r="B6610" s="84" t="s">
        <v>6987</v>
      </c>
      <c r="C6610" s="71" t="s">
        <v>24085</v>
      </c>
      <c r="D6610" s="76" t="s">
        <v>8939</v>
      </c>
    </row>
    <row r="6611" spans="1:4">
      <c r="A6611" s="71" t="s">
        <v>6988</v>
      </c>
      <c r="B6611" s="84" t="s">
        <v>6989</v>
      </c>
      <c r="C6611" s="71" t="s">
        <v>24085</v>
      </c>
      <c r="D6611" s="76" t="s">
        <v>8942</v>
      </c>
    </row>
    <row r="6612" spans="1:4">
      <c r="A6612" s="71" t="s">
        <v>6990</v>
      </c>
      <c r="B6612" s="84" t="s">
        <v>6991</v>
      </c>
      <c r="C6612" s="71" t="s">
        <v>24085</v>
      </c>
      <c r="D6612" s="77" t="s">
        <v>6992</v>
      </c>
    </row>
    <row r="6613" spans="1:4">
      <c r="A6613" s="71" t="s">
        <v>6993</v>
      </c>
      <c r="B6613" s="84" t="s">
        <v>6994</v>
      </c>
      <c r="C6613" s="71" t="s">
        <v>24085</v>
      </c>
      <c r="D6613" s="76" t="s">
        <v>8950</v>
      </c>
    </row>
    <row r="6614" spans="1:4">
      <c r="A6614" s="71" t="s">
        <v>6995</v>
      </c>
      <c r="B6614" s="84" t="s">
        <v>6996</v>
      </c>
      <c r="C6614" s="71" t="s">
        <v>24085</v>
      </c>
      <c r="D6614" s="73" t="s">
        <v>16252</v>
      </c>
    </row>
    <row r="6615" spans="1:4">
      <c r="A6615" s="71" t="s">
        <v>6997</v>
      </c>
      <c r="B6615" s="84" t="s">
        <v>6998</v>
      </c>
      <c r="C6615" s="71" t="s">
        <v>24085</v>
      </c>
      <c r="D6615" s="73" t="s">
        <v>6999</v>
      </c>
    </row>
    <row r="6616" spans="1:4">
      <c r="B6616" s="86"/>
    </row>
    <row r="6617" spans="1:4" ht="18.75">
      <c r="B6617" s="83" t="s">
        <v>23664</v>
      </c>
      <c r="C6617" s="79" t="s">
        <v>23665</v>
      </c>
      <c r="D6617" s="71" t="s">
        <v>23882</v>
      </c>
    </row>
    <row r="6618" spans="1:4">
      <c r="A6618" s="79" t="s">
        <v>23666</v>
      </c>
      <c r="B6618" s="84" t="s">
        <v>22678</v>
      </c>
    </row>
    <row r="6619" spans="1:4">
      <c r="A6619" s="79" t="s">
        <v>23667</v>
      </c>
      <c r="B6619" s="84" t="s">
        <v>22679</v>
      </c>
    </row>
    <row r="6620" spans="1:4">
      <c r="A6620" s="79" t="s">
        <v>24023</v>
      </c>
      <c r="B6620" s="85" t="s">
        <v>23668</v>
      </c>
      <c r="C6620" s="79" t="s">
        <v>23669</v>
      </c>
      <c r="D6620" s="79" t="s">
        <v>23670</v>
      </c>
    </row>
    <row r="6621" spans="1:4">
      <c r="B6621" s="86"/>
      <c r="D6621" s="79" t="s">
        <v>23671</v>
      </c>
    </row>
    <row r="6622" spans="1:4">
      <c r="A6622" s="71" t="s">
        <v>7000</v>
      </c>
      <c r="B6622" s="84" t="s">
        <v>7001</v>
      </c>
      <c r="C6622" s="71" t="s">
        <v>24085</v>
      </c>
      <c r="D6622" s="73" t="s">
        <v>7002</v>
      </c>
    </row>
    <row r="6623" spans="1:4">
      <c r="A6623" s="71" t="s">
        <v>7003</v>
      </c>
      <c r="B6623" s="84" t="s">
        <v>7004</v>
      </c>
      <c r="C6623" s="71" t="s">
        <v>24085</v>
      </c>
      <c r="D6623" s="73" t="s">
        <v>7005</v>
      </c>
    </row>
    <row r="6624" spans="1:4">
      <c r="A6624" s="71" t="s">
        <v>7006</v>
      </c>
      <c r="B6624" s="84" t="s">
        <v>7007</v>
      </c>
      <c r="C6624" s="71" t="s">
        <v>24085</v>
      </c>
      <c r="D6624" s="73" t="s">
        <v>7008</v>
      </c>
    </row>
    <row r="6625" spans="1:4">
      <c r="A6625" s="71" t="s">
        <v>7009</v>
      </c>
      <c r="B6625" s="84" t="s">
        <v>7010</v>
      </c>
      <c r="C6625" s="71" t="s">
        <v>24085</v>
      </c>
      <c r="D6625" s="73" t="s">
        <v>8888</v>
      </c>
    </row>
    <row r="6626" spans="1:4">
      <c r="A6626" s="71" t="s">
        <v>7011</v>
      </c>
      <c r="B6626" s="84" t="s">
        <v>7012</v>
      </c>
      <c r="C6626" s="71" t="s">
        <v>24085</v>
      </c>
      <c r="D6626" s="73" t="s">
        <v>7013</v>
      </c>
    </row>
    <row r="6627" spans="1:4">
      <c r="A6627" s="71" t="s">
        <v>7014</v>
      </c>
      <c r="B6627" s="84" t="s">
        <v>7015</v>
      </c>
      <c r="C6627" s="71" t="s">
        <v>24085</v>
      </c>
      <c r="D6627" s="73" t="s">
        <v>7016</v>
      </c>
    </row>
    <row r="6628" spans="1:4">
      <c r="A6628" s="71" t="s">
        <v>7017</v>
      </c>
      <c r="B6628" s="84" t="s">
        <v>7018</v>
      </c>
      <c r="C6628" s="71" t="s">
        <v>24085</v>
      </c>
      <c r="D6628" s="73" t="s">
        <v>7019</v>
      </c>
    </row>
    <row r="6629" spans="1:4">
      <c r="A6629" s="71" t="s">
        <v>7020</v>
      </c>
      <c r="B6629" s="84" t="s">
        <v>7021</v>
      </c>
      <c r="C6629" s="71" t="s">
        <v>24085</v>
      </c>
      <c r="D6629" s="73" t="s">
        <v>7022</v>
      </c>
    </row>
    <row r="6630" spans="1:4">
      <c r="A6630" s="71" t="s">
        <v>7023</v>
      </c>
      <c r="B6630" s="84" t="s">
        <v>7024</v>
      </c>
      <c r="C6630" s="71" t="s">
        <v>24085</v>
      </c>
      <c r="D6630" s="73" t="s">
        <v>7025</v>
      </c>
    </row>
    <row r="6631" spans="1:4">
      <c r="A6631" s="71" t="s">
        <v>7026</v>
      </c>
      <c r="B6631" s="84" t="s">
        <v>7027</v>
      </c>
      <c r="C6631" s="71" t="s">
        <v>24085</v>
      </c>
      <c r="D6631" s="73" t="s">
        <v>7028</v>
      </c>
    </row>
    <row r="6632" spans="1:4">
      <c r="A6632" s="71" t="s">
        <v>7029</v>
      </c>
      <c r="B6632" s="84" t="s">
        <v>7030</v>
      </c>
      <c r="C6632" s="71" t="s">
        <v>24085</v>
      </c>
      <c r="D6632" s="73" t="s">
        <v>7031</v>
      </c>
    </row>
    <row r="6633" spans="1:4">
      <c r="A6633" s="71" t="s">
        <v>7032</v>
      </c>
      <c r="B6633" s="84" t="s">
        <v>7033</v>
      </c>
      <c r="C6633" s="71" t="s">
        <v>24085</v>
      </c>
      <c r="D6633" s="73" t="s">
        <v>7034</v>
      </c>
    </row>
    <row r="6634" spans="1:4">
      <c r="A6634" s="71" t="s">
        <v>7035</v>
      </c>
      <c r="B6634" s="84" t="s">
        <v>7036</v>
      </c>
      <c r="C6634" s="71" t="s">
        <v>24085</v>
      </c>
      <c r="D6634" s="73" t="s">
        <v>7037</v>
      </c>
    </row>
    <row r="6635" spans="1:4">
      <c r="A6635" s="71" t="s">
        <v>7038</v>
      </c>
      <c r="B6635" s="84" t="s">
        <v>7039</v>
      </c>
      <c r="C6635" s="71" t="s">
        <v>24085</v>
      </c>
      <c r="D6635" s="73" t="s">
        <v>7040</v>
      </c>
    </row>
    <row r="6636" spans="1:4">
      <c r="A6636" s="71" t="s">
        <v>7041</v>
      </c>
      <c r="B6636" s="84" t="s">
        <v>7042</v>
      </c>
      <c r="C6636" s="71" t="s">
        <v>24085</v>
      </c>
      <c r="D6636" s="73" t="s">
        <v>7043</v>
      </c>
    </row>
    <row r="6637" spans="1:4">
      <c r="A6637" s="71" t="s">
        <v>7044</v>
      </c>
      <c r="B6637" s="84" t="s">
        <v>7045</v>
      </c>
      <c r="C6637" s="71" t="s">
        <v>24085</v>
      </c>
      <c r="D6637" s="73" t="s">
        <v>7046</v>
      </c>
    </row>
    <row r="6638" spans="1:4">
      <c r="A6638" s="71" t="s">
        <v>7047</v>
      </c>
      <c r="B6638" s="84" t="s">
        <v>7048</v>
      </c>
      <c r="C6638" s="71" t="s">
        <v>24085</v>
      </c>
      <c r="D6638" s="73" t="s">
        <v>12735</v>
      </c>
    </row>
    <row r="6639" spans="1:4">
      <c r="A6639" s="71" t="s">
        <v>7049</v>
      </c>
      <c r="B6639" s="84" t="s">
        <v>7050</v>
      </c>
      <c r="C6639" s="71" t="s">
        <v>24085</v>
      </c>
      <c r="D6639" s="73" t="s">
        <v>7051</v>
      </c>
    </row>
    <row r="6640" spans="1:4">
      <c r="A6640" s="71" t="s">
        <v>7052</v>
      </c>
      <c r="B6640" s="84" t="s">
        <v>7053</v>
      </c>
      <c r="C6640" s="71" t="s">
        <v>24085</v>
      </c>
      <c r="D6640" s="73" t="s">
        <v>7054</v>
      </c>
    </row>
    <row r="6641" spans="1:4">
      <c r="A6641" s="71" t="s">
        <v>7055</v>
      </c>
      <c r="B6641" s="84" t="s">
        <v>7056</v>
      </c>
      <c r="C6641" s="71" t="s">
        <v>24085</v>
      </c>
      <c r="D6641" s="76" t="s">
        <v>7057</v>
      </c>
    </row>
    <row r="6642" spans="1:4">
      <c r="A6642" s="71" t="s">
        <v>7058</v>
      </c>
      <c r="B6642" s="84" t="s">
        <v>7059</v>
      </c>
      <c r="C6642" s="71" t="s">
        <v>24085</v>
      </c>
      <c r="D6642" s="76" t="s">
        <v>7060</v>
      </c>
    </row>
    <row r="6643" spans="1:4">
      <c r="A6643" s="71" t="s">
        <v>7061</v>
      </c>
      <c r="B6643" s="84" t="s">
        <v>7062</v>
      </c>
      <c r="C6643" s="71" t="s">
        <v>24085</v>
      </c>
      <c r="D6643" s="73" t="s">
        <v>7063</v>
      </c>
    </row>
    <row r="6644" spans="1:4">
      <c r="A6644" s="71" t="s">
        <v>7064</v>
      </c>
      <c r="B6644" s="84" t="s">
        <v>7065</v>
      </c>
      <c r="C6644" s="71" t="s">
        <v>24085</v>
      </c>
      <c r="D6644" s="76" t="s">
        <v>7066</v>
      </c>
    </row>
    <row r="6645" spans="1:4">
      <c r="A6645" s="71" t="s">
        <v>7067</v>
      </c>
      <c r="B6645" s="84" t="s">
        <v>7068</v>
      </c>
      <c r="C6645" s="71" t="s">
        <v>24085</v>
      </c>
      <c r="D6645" s="76" t="s">
        <v>7069</v>
      </c>
    </row>
    <row r="6646" spans="1:4">
      <c r="A6646" s="71" t="s">
        <v>7070</v>
      </c>
      <c r="B6646" s="84" t="s">
        <v>7071</v>
      </c>
      <c r="C6646" s="71" t="s">
        <v>24085</v>
      </c>
      <c r="D6646" s="76" t="s">
        <v>7072</v>
      </c>
    </row>
    <row r="6647" spans="1:4">
      <c r="A6647" s="71" t="s">
        <v>7073</v>
      </c>
      <c r="B6647" s="84" t="s">
        <v>7074</v>
      </c>
      <c r="C6647" s="71" t="s">
        <v>24085</v>
      </c>
      <c r="D6647" s="76" t="s">
        <v>7075</v>
      </c>
    </row>
    <row r="6648" spans="1:4">
      <c r="A6648" s="71" t="s">
        <v>7076</v>
      </c>
      <c r="B6648" s="84" t="s">
        <v>7077</v>
      </c>
      <c r="C6648" s="71" t="s">
        <v>24085</v>
      </c>
      <c r="D6648" s="76" t="s">
        <v>7078</v>
      </c>
    </row>
    <row r="6649" spans="1:4">
      <c r="A6649" s="71" t="s">
        <v>7079</v>
      </c>
      <c r="B6649" s="84" t="s">
        <v>7080</v>
      </c>
      <c r="C6649" s="71" t="s">
        <v>24085</v>
      </c>
      <c r="D6649" s="76" t="s">
        <v>7081</v>
      </c>
    </row>
    <row r="6650" spans="1:4">
      <c r="A6650" s="71" t="s">
        <v>7082</v>
      </c>
      <c r="B6650" s="84" t="s">
        <v>7083</v>
      </c>
      <c r="C6650" s="71" t="s">
        <v>24085</v>
      </c>
      <c r="D6650" s="76" t="s">
        <v>7084</v>
      </c>
    </row>
    <row r="6651" spans="1:4">
      <c r="A6651" s="71" t="s">
        <v>7085</v>
      </c>
      <c r="B6651" s="84" t="s">
        <v>7086</v>
      </c>
      <c r="C6651" s="71" t="s">
        <v>24085</v>
      </c>
      <c r="D6651" s="76" t="s">
        <v>7087</v>
      </c>
    </row>
    <row r="6652" spans="1:4">
      <c r="A6652" s="71" t="s">
        <v>7088</v>
      </c>
      <c r="B6652" s="84" t="s">
        <v>7089</v>
      </c>
      <c r="C6652" s="71" t="s">
        <v>24085</v>
      </c>
      <c r="D6652" s="76" t="s">
        <v>7090</v>
      </c>
    </row>
    <row r="6653" spans="1:4">
      <c r="A6653" s="71" t="s">
        <v>7091</v>
      </c>
      <c r="B6653" s="84" t="s">
        <v>7092</v>
      </c>
      <c r="C6653" s="71" t="s">
        <v>24085</v>
      </c>
      <c r="D6653" s="73" t="s">
        <v>7093</v>
      </c>
    </row>
    <row r="6654" spans="1:4">
      <c r="A6654" s="71" t="s">
        <v>7094</v>
      </c>
      <c r="B6654" s="84" t="s">
        <v>7095</v>
      </c>
      <c r="C6654" s="71" t="s">
        <v>24085</v>
      </c>
      <c r="D6654" s="76" t="s">
        <v>7096</v>
      </c>
    </row>
    <row r="6655" spans="1:4">
      <c r="A6655" s="71" t="s">
        <v>7097</v>
      </c>
      <c r="B6655" s="84" t="s">
        <v>7098</v>
      </c>
      <c r="C6655" s="71" t="s">
        <v>24085</v>
      </c>
      <c r="D6655" s="77" t="s">
        <v>7099</v>
      </c>
    </row>
    <row r="6656" spans="1:4">
      <c r="A6656" s="71" t="s">
        <v>7100</v>
      </c>
      <c r="B6656" s="84" t="s">
        <v>7101</v>
      </c>
      <c r="C6656" s="71" t="s">
        <v>24085</v>
      </c>
      <c r="D6656" s="76" t="s">
        <v>7102</v>
      </c>
    </row>
    <row r="6657" spans="1:4">
      <c r="A6657" s="71" t="s">
        <v>7103</v>
      </c>
      <c r="B6657" s="84" t="s">
        <v>7104</v>
      </c>
      <c r="C6657" s="71" t="s">
        <v>24085</v>
      </c>
      <c r="D6657" s="76" t="s">
        <v>7105</v>
      </c>
    </row>
    <row r="6658" spans="1:4">
      <c r="A6658" s="71" t="s">
        <v>7106</v>
      </c>
      <c r="B6658" s="84" t="s">
        <v>7107</v>
      </c>
      <c r="C6658" s="71" t="s">
        <v>24085</v>
      </c>
      <c r="D6658" s="77" t="s">
        <v>7108</v>
      </c>
    </row>
    <row r="6659" spans="1:4">
      <c r="A6659" s="71" t="s">
        <v>7109</v>
      </c>
      <c r="B6659" s="84" t="s">
        <v>7110</v>
      </c>
      <c r="C6659" s="71" t="s">
        <v>24085</v>
      </c>
      <c r="D6659" s="77" t="s">
        <v>7111</v>
      </c>
    </row>
    <row r="6660" spans="1:4">
      <c r="A6660" s="71" t="s">
        <v>7112</v>
      </c>
      <c r="B6660" s="84" t="s">
        <v>7113</v>
      </c>
      <c r="C6660" s="71" t="s">
        <v>24085</v>
      </c>
      <c r="D6660" s="76" t="s">
        <v>7114</v>
      </c>
    </row>
    <row r="6661" spans="1:4">
      <c r="A6661" s="71" t="s">
        <v>7115</v>
      </c>
      <c r="B6661" s="84" t="s">
        <v>7116</v>
      </c>
      <c r="C6661" s="71" t="s">
        <v>24085</v>
      </c>
      <c r="D6661" s="76" t="s">
        <v>7117</v>
      </c>
    </row>
    <row r="6662" spans="1:4">
      <c r="A6662" s="71" t="s">
        <v>7118</v>
      </c>
      <c r="B6662" s="84" t="s">
        <v>7119</v>
      </c>
      <c r="C6662" s="71" t="s">
        <v>24085</v>
      </c>
      <c r="D6662" s="76" t="s">
        <v>7120</v>
      </c>
    </row>
    <row r="6663" spans="1:4">
      <c r="A6663" s="71" t="s">
        <v>7121</v>
      </c>
      <c r="B6663" s="84" t="s">
        <v>7122</v>
      </c>
      <c r="C6663" s="71" t="s">
        <v>24085</v>
      </c>
      <c r="D6663" s="76" t="s">
        <v>7123</v>
      </c>
    </row>
    <row r="6664" spans="1:4">
      <c r="A6664" s="71" t="s">
        <v>7124</v>
      </c>
      <c r="B6664" s="84" t="s">
        <v>7125</v>
      </c>
      <c r="C6664" s="71" t="s">
        <v>24085</v>
      </c>
      <c r="D6664" s="76" t="s">
        <v>7126</v>
      </c>
    </row>
    <row r="6665" spans="1:4">
      <c r="A6665" s="71" t="s">
        <v>7127</v>
      </c>
      <c r="B6665" s="84" t="s">
        <v>7128</v>
      </c>
      <c r="C6665" s="71" t="s">
        <v>24085</v>
      </c>
      <c r="D6665" s="76" t="s">
        <v>7129</v>
      </c>
    </row>
    <row r="6666" spans="1:4">
      <c r="A6666" s="71" t="s">
        <v>7130</v>
      </c>
      <c r="B6666" s="84" t="s">
        <v>7131</v>
      </c>
      <c r="C6666" s="71" t="s">
        <v>24085</v>
      </c>
      <c r="D6666" s="76" t="s">
        <v>7132</v>
      </c>
    </row>
    <row r="6667" spans="1:4">
      <c r="A6667" s="71" t="s">
        <v>7133</v>
      </c>
      <c r="B6667" s="84" t="s">
        <v>7134</v>
      </c>
      <c r="C6667" s="71" t="s">
        <v>24085</v>
      </c>
      <c r="D6667" s="76" t="s">
        <v>7135</v>
      </c>
    </row>
    <row r="6668" spans="1:4">
      <c r="A6668" s="71" t="s">
        <v>7136</v>
      </c>
      <c r="B6668" s="84" t="s">
        <v>7137</v>
      </c>
      <c r="C6668" s="71" t="s">
        <v>24085</v>
      </c>
      <c r="D6668" s="77" t="s">
        <v>7138</v>
      </c>
    </row>
    <row r="6669" spans="1:4">
      <c r="A6669" s="71" t="s">
        <v>7139</v>
      </c>
      <c r="B6669" s="84" t="s">
        <v>7140</v>
      </c>
      <c r="C6669" s="71" t="s">
        <v>24085</v>
      </c>
      <c r="D6669" s="76" t="s">
        <v>7141</v>
      </c>
    </row>
    <row r="6670" spans="1:4">
      <c r="A6670" s="71" t="s">
        <v>7142</v>
      </c>
      <c r="B6670" s="84" t="s">
        <v>7143</v>
      </c>
      <c r="C6670" s="71" t="s">
        <v>24085</v>
      </c>
      <c r="D6670" s="76" t="s">
        <v>7144</v>
      </c>
    </row>
    <row r="6671" spans="1:4">
      <c r="A6671" s="71" t="s">
        <v>7145</v>
      </c>
      <c r="B6671" s="84" t="s">
        <v>7146</v>
      </c>
      <c r="C6671" s="71" t="s">
        <v>24085</v>
      </c>
      <c r="D6671" s="77" t="s">
        <v>7147</v>
      </c>
    </row>
    <row r="6672" spans="1:4">
      <c r="A6672" s="71" t="s">
        <v>7148</v>
      </c>
      <c r="B6672" s="84" t="s">
        <v>7149</v>
      </c>
      <c r="C6672" s="71" t="s">
        <v>24085</v>
      </c>
      <c r="D6672" s="76" t="s">
        <v>7150</v>
      </c>
    </row>
    <row r="6673" spans="1:4">
      <c r="A6673" s="71" t="s">
        <v>7151</v>
      </c>
      <c r="B6673" s="84" t="s">
        <v>7152</v>
      </c>
      <c r="C6673" s="71" t="s">
        <v>24085</v>
      </c>
      <c r="D6673" s="76" t="s">
        <v>7153</v>
      </c>
    </row>
    <row r="6674" spans="1:4">
      <c r="A6674" s="71" t="s">
        <v>7154</v>
      </c>
      <c r="B6674" s="84" t="s">
        <v>7155</v>
      </c>
      <c r="C6674" s="71" t="s">
        <v>24085</v>
      </c>
      <c r="D6674" s="76" t="s">
        <v>7156</v>
      </c>
    </row>
    <row r="6676" spans="1:4" ht="18.75">
      <c r="B6676" s="83" t="s">
        <v>23664</v>
      </c>
      <c r="C6676" s="79" t="s">
        <v>23665</v>
      </c>
      <c r="D6676" s="71" t="s">
        <v>23883</v>
      </c>
    </row>
    <row r="6677" spans="1:4">
      <c r="A6677" s="79" t="s">
        <v>23666</v>
      </c>
      <c r="B6677" s="84" t="s">
        <v>22678</v>
      </c>
    </row>
    <row r="6678" spans="1:4">
      <c r="A6678" s="79" t="s">
        <v>23667</v>
      </c>
      <c r="B6678" s="84" t="s">
        <v>22679</v>
      </c>
    </row>
    <row r="6679" spans="1:4">
      <c r="A6679" s="79" t="s">
        <v>24023</v>
      </c>
      <c r="B6679" s="85" t="s">
        <v>23668</v>
      </c>
      <c r="C6679" s="79" t="s">
        <v>23669</v>
      </c>
      <c r="D6679" s="79" t="s">
        <v>23670</v>
      </c>
    </row>
    <row r="6680" spans="1:4">
      <c r="B6680" s="86"/>
      <c r="D6680" s="79" t="s">
        <v>23671</v>
      </c>
    </row>
    <row r="6681" spans="1:4">
      <c r="A6681" s="71" t="s">
        <v>7157</v>
      </c>
      <c r="B6681" s="84" t="s">
        <v>7158</v>
      </c>
      <c r="C6681" s="71" t="s">
        <v>24085</v>
      </c>
      <c r="D6681" s="76" t="s">
        <v>7159</v>
      </c>
    </row>
    <row r="6682" spans="1:4">
      <c r="A6682" s="71" t="s">
        <v>7160</v>
      </c>
      <c r="B6682" s="84" t="s">
        <v>7161</v>
      </c>
      <c r="C6682" s="71" t="s">
        <v>24085</v>
      </c>
      <c r="D6682" s="76" t="s">
        <v>7162</v>
      </c>
    </row>
    <row r="6683" spans="1:4">
      <c r="A6683" s="71" t="s">
        <v>7163</v>
      </c>
      <c r="B6683" s="84" t="s">
        <v>7164</v>
      </c>
      <c r="C6683" s="71" t="s">
        <v>24085</v>
      </c>
      <c r="D6683" s="76" t="s">
        <v>7165</v>
      </c>
    </row>
    <row r="6684" spans="1:4">
      <c r="A6684" s="71" t="s">
        <v>7166</v>
      </c>
      <c r="B6684" s="84" t="s">
        <v>7167</v>
      </c>
      <c r="C6684" s="71" t="s">
        <v>24085</v>
      </c>
      <c r="D6684" s="76" t="s">
        <v>7168</v>
      </c>
    </row>
    <row r="6685" spans="1:4">
      <c r="A6685" s="71" t="s">
        <v>7169</v>
      </c>
      <c r="B6685" s="84" t="s">
        <v>7170</v>
      </c>
      <c r="C6685" s="71" t="s">
        <v>24085</v>
      </c>
      <c r="D6685" s="76" t="s">
        <v>7171</v>
      </c>
    </row>
    <row r="6686" spans="1:4">
      <c r="A6686" s="71" t="s">
        <v>7172</v>
      </c>
      <c r="B6686" s="84" t="s">
        <v>7173</v>
      </c>
      <c r="C6686" s="71" t="s">
        <v>24085</v>
      </c>
      <c r="D6686" s="76" t="s">
        <v>7174</v>
      </c>
    </row>
    <row r="6687" spans="1:4">
      <c r="A6687" s="71" t="s">
        <v>7175</v>
      </c>
      <c r="B6687" s="84" t="s">
        <v>7176</v>
      </c>
      <c r="C6687" s="71" t="s">
        <v>24085</v>
      </c>
      <c r="D6687" s="76" t="s">
        <v>7177</v>
      </c>
    </row>
    <row r="6688" spans="1:4">
      <c r="A6688" s="71" t="s">
        <v>7178</v>
      </c>
      <c r="B6688" s="84" t="s">
        <v>7179</v>
      </c>
      <c r="C6688" s="71" t="s">
        <v>24085</v>
      </c>
      <c r="D6688" s="76" t="s">
        <v>7180</v>
      </c>
    </row>
    <row r="6689" spans="1:4">
      <c r="A6689" s="71" t="s">
        <v>7181</v>
      </c>
      <c r="B6689" s="84" t="s">
        <v>7182</v>
      </c>
      <c r="C6689" s="71" t="s">
        <v>24085</v>
      </c>
      <c r="D6689" s="76" t="s">
        <v>7183</v>
      </c>
    </row>
    <row r="6690" spans="1:4">
      <c r="A6690" s="71" t="s">
        <v>7184</v>
      </c>
      <c r="B6690" s="84" t="s">
        <v>7185</v>
      </c>
      <c r="C6690" s="71" t="s">
        <v>24085</v>
      </c>
      <c r="D6690" s="76" t="s">
        <v>7186</v>
      </c>
    </row>
    <row r="6691" spans="1:4">
      <c r="A6691" s="71" t="s">
        <v>7187</v>
      </c>
      <c r="B6691" s="84" t="s">
        <v>7188</v>
      </c>
      <c r="C6691" s="71" t="s">
        <v>24085</v>
      </c>
      <c r="D6691" s="76" t="s">
        <v>7189</v>
      </c>
    </row>
    <row r="6692" spans="1:4">
      <c r="A6692" s="71" t="s">
        <v>7190</v>
      </c>
      <c r="B6692" s="84" t="s">
        <v>7191</v>
      </c>
      <c r="C6692" s="71" t="s">
        <v>24085</v>
      </c>
      <c r="D6692" s="76" t="s">
        <v>7192</v>
      </c>
    </row>
    <row r="6693" spans="1:4">
      <c r="A6693" s="71" t="s">
        <v>7193</v>
      </c>
      <c r="B6693" s="84" t="s">
        <v>7194</v>
      </c>
      <c r="C6693" s="71" t="s">
        <v>24085</v>
      </c>
      <c r="D6693" s="76" t="s">
        <v>7195</v>
      </c>
    </row>
    <row r="6694" spans="1:4">
      <c r="A6694" s="71" t="s">
        <v>7196</v>
      </c>
      <c r="B6694" s="84" t="s">
        <v>7197</v>
      </c>
      <c r="C6694" s="71" t="s">
        <v>24085</v>
      </c>
      <c r="D6694" s="76" t="s">
        <v>7198</v>
      </c>
    </row>
    <row r="6695" spans="1:4">
      <c r="A6695" s="71" t="s">
        <v>7199</v>
      </c>
      <c r="B6695" s="84" t="s">
        <v>7200</v>
      </c>
      <c r="C6695" s="71" t="s">
        <v>24085</v>
      </c>
      <c r="D6695" s="77" t="s">
        <v>7201</v>
      </c>
    </row>
    <row r="6696" spans="1:4">
      <c r="A6696" s="71" t="s">
        <v>7202</v>
      </c>
      <c r="B6696" s="84" t="s">
        <v>7203</v>
      </c>
      <c r="C6696" s="71" t="s">
        <v>24085</v>
      </c>
      <c r="D6696" s="76" t="s">
        <v>7204</v>
      </c>
    </row>
    <row r="6697" spans="1:4">
      <c r="A6697" s="71" t="s">
        <v>7205</v>
      </c>
      <c r="B6697" s="84" t="s">
        <v>7206</v>
      </c>
      <c r="C6697" s="71" t="s">
        <v>24085</v>
      </c>
      <c r="D6697" s="76" t="s">
        <v>7207</v>
      </c>
    </row>
    <row r="6698" spans="1:4">
      <c r="A6698" s="71" t="s">
        <v>7208</v>
      </c>
      <c r="B6698" s="84" t="s">
        <v>7209</v>
      </c>
      <c r="C6698" s="71" t="s">
        <v>24085</v>
      </c>
      <c r="D6698" s="77" t="s">
        <v>7210</v>
      </c>
    </row>
    <row r="6699" spans="1:4">
      <c r="A6699" s="71" t="s">
        <v>7211</v>
      </c>
      <c r="B6699" s="84" t="s">
        <v>7212</v>
      </c>
      <c r="C6699" s="71" t="s">
        <v>24085</v>
      </c>
      <c r="D6699" s="73" t="s">
        <v>7213</v>
      </c>
    </row>
    <row r="6700" spans="1:4">
      <c r="A6700" s="71" t="s">
        <v>7214</v>
      </c>
      <c r="B6700" s="84" t="s">
        <v>7215</v>
      </c>
      <c r="C6700" s="71" t="s">
        <v>24085</v>
      </c>
      <c r="D6700" s="73" t="s">
        <v>7216</v>
      </c>
    </row>
    <row r="6701" spans="1:4">
      <c r="A6701" s="71" t="s">
        <v>7217</v>
      </c>
      <c r="B6701" s="84" t="s">
        <v>7218</v>
      </c>
      <c r="C6701" s="71" t="s">
        <v>24085</v>
      </c>
      <c r="D6701" s="73" t="s">
        <v>7219</v>
      </c>
    </row>
    <row r="6702" spans="1:4">
      <c r="A6702" s="71" t="s">
        <v>7220</v>
      </c>
      <c r="B6702" s="84" t="s">
        <v>7221</v>
      </c>
      <c r="C6702" s="71" t="s">
        <v>24085</v>
      </c>
      <c r="D6702" s="73" t="s">
        <v>7222</v>
      </c>
    </row>
    <row r="6703" spans="1:4">
      <c r="A6703" s="71" t="s">
        <v>7223</v>
      </c>
      <c r="B6703" s="84" t="s">
        <v>7224</v>
      </c>
      <c r="C6703" s="71" t="s">
        <v>24085</v>
      </c>
      <c r="D6703" s="73" t="s">
        <v>7225</v>
      </c>
    </row>
    <row r="6704" spans="1:4">
      <c r="A6704" s="71" t="s">
        <v>7226</v>
      </c>
      <c r="B6704" s="84" t="s">
        <v>7227</v>
      </c>
      <c r="C6704" s="71" t="s">
        <v>24085</v>
      </c>
      <c r="D6704" s="73" t="s">
        <v>7228</v>
      </c>
    </row>
    <row r="6705" spans="1:4">
      <c r="A6705" s="71" t="s">
        <v>7229</v>
      </c>
      <c r="B6705" s="84" t="s">
        <v>7230</v>
      </c>
      <c r="C6705" s="71" t="s">
        <v>24085</v>
      </c>
      <c r="D6705" s="73" t="s">
        <v>7231</v>
      </c>
    </row>
    <row r="6706" spans="1:4">
      <c r="A6706" s="71" t="s">
        <v>7232</v>
      </c>
      <c r="B6706" s="84" t="s">
        <v>7233</v>
      </c>
      <c r="C6706" s="71" t="s">
        <v>24085</v>
      </c>
      <c r="D6706" s="73" t="s">
        <v>7234</v>
      </c>
    </row>
    <row r="6707" spans="1:4">
      <c r="A6707" s="71" t="s">
        <v>7235</v>
      </c>
      <c r="B6707" s="84" t="s">
        <v>7236</v>
      </c>
      <c r="C6707" s="71" t="s">
        <v>24085</v>
      </c>
      <c r="D6707" s="73" t="s">
        <v>7237</v>
      </c>
    </row>
    <row r="6708" spans="1:4">
      <c r="A6708" s="71" t="s">
        <v>7238</v>
      </c>
      <c r="B6708" s="84" t="s">
        <v>7239</v>
      </c>
      <c r="C6708" s="71" t="s">
        <v>24085</v>
      </c>
      <c r="D6708" s="73" t="s">
        <v>7240</v>
      </c>
    </row>
    <row r="6709" spans="1:4">
      <c r="A6709" s="71" t="s">
        <v>7241</v>
      </c>
      <c r="B6709" s="84" t="s">
        <v>7242</v>
      </c>
      <c r="C6709" s="71" t="s">
        <v>24085</v>
      </c>
      <c r="D6709" s="76" t="s">
        <v>7243</v>
      </c>
    </row>
    <row r="6710" spans="1:4">
      <c r="A6710" s="71" t="s">
        <v>7244</v>
      </c>
      <c r="B6710" s="84" t="s">
        <v>9308</v>
      </c>
      <c r="C6710" s="71" t="s">
        <v>24085</v>
      </c>
      <c r="D6710" s="76" t="s">
        <v>9309</v>
      </c>
    </row>
    <row r="6711" spans="1:4">
      <c r="A6711" s="71" t="s">
        <v>9310</v>
      </c>
      <c r="B6711" s="84" t="s">
        <v>9311</v>
      </c>
      <c r="C6711" s="71" t="s">
        <v>24085</v>
      </c>
      <c r="D6711" s="73" t="s">
        <v>9312</v>
      </c>
    </row>
    <row r="6712" spans="1:4">
      <c r="A6712" s="71" t="s">
        <v>9313</v>
      </c>
      <c r="B6712" s="84" t="s">
        <v>9314</v>
      </c>
      <c r="C6712" s="71" t="s">
        <v>24085</v>
      </c>
      <c r="D6712" s="73" t="s">
        <v>9315</v>
      </c>
    </row>
    <row r="6713" spans="1:4">
      <c r="A6713" s="71" t="s">
        <v>9316</v>
      </c>
      <c r="B6713" s="84" t="s">
        <v>9317</v>
      </c>
      <c r="C6713" s="71" t="s">
        <v>24085</v>
      </c>
      <c r="D6713" s="73" t="s">
        <v>9318</v>
      </c>
    </row>
    <row r="6714" spans="1:4">
      <c r="A6714" s="71" t="s">
        <v>9319</v>
      </c>
      <c r="B6714" s="84" t="s">
        <v>9320</v>
      </c>
      <c r="C6714" s="71" t="s">
        <v>24085</v>
      </c>
      <c r="D6714" s="76" t="s">
        <v>9321</v>
      </c>
    </row>
    <row r="6715" spans="1:4">
      <c r="A6715" s="71" t="s">
        <v>9322</v>
      </c>
      <c r="B6715" s="84" t="s">
        <v>9323</v>
      </c>
      <c r="C6715" s="71" t="s">
        <v>24085</v>
      </c>
      <c r="D6715" s="76" t="s">
        <v>9324</v>
      </c>
    </row>
    <row r="6716" spans="1:4">
      <c r="A6716" s="71" t="s">
        <v>9325</v>
      </c>
      <c r="B6716" s="84" t="s">
        <v>9326</v>
      </c>
      <c r="C6716" s="71" t="s">
        <v>24085</v>
      </c>
      <c r="D6716" s="73" t="s">
        <v>9327</v>
      </c>
    </row>
    <row r="6717" spans="1:4">
      <c r="A6717" s="71" t="s">
        <v>9328</v>
      </c>
      <c r="B6717" s="84" t="s">
        <v>9329</v>
      </c>
      <c r="C6717" s="71" t="s">
        <v>24085</v>
      </c>
      <c r="D6717" s="73" t="s">
        <v>9330</v>
      </c>
    </row>
    <row r="6718" spans="1:4">
      <c r="A6718" s="71" t="s">
        <v>9331</v>
      </c>
      <c r="B6718" s="84" t="s">
        <v>9332</v>
      </c>
      <c r="C6718" s="71" t="s">
        <v>24085</v>
      </c>
      <c r="D6718" s="73" t="s">
        <v>9333</v>
      </c>
    </row>
    <row r="6719" spans="1:4">
      <c r="A6719" s="71" t="s">
        <v>9334</v>
      </c>
      <c r="B6719" s="84" t="s">
        <v>9335</v>
      </c>
      <c r="C6719" s="71" t="s">
        <v>24085</v>
      </c>
      <c r="D6719" s="73" t="s">
        <v>9336</v>
      </c>
    </row>
    <row r="6720" spans="1:4">
      <c r="A6720" s="71" t="s">
        <v>9337</v>
      </c>
      <c r="B6720" s="84" t="s">
        <v>9338</v>
      </c>
      <c r="C6720" s="71" t="s">
        <v>24085</v>
      </c>
      <c r="D6720" s="73" t="s">
        <v>9339</v>
      </c>
    </row>
    <row r="6721" spans="1:4">
      <c r="A6721" s="71" t="s">
        <v>9340</v>
      </c>
      <c r="B6721" s="84" t="s">
        <v>9341</v>
      </c>
      <c r="C6721" s="71" t="s">
        <v>24085</v>
      </c>
      <c r="D6721" s="76" t="s">
        <v>9342</v>
      </c>
    </row>
    <row r="6722" spans="1:4">
      <c r="A6722" s="71" t="s">
        <v>9343</v>
      </c>
      <c r="B6722" s="84" t="s">
        <v>9344</v>
      </c>
      <c r="C6722" s="71" t="s">
        <v>24085</v>
      </c>
      <c r="D6722" s="76" t="s">
        <v>9345</v>
      </c>
    </row>
    <row r="6723" spans="1:4">
      <c r="A6723" s="71" t="s">
        <v>9346</v>
      </c>
      <c r="B6723" s="84" t="s">
        <v>9347</v>
      </c>
      <c r="C6723" s="71" t="s">
        <v>24085</v>
      </c>
      <c r="D6723" s="76" t="s">
        <v>9348</v>
      </c>
    </row>
    <row r="6724" spans="1:4">
      <c r="A6724" s="71" t="s">
        <v>9349</v>
      </c>
      <c r="B6724" s="84" t="s">
        <v>9350</v>
      </c>
      <c r="C6724" s="71" t="s">
        <v>24085</v>
      </c>
      <c r="D6724" s="76" t="s">
        <v>9351</v>
      </c>
    </row>
    <row r="6725" spans="1:4">
      <c r="A6725" s="71" t="s">
        <v>9352</v>
      </c>
      <c r="B6725" s="84" t="s">
        <v>9353</v>
      </c>
      <c r="C6725" s="71" t="s">
        <v>24085</v>
      </c>
      <c r="D6725" s="73" t="s">
        <v>9354</v>
      </c>
    </row>
    <row r="6726" spans="1:4">
      <c r="A6726" s="71" t="s">
        <v>9355</v>
      </c>
      <c r="B6726" s="84" t="s">
        <v>9356</v>
      </c>
      <c r="C6726" s="71" t="s">
        <v>24085</v>
      </c>
      <c r="D6726" s="73" t="s">
        <v>7228</v>
      </c>
    </row>
    <row r="6727" spans="1:4">
      <c r="A6727" s="71" t="s">
        <v>9357</v>
      </c>
      <c r="B6727" s="84" t="s">
        <v>9358</v>
      </c>
      <c r="C6727" s="71" t="s">
        <v>24085</v>
      </c>
      <c r="D6727" s="73" t="s">
        <v>9359</v>
      </c>
    </row>
    <row r="6728" spans="1:4">
      <c r="A6728" s="71" t="s">
        <v>9360</v>
      </c>
      <c r="B6728" s="84" t="s">
        <v>9361</v>
      </c>
      <c r="C6728" s="71" t="s">
        <v>24085</v>
      </c>
      <c r="D6728" s="73" t="s">
        <v>9312</v>
      </c>
    </row>
    <row r="6729" spans="1:4">
      <c r="A6729" s="71" t="s">
        <v>9362</v>
      </c>
      <c r="B6729" s="84" t="s">
        <v>9363</v>
      </c>
      <c r="C6729" s="71" t="s">
        <v>24085</v>
      </c>
      <c r="D6729" s="76" t="s">
        <v>7243</v>
      </c>
    </row>
    <row r="6730" spans="1:4">
      <c r="A6730" s="71" t="s">
        <v>9364</v>
      </c>
      <c r="B6730" s="84" t="s">
        <v>9365</v>
      </c>
      <c r="C6730" s="71" t="s">
        <v>24085</v>
      </c>
      <c r="D6730" s="76" t="s">
        <v>9366</v>
      </c>
    </row>
    <row r="6731" spans="1:4">
      <c r="A6731" s="71" t="s">
        <v>9367</v>
      </c>
      <c r="B6731" s="84" t="s">
        <v>9368</v>
      </c>
      <c r="C6731" s="71" t="s">
        <v>24085</v>
      </c>
      <c r="D6731" s="76" t="s">
        <v>9369</v>
      </c>
    </row>
    <row r="6732" spans="1:4">
      <c r="A6732" s="71" t="s">
        <v>9370</v>
      </c>
      <c r="B6732" s="84" t="s">
        <v>9371</v>
      </c>
      <c r="C6732" s="71" t="s">
        <v>24085</v>
      </c>
      <c r="D6732" s="76" t="s">
        <v>9372</v>
      </c>
    </row>
    <row r="6733" spans="1:4">
      <c r="A6733" s="71" t="s">
        <v>9373</v>
      </c>
      <c r="B6733" s="84" t="s">
        <v>9374</v>
      </c>
      <c r="C6733" s="71" t="s">
        <v>24085</v>
      </c>
      <c r="D6733" s="77" t="s">
        <v>9375</v>
      </c>
    </row>
    <row r="6734" spans="1:4">
      <c r="B6734" s="86"/>
    </row>
    <row r="6735" spans="1:4" ht="18.75">
      <c r="B6735" s="83" t="s">
        <v>23664</v>
      </c>
      <c r="C6735" s="79" t="s">
        <v>23665</v>
      </c>
      <c r="D6735" s="71" t="s">
        <v>23884</v>
      </c>
    </row>
    <row r="6736" spans="1:4">
      <c r="A6736" s="79" t="s">
        <v>23666</v>
      </c>
      <c r="B6736" s="84" t="s">
        <v>22678</v>
      </c>
    </row>
    <row r="6737" spans="1:4">
      <c r="A6737" s="79" t="s">
        <v>23667</v>
      </c>
      <c r="B6737" s="84" t="s">
        <v>22679</v>
      </c>
    </row>
    <row r="6738" spans="1:4">
      <c r="A6738" s="79" t="s">
        <v>24023</v>
      </c>
      <c r="B6738" s="85" t="s">
        <v>23668</v>
      </c>
      <c r="C6738" s="79" t="s">
        <v>23669</v>
      </c>
      <c r="D6738" s="79" t="s">
        <v>23670</v>
      </c>
    </row>
    <row r="6739" spans="1:4">
      <c r="B6739" s="86"/>
      <c r="D6739" s="79" t="s">
        <v>23671</v>
      </c>
    </row>
    <row r="6740" spans="1:4">
      <c r="A6740" s="71" t="s">
        <v>9376</v>
      </c>
      <c r="B6740" s="84" t="s">
        <v>9377</v>
      </c>
      <c r="C6740" s="71" t="s">
        <v>24085</v>
      </c>
      <c r="D6740" s="76" t="s">
        <v>9378</v>
      </c>
    </row>
    <row r="6741" spans="1:4">
      <c r="A6741" s="71" t="s">
        <v>9379</v>
      </c>
      <c r="B6741" s="84" t="s">
        <v>9380</v>
      </c>
      <c r="C6741" s="71" t="s">
        <v>24085</v>
      </c>
      <c r="D6741" s="76" t="s">
        <v>9381</v>
      </c>
    </row>
    <row r="6742" spans="1:4">
      <c r="A6742" s="71" t="s">
        <v>9382</v>
      </c>
      <c r="B6742" s="84" t="s">
        <v>9383</v>
      </c>
      <c r="C6742" s="71" t="s">
        <v>24085</v>
      </c>
      <c r="D6742" s="76" t="s">
        <v>9384</v>
      </c>
    </row>
    <row r="6743" spans="1:4">
      <c r="A6743" s="71" t="s">
        <v>9385</v>
      </c>
      <c r="B6743" s="84" t="s">
        <v>9386</v>
      </c>
      <c r="C6743" s="71" t="s">
        <v>24085</v>
      </c>
      <c r="D6743" s="76" t="s">
        <v>9387</v>
      </c>
    </row>
    <row r="6744" spans="1:4">
      <c r="A6744" s="71" t="s">
        <v>9388</v>
      </c>
      <c r="B6744" s="84" t="s">
        <v>9389</v>
      </c>
      <c r="C6744" s="71" t="s">
        <v>24085</v>
      </c>
      <c r="D6744" s="76" t="s">
        <v>9390</v>
      </c>
    </row>
    <row r="6745" spans="1:4">
      <c r="A6745" s="71" t="s">
        <v>9391</v>
      </c>
      <c r="B6745" s="84" t="s">
        <v>9392</v>
      </c>
      <c r="C6745" s="71" t="s">
        <v>24085</v>
      </c>
      <c r="D6745" s="76" t="s">
        <v>9393</v>
      </c>
    </row>
    <row r="6746" spans="1:4">
      <c r="A6746" s="71" t="s">
        <v>9394</v>
      </c>
      <c r="B6746" s="84" t="s">
        <v>9395</v>
      </c>
      <c r="C6746" s="71" t="s">
        <v>24085</v>
      </c>
      <c r="D6746" s="76" t="s">
        <v>9396</v>
      </c>
    </row>
    <row r="6747" spans="1:4">
      <c r="A6747" s="71" t="s">
        <v>9397</v>
      </c>
      <c r="B6747" s="84" t="s">
        <v>9398</v>
      </c>
      <c r="C6747" s="71" t="s">
        <v>24085</v>
      </c>
      <c r="D6747" s="76" t="s">
        <v>9399</v>
      </c>
    </row>
    <row r="6748" spans="1:4">
      <c r="A6748" s="71" t="s">
        <v>9400</v>
      </c>
      <c r="B6748" s="84" t="s">
        <v>9401</v>
      </c>
      <c r="C6748" s="71" t="s">
        <v>24085</v>
      </c>
      <c r="D6748" s="76" t="s">
        <v>9402</v>
      </c>
    </row>
    <row r="6749" spans="1:4">
      <c r="A6749" s="71" t="s">
        <v>9403</v>
      </c>
      <c r="B6749" s="84" t="s">
        <v>9404</v>
      </c>
      <c r="C6749" s="71" t="s">
        <v>24085</v>
      </c>
      <c r="D6749" s="76" t="s">
        <v>9405</v>
      </c>
    </row>
    <row r="6750" spans="1:4">
      <c r="A6750" s="71" t="s">
        <v>9406</v>
      </c>
      <c r="B6750" s="84" t="s">
        <v>9407</v>
      </c>
      <c r="C6750" s="71" t="s">
        <v>24085</v>
      </c>
      <c r="D6750" s="76" t="s">
        <v>9408</v>
      </c>
    </row>
    <row r="6751" spans="1:4">
      <c r="A6751" s="71" t="s">
        <v>9409</v>
      </c>
      <c r="B6751" s="84" t="s">
        <v>9410</v>
      </c>
      <c r="C6751" s="71" t="s">
        <v>24085</v>
      </c>
      <c r="D6751" s="76" t="s">
        <v>9411</v>
      </c>
    </row>
    <row r="6752" spans="1:4">
      <c r="A6752" s="71" t="s">
        <v>9412</v>
      </c>
      <c r="B6752" s="84" t="s">
        <v>9413</v>
      </c>
      <c r="C6752" s="71" t="s">
        <v>24085</v>
      </c>
      <c r="D6752" s="76" t="s">
        <v>9414</v>
      </c>
    </row>
    <row r="6753" spans="1:4">
      <c r="A6753" s="71" t="s">
        <v>9415</v>
      </c>
      <c r="B6753" s="84" t="s">
        <v>9416</v>
      </c>
      <c r="C6753" s="71" t="s">
        <v>24085</v>
      </c>
      <c r="D6753" s="76" t="s">
        <v>9417</v>
      </c>
    </row>
    <row r="6754" spans="1:4">
      <c r="A6754" s="71" t="s">
        <v>9418</v>
      </c>
      <c r="B6754" s="84" t="s">
        <v>9419</v>
      </c>
      <c r="C6754" s="71" t="s">
        <v>24085</v>
      </c>
      <c r="D6754" s="76" t="s">
        <v>9420</v>
      </c>
    </row>
    <row r="6755" spans="1:4">
      <c r="A6755" s="71" t="s">
        <v>9421</v>
      </c>
      <c r="B6755" s="84" t="s">
        <v>9422</v>
      </c>
      <c r="C6755" s="71" t="s">
        <v>24085</v>
      </c>
      <c r="D6755" s="76" t="s">
        <v>9423</v>
      </c>
    </row>
    <row r="6756" spans="1:4">
      <c r="A6756" s="71" t="s">
        <v>9424</v>
      </c>
      <c r="B6756" s="84" t="s">
        <v>9425</v>
      </c>
      <c r="C6756" s="71" t="s">
        <v>24085</v>
      </c>
      <c r="D6756" s="77" t="s">
        <v>9426</v>
      </c>
    </row>
    <row r="6757" spans="1:4">
      <c r="A6757" s="71" t="s">
        <v>9427</v>
      </c>
      <c r="B6757" s="84" t="s">
        <v>9428</v>
      </c>
      <c r="C6757" s="71" t="s">
        <v>24085</v>
      </c>
      <c r="D6757" s="76" t="s">
        <v>9429</v>
      </c>
    </row>
    <row r="6758" spans="1:4">
      <c r="A6758" s="71" t="s">
        <v>9430</v>
      </c>
      <c r="B6758" s="84" t="s">
        <v>9431</v>
      </c>
      <c r="C6758" s="71" t="s">
        <v>24085</v>
      </c>
      <c r="D6758" s="76" t="s">
        <v>9432</v>
      </c>
    </row>
    <row r="6759" spans="1:4">
      <c r="A6759" s="71" t="s">
        <v>9433</v>
      </c>
      <c r="B6759" s="84" t="s">
        <v>9434</v>
      </c>
      <c r="C6759" s="71" t="s">
        <v>24085</v>
      </c>
      <c r="D6759" s="76" t="s">
        <v>9435</v>
      </c>
    </row>
    <row r="6760" spans="1:4">
      <c r="A6760" s="71" t="s">
        <v>9436</v>
      </c>
      <c r="B6760" s="84" t="s">
        <v>9437</v>
      </c>
      <c r="C6760" s="71" t="s">
        <v>24085</v>
      </c>
      <c r="D6760" s="76" t="s">
        <v>9438</v>
      </c>
    </row>
    <row r="6761" spans="1:4">
      <c r="A6761" s="71" t="s">
        <v>9439</v>
      </c>
      <c r="B6761" s="84" t="s">
        <v>9440</v>
      </c>
      <c r="C6761" s="71" t="s">
        <v>24085</v>
      </c>
      <c r="D6761" s="76" t="s">
        <v>9441</v>
      </c>
    </row>
    <row r="6762" spans="1:4">
      <c r="A6762" s="71" t="s">
        <v>9442</v>
      </c>
      <c r="B6762" s="84" t="s">
        <v>9443</v>
      </c>
      <c r="C6762" s="71" t="s">
        <v>24085</v>
      </c>
      <c r="D6762" s="76" t="s">
        <v>9444</v>
      </c>
    </row>
    <row r="6763" spans="1:4">
      <c r="A6763" s="71" t="s">
        <v>9445</v>
      </c>
      <c r="B6763" s="84" t="s">
        <v>9446</v>
      </c>
      <c r="C6763" s="71" t="s">
        <v>24085</v>
      </c>
      <c r="D6763" s="76" t="s">
        <v>9447</v>
      </c>
    </row>
    <row r="6764" spans="1:4">
      <c r="A6764" s="71" t="s">
        <v>9448</v>
      </c>
      <c r="B6764" s="84" t="s">
        <v>9449</v>
      </c>
      <c r="C6764" s="71" t="s">
        <v>24085</v>
      </c>
      <c r="D6764" s="76" t="s">
        <v>9450</v>
      </c>
    </row>
    <row r="6765" spans="1:4">
      <c r="A6765" s="71" t="s">
        <v>9451</v>
      </c>
      <c r="B6765" s="84" t="s">
        <v>9452</v>
      </c>
      <c r="C6765" s="71" t="s">
        <v>24085</v>
      </c>
      <c r="D6765" s="76" t="s">
        <v>9453</v>
      </c>
    </row>
    <row r="6766" spans="1:4">
      <c r="A6766" s="71" t="s">
        <v>9454</v>
      </c>
      <c r="B6766" s="84" t="s">
        <v>9455</v>
      </c>
      <c r="C6766" s="71" t="s">
        <v>24085</v>
      </c>
      <c r="D6766" s="76" t="s">
        <v>9456</v>
      </c>
    </row>
    <row r="6767" spans="1:4">
      <c r="A6767" s="71" t="s">
        <v>9457</v>
      </c>
      <c r="B6767" s="84" t="s">
        <v>9458</v>
      </c>
      <c r="C6767" s="71" t="s">
        <v>24085</v>
      </c>
      <c r="D6767" s="76" t="s">
        <v>9459</v>
      </c>
    </row>
    <row r="6768" spans="1:4">
      <c r="A6768" s="71" t="s">
        <v>9460</v>
      </c>
      <c r="B6768" s="84" t="s">
        <v>9461</v>
      </c>
      <c r="C6768" s="71" t="s">
        <v>24085</v>
      </c>
      <c r="D6768" s="76" t="s">
        <v>9462</v>
      </c>
    </row>
    <row r="6769" spans="1:4">
      <c r="A6769" s="71" t="s">
        <v>9463</v>
      </c>
      <c r="B6769" s="84" t="s">
        <v>9464</v>
      </c>
      <c r="C6769" s="71" t="s">
        <v>24085</v>
      </c>
      <c r="D6769" s="76" t="s">
        <v>9465</v>
      </c>
    </row>
    <row r="6770" spans="1:4">
      <c r="A6770" s="71" t="s">
        <v>9466</v>
      </c>
      <c r="B6770" s="84" t="s">
        <v>9467</v>
      </c>
      <c r="C6770" s="71" t="s">
        <v>24085</v>
      </c>
      <c r="D6770" s="76" t="s">
        <v>9468</v>
      </c>
    </row>
    <row r="6771" spans="1:4">
      <c r="A6771" s="71" t="s">
        <v>9469</v>
      </c>
      <c r="B6771" s="84" t="s">
        <v>9470</v>
      </c>
      <c r="C6771" s="71" t="s">
        <v>24085</v>
      </c>
      <c r="D6771" s="76" t="s">
        <v>9471</v>
      </c>
    </row>
    <row r="6772" spans="1:4">
      <c r="A6772" s="71" t="s">
        <v>9472</v>
      </c>
      <c r="B6772" s="84" t="s">
        <v>9473</v>
      </c>
      <c r="C6772" s="71" t="s">
        <v>24085</v>
      </c>
      <c r="D6772" s="76" t="s">
        <v>9474</v>
      </c>
    </row>
    <row r="6773" spans="1:4">
      <c r="A6773" s="71" t="s">
        <v>9475</v>
      </c>
      <c r="B6773" s="84" t="s">
        <v>9476</v>
      </c>
      <c r="C6773" s="71" t="s">
        <v>24085</v>
      </c>
      <c r="D6773" s="73" t="s">
        <v>9477</v>
      </c>
    </row>
    <row r="6774" spans="1:4">
      <c r="A6774" s="71" t="s">
        <v>9478</v>
      </c>
      <c r="B6774" s="84" t="s">
        <v>9479</v>
      </c>
      <c r="C6774" s="71" t="s">
        <v>24085</v>
      </c>
      <c r="D6774" s="76" t="s">
        <v>9480</v>
      </c>
    </row>
    <row r="6775" spans="1:4">
      <c r="A6775" s="71" t="s">
        <v>9481</v>
      </c>
      <c r="B6775" s="84" t="s">
        <v>9482</v>
      </c>
      <c r="C6775" s="71" t="s">
        <v>24085</v>
      </c>
      <c r="D6775" s="77" t="s">
        <v>9483</v>
      </c>
    </row>
    <row r="6776" spans="1:4">
      <c r="A6776" s="71" t="s">
        <v>9484</v>
      </c>
      <c r="B6776" s="84" t="s">
        <v>9485</v>
      </c>
      <c r="C6776" s="71" t="s">
        <v>24085</v>
      </c>
      <c r="D6776" s="76" t="s">
        <v>9486</v>
      </c>
    </row>
    <row r="6777" spans="1:4">
      <c r="A6777" s="71" t="s">
        <v>9487</v>
      </c>
      <c r="B6777" s="84" t="s">
        <v>9488</v>
      </c>
      <c r="C6777" s="71" t="s">
        <v>24085</v>
      </c>
      <c r="D6777" s="76" t="s">
        <v>9489</v>
      </c>
    </row>
    <row r="6778" spans="1:4">
      <c r="A6778" s="71" t="s">
        <v>9490</v>
      </c>
      <c r="B6778" s="84" t="s">
        <v>9491</v>
      </c>
      <c r="C6778" s="71" t="s">
        <v>24085</v>
      </c>
      <c r="D6778" s="73" t="s">
        <v>9492</v>
      </c>
    </row>
    <row r="6779" spans="1:4">
      <c r="A6779" s="71" t="s">
        <v>9493</v>
      </c>
      <c r="B6779" s="84" t="s">
        <v>9494</v>
      </c>
      <c r="C6779" s="71" t="s">
        <v>24085</v>
      </c>
      <c r="D6779" s="73" t="s">
        <v>9495</v>
      </c>
    </row>
    <row r="6780" spans="1:4">
      <c r="A6780" s="71" t="s">
        <v>9496</v>
      </c>
      <c r="B6780" s="84" t="s">
        <v>9497</v>
      </c>
      <c r="C6780" s="71" t="s">
        <v>24085</v>
      </c>
      <c r="D6780" s="73" t="s">
        <v>7228</v>
      </c>
    </row>
    <row r="6781" spans="1:4">
      <c r="A6781" s="71" t="s">
        <v>9498</v>
      </c>
      <c r="B6781" s="84" t="s">
        <v>9499</v>
      </c>
      <c r="C6781" s="71" t="s">
        <v>24085</v>
      </c>
      <c r="D6781" s="73" t="s">
        <v>9500</v>
      </c>
    </row>
    <row r="6782" spans="1:4">
      <c r="A6782" s="71" t="s">
        <v>9501</v>
      </c>
      <c r="B6782" s="84" t="s">
        <v>9502</v>
      </c>
      <c r="C6782" s="71" t="s">
        <v>24085</v>
      </c>
      <c r="D6782" s="73" t="s">
        <v>9503</v>
      </c>
    </row>
    <row r="6783" spans="1:4">
      <c r="A6783" s="71" t="s">
        <v>9504</v>
      </c>
      <c r="B6783" s="84" t="s">
        <v>9505</v>
      </c>
      <c r="C6783" s="71" t="s">
        <v>24085</v>
      </c>
      <c r="D6783" s="76" t="s">
        <v>9506</v>
      </c>
    </row>
    <row r="6784" spans="1:4">
      <c r="A6784" s="71" t="s">
        <v>9507</v>
      </c>
      <c r="B6784" s="84" t="s">
        <v>9508</v>
      </c>
      <c r="C6784" s="71" t="s">
        <v>24085</v>
      </c>
      <c r="D6784" s="76" t="s">
        <v>9509</v>
      </c>
    </row>
    <row r="6785" spans="1:4">
      <c r="A6785" s="71" t="s">
        <v>9510</v>
      </c>
      <c r="B6785" s="84" t="s">
        <v>9511</v>
      </c>
      <c r="C6785" s="71" t="s">
        <v>24085</v>
      </c>
      <c r="D6785" s="76" t="s">
        <v>9512</v>
      </c>
    </row>
    <row r="6786" spans="1:4">
      <c r="A6786" s="71" t="s">
        <v>9513</v>
      </c>
      <c r="B6786" s="84" t="s">
        <v>9514</v>
      </c>
      <c r="C6786" s="71" t="s">
        <v>24085</v>
      </c>
      <c r="D6786" s="76" t="s">
        <v>9372</v>
      </c>
    </row>
    <row r="6787" spans="1:4">
      <c r="A6787" s="71" t="s">
        <v>9515</v>
      </c>
      <c r="B6787" s="84" t="s">
        <v>9516</v>
      </c>
      <c r="C6787" s="71" t="s">
        <v>24085</v>
      </c>
      <c r="D6787" s="76" t="s">
        <v>9517</v>
      </c>
    </row>
    <row r="6788" spans="1:4">
      <c r="A6788" s="71" t="s">
        <v>9518</v>
      </c>
      <c r="B6788" s="84" t="s">
        <v>9519</v>
      </c>
      <c r="C6788" s="71" t="s">
        <v>24085</v>
      </c>
      <c r="D6788" s="76" t="s">
        <v>9520</v>
      </c>
    </row>
    <row r="6789" spans="1:4">
      <c r="A6789" s="71" t="s">
        <v>9521</v>
      </c>
      <c r="B6789" s="84" t="s">
        <v>9522</v>
      </c>
      <c r="C6789" s="71" t="s">
        <v>24085</v>
      </c>
      <c r="D6789" s="76" t="s">
        <v>9523</v>
      </c>
    </row>
    <row r="6790" spans="1:4">
      <c r="A6790" s="71" t="s">
        <v>9524</v>
      </c>
      <c r="B6790" s="84" t="s">
        <v>9525</v>
      </c>
      <c r="C6790" s="71" t="s">
        <v>24085</v>
      </c>
      <c r="D6790" s="76" t="s">
        <v>9526</v>
      </c>
    </row>
    <row r="6791" spans="1:4">
      <c r="A6791" s="71" t="s">
        <v>9527</v>
      </c>
      <c r="B6791" s="84" t="s">
        <v>9528</v>
      </c>
      <c r="C6791" s="71" t="s">
        <v>24085</v>
      </c>
      <c r="D6791" s="76" t="s">
        <v>9529</v>
      </c>
    </row>
    <row r="6792" spans="1:4">
      <c r="A6792" s="71" t="s">
        <v>9530</v>
      </c>
      <c r="B6792" s="84" t="s">
        <v>9531</v>
      </c>
      <c r="C6792" s="71" t="s">
        <v>24085</v>
      </c>
      <c r="D6792" s="76" t="s">
        <v>9532</v>
      </c>
    </row>
    <row r="6793" spans="1:4">
      <c r="B6793" s="86"/>
    </row>
    <row r="6794" spans="1:4" ht="18.75">
      <c r="B6794" s="83" t="s">
        <v>23664</v>
      </c>
      <c r="C6794" s="79" t="s">
        <v>23665</v>
      </c>
      <c r="D6794" s="71" t="s">
        <v>23885</v>
      </c>
    </row>
    <row r="6795" spans="1:4">
      <c r="A6795" s="79" t="s">
        <v>23666</v>
      </c>
      <c r="B6795" s="84" t="s">
        <v>22678</v>
      </c>
    </row>
    <row r="6796" spans="1:4">
      <c r="A6796" s="79" t="s">
        <v>23667</v>
      </c>
      <c r="B6796" s="84" t="s">
        <v>22679</v>
      </c>
    </row>
    <row r="6797" spans="1:4">
      <c r="A6797" s="79" t="s">
        <v>24023</v>
      </c>
      <c r="B6797" s="85" t="s">
        <v>23668</v>
      </c>
      <c r="C6797" s="79" t="s">
        <v>23669</v>
      </c>
      <c r="D6797" s="79" t="s">
        <v>23670</v>
      </c>
    </row>
    <row r="6798" spans="1:4">
      <c r="B6798" s="86"/>
      <c r="D6798" s="79" t="s">
        <v>23671</v>
      </c>
    </row>
    <row r="6799" spans="1:4">
      <c r="A6799" s="71" t="s">
        <v>9533</v>
      </c>
      <c r="B6799" s="84" t="s">
        <v>9534</v>
      </c>
      <c r="C6799" s="71" t="s">
        <v>24085</v>
      </c>
      <c r="D6799" s="76" t="s">
        <v>9535</v>
      </c>
    </row>
    <row r="6800" spans="1:4">
      <c r="A6800" s="71" t="s">
        <v>9536</v>
      </c>
      <c r="B6800" s="84" t="s">
        <v>9537</v>
      </c>
      <c r="C6800" s="71" t="s">
        <v>24085</v>
      </c>
      <c r="D6800" s="76" t="s">
        <v>9538</v>
      </c>
    </row>
    <row r="6801" spans="1:4">
      <c r="A6801" s="71" t="s">
        <v>9539</v>
      </c>
      <c r="B6801" s="84" t="s">
        <v>9540</v>
      </c>
      <c r="C6801" s="71" t="s">
        <v>24085</v>
      </c>
      <c r="D6801" s="76" t="s">
        <v>9541</v>
      </c>
    </row>
    <row r="6802" spans="1:4">
      <c r="A6802" s="71" t="s">
        <v>9542</v>
      </c>
      <c r="B6802" s="84" t="s">
        <v>9543</v>
      </c>
      <c r="C6802" s="71" t="s">
        <v>24085</v>
      </c>
      <c r="D6802" s="76" t="s">
        <v>9544</v>
      </c>
    </row>
    <row r="6803" spans="1:4">
      <c r="A6803" s="71" t="s">
        <v>9545</v>
      </c>
      <c r="B6803" s="84" t="s">
        <v>9546</v>
      </c>
      <c r="C6803" s="71" t="s">
        <v>24085</v>
      </c>
      <c r="D6803" s="76" t="s">
        <v>9547</v>
      </c>
    </row>
    <row r="6804" spans="1:4">
      <c r="A6804" s="71" t="s">
        <v>9548</v>
      </c>
      <c r="B6804" s="84" t="s">
        <v>9549</v>
      </c>
      <c r="C6804" s="71" t="s">
        <v>24085</v>
      </c>
      <c r="D6804" s="76" t="s">
        <v>9550</v>
      </c>
    </row>
    <row r="6805" spans="1:4">
      <c r="A6805" s="71" t="s">
        <v>9551</v>
      </c>
      <c r="B6805" s="84" t="s">
        <v>9552</v>
      </c>
      <c r="C6805" s="71" t="s">
        <v>24085</v>
      </c>
      <c r="D6805" s="76" t="s">
        <v>9553</v>
      </c>
    </row>
    <row r="6806" spans="1:4">
      <c r="A6806" s="71" t="s">
        <v>9554</v>
      </c>
      <c r="B6806" s="84" t="s">
        <v>9555</v>
      </c>
      <c r="C6806" s="71" t="s">
        <v>24085</v>
      </c>
      <c r="D6806" s="76" t="s">
        <v>9556</v>
      </c>
    </row>
    <row r="6807" spans="1:4">
      <c r="A6807" s="71" t="s">
        <v>9557</v>
      </c>
      <c r="B6807" s="84" t="s">
        <v>9558</v>
      </c>
      <c r="C6807" s="71" t="s">
        <v>24085</v>
      </c>
      <c r="D6807" s="77" t="s">
        <v>9559</v>
      </c>
    </row>
    <row r="6808" spans="1:4">
      <c r="A6808" s="71" t="s">
        <v>9560</v>
      </c>
      <c r="B6808" s="84" t="s">
        <v>9561</v>
      </c>
      <c r="C6808" s="71" t="s">
        <v>24085</v>
      </c>
      <c r="D6808" s="76" t="s">
        <v>9562</v>
      </c>
    </row>
    <row r="6809" spans="1:4">
      <c r="A6809" s="71" t="s">
        <v>9563</v>
      </c>
      <c r="B6809" s="84" t="s">
        <v>9564</v>
      </c>
      <c r="C6809" s="71" t="s">
        <v>24085</v>
      </c>
      <c r="D6809" s="76" t="s">
        <v>9565</v>
      </c>
    </row>
    <row r="6810" spans="1:4">
      <c r="A6810" s="71" t="s">
        <v>9566</v>
      </c>
      <c r="B6810" s="84" t="s">
        <v>9567</v>
      </c>
      <c r="C6810" s="71" t="s">
        <v>24085</v>
      </c>
      <c r="D6810" s="76" t="s">
        <v>9568</v>
      </c>
    </row>
    <row r="6811" spans="1:4">
      <c r="A6811" s="71" t="s">
        <v>9569</v>
      </c>
      <c r="B6811" s="84" t="s">
        <v>9570</v>
      </c>
      <c r="C6811" s="71" t="s">
        <v>24085</v>
      </c>
      <c r="D6811" s="76" t="s">
        <v>9571</v>
      </c>
    </row>
    <row r="6812" spans="1:4">
      <c r="A6812" s="71" t="s">
        <v>9572</v>
      </c>
      <c r="B6812" s="84" t="s">
        <v>9573</v>
      </c>
      <c r="C6812" s="71" t="s">
        <v>24085</v>
      </c>
      <c r="D6812" s="76" t="s">
        <v>9574</v>
      </c>
    </row>
    <row r="6813" spans="1:4">
      <c r="A6813" s="71" t="s">
        <v>9575</v>
      </c>
      <c r="B6813" s="84" t="s">
        <v>9576</v>
      </c>
      <c r="C6813" s="71" t="s">
        <v>24085</v>
      </c>
      <c r="D6813" s="76" t="s">
        <v>9577</v>
      </c>
    </row>
    <row r="6814" spans="1:4">
      <c r="A6814" s="71" t="s">
        <v>9578</v>
      </c>
      <c r="B6814" s="84" t="s">
        <v>9579</v>
      </c>
      <c r="C6814" s="71" t="s">
        <v>24085</v>
      </c>
      <c r="D6814" s="76" t="s">
        <v>9580</v>
      </c>
    </row>
    <row r="6815" spans="1:4">
      <c r="A6815" s="71" t="s">
        <v>9581</v>
      </c>
      <c r="B6815" s="84" t="s">
        <v>9582</v>
      </c>
      <c r="C6815" s="71" t="s">
        <v>24085</v>
      </c>
      <c r="D6815" s="76" t="s">
        <v>9583</v>
      </c>
    </row>
    <row r="6816" spans="1:4">
      <c r="A6816" s="71" t="s">
        <v>9584</v>
      </c>
      <c r="B6816" s="84" t="s">
        <v>9585</v>
      </c>
      <c r="C6816" s="71" t="s">
        <v>24085</v>
      </c>
      <c r="D6816" s="76" t="s">
        <v>9586</v>
      </c>
    </row>
    <row r="6817" spans="1:4">
      <c r="A6817" s="71" t="s">
        <v>9587</v>
      </c>
      <c r="B6817" s="84" t="s">
        <v>9588</v>
      </c>
      <c r="C6817" s="71" t="s">
        <v>24085</v>
      </c>
      <c r="D6817" s="76" t="s">
        <v>9589</v>
      </c>
    </row>
    <row r="6818" spans="1:4">
      <c r="A6818" s="71" t="s">
        <v>9590</v>
      </c>
      <c r="B6818" s="84" t="s">
        <v>9591</v>
      </c>
      <c r="C6818" s="71" t="s">
        <v>24085</v>
      </c>
      <c r="D6818" s="76" t="s">
        <v>9592</v>
      </c>
    </row>
    <row r="6819" spans="1:4">
      <c r="A6819" s="71" t="s">
        <v>9593</v>
      </c>
      <c r="B6819" s="84" t="s">
        <v>9594</v>
      </c>
      <c r="C6819" s="71" t="s">
        <v>24085</v>
      </c>
      <c r="D6819" s="76" t="s">
        <v>9595</v>
      </c>
    </row>
    <row r="6820" spans="1:4">
      <c r="A6820" s="71" t="s">
        <v>9596</v>
      </c>
      <c r="B6820" s="84" t="s">
        <v>9597</v>
      </c>
      <c r="C6820" s="71" t="s">
        <v>24085</v>
      </c>
      <c r="D6820" s="77" t="s">
        <v>9598</v>
      </c>
    </row>
    <row r="6821" spans="1:4">
      <c r="A6821" s="71" t="s">
        <v>9599</v>
      </c>
      <c r="B6821" s="84" t="s">
        <v>9600</v>
      </c>
      <c r="C6821" s="71" t="s">
        <v>24085</v>
      </c>
      <c r="D6821" s="76" t="s">
        <v>9601</v>
      </c>
    </row>
    <row r="6822" spans="1:4">
      <c r="A6822" s="71" t="s">
        <v>9602</v>
      </c>
      <c r="B6822" s="84" t="s">
        <v>9603</v>
      </c>
      <c r="C6822" s="71" t="s">
        <v>24085</v>
      </c>
      <c r="D6822" s="76" t="s">
        <v>9604</v>
      </c>
    </row>
    <row r="6823" spans="1:4">
      <c r="A6823" s="71" t="s">
        <v>9605</v>
      </c>
      <c r="B6823" s="84" t="s">
        <v>9606</v>
      </c>
      <c r="C6823" s="71" t="s">
        <v>24085</v>
      </c>
      <c r="D6823" s="76" t="s">
        <v>9607</v>
      </c>
    </row>
    <row r="6824" spans="1:4">
      <c r="A6824" s="71" t="s">
        <v>9608</v>
      </c>
      <c r="B6824" s="84" t="s">
        <v>9609</v>
      </c>
      <c r="C6824" s="71" t="s">
        <v>24085</v>
      </c>
      <c r="D6824" s="76" t="s">
        <v>9610</v>
      </c>
    </row>
    <row r="6825" spans="1:4">
      <c r="A6825" s="71" t="s">
        <v>9611</v>
      </c>
      <c r="B6825" s="84" t="s">
        <v>9612</v>
      </c>
      <c r="C6825" s="71" t="s">
        <v>24085</v>
      </c>
      <c r="D6825" s="76" t="s">
        <v>9613</v>
      </c>
    </row>
    <row r="6826" spans="1:4">
      <c r="A6826" s="71" t="s">
        <v>9614</v>
      </c>
      <c r="B6826" s="84" t="s">
        <v>9615</v>
      </c>
      <c r="C6826" s="71" t="s">
        <v>24085</v>
      </c>
      <c r="D6826" s="73" t="s">
        <v>14527</v>
      </c>
    </row>
    <row r="6827" spans="1:4">
      <c r="A6827" s="71" t="s">
        <v>9616</v>
      </c>
      <c r="B6827" s="84" t="s">
        <v>9617</v>
      </c>
      <c r="C6827" s="71" t="s">
        <v>24085</v>
      </c>
      <c r="D6827" s="73" t="s">
        <v>14527</v>
      </c>
    </row>
    <row r="6828" spans="1:4">
      <c r="A6828" s="71" t="s">
        <v>9618</v>
      </c>
      <c r="B6828" s="84" t="s">
        <v>9619</v>
      </c>
      <c r="C6828" s="71" t="s">
        <v>24085</v>
      </c>
      <c r="D6828" s="73" t="s">
        <v>22569</v>
      </c>
    </row>
    <row r="6829" spans="1:4">
      <c r="A6829" s="71" t="s">
        <v>9620</v>
      </c>
      <c r="B6829" s="84" t="s">
        <v>9621</v>
      </c>
      <c r="C6829" s="71" t="s">
        <v>24085</v>
      </c>
      <c r="D6829" s="73" t="s">
        <v>13578</v>
      </c>
    </row>
    <row r="6830" spans="1:4">
      <c r="A6830" s="71" t="s">
        <v>9622</v>
      </c>
      <c r="B6830" s="84" t="s">
        <v>9623</v>
      </c>
      <c r="C6830" s="71" t="s">
        <v>24085</v>
      </c>
      <c r="D6830" s="73" t="s">
        <v>13292</v>
      </c>
    </row>
    <row r="6831" spans="1:4">
      <c r="A6831" s="71" t="s">
        <v>9624</v>
      </c>
      <c r="B6831" s="84" t="s">
        <v>9625</v>
      </c>
      <c r="C6831" s="71" t="s">
        <v>24085</v>
      </c>
      <c r="D6831" s="73" t="s">
        <v>9626</v>
      </c>
    </row>
    <row r="6832" spans="1:4">
      <c r="A6832" s="71" t="s">
        <v>9627</v>
      </c>
      <c r="B6832" s="84" t="s">
        <v>7475</v>
      </c>
      <c r="C6832" s="71" t="s">
        <v>24085</v>
      </c>
      <c r="D6832" s="73" t="s">
        <v>7476</v>
      </c>
    </row>
    <row r="6833" spans="1:4">
      <c r="A6833" s="71" t="s">
        <v>7477</v>
      </c>
      <c r="B6833" s="84" t="s">
        <v>7478</v>
      </c>
      <c r="C6833" s="71" t="s">
        <v>24085</v>
      </c>
      <c r="D6833" s="73" t="s">
        <v>20572</v>
      </c>
    </row>
    <row r="6834" spans="1:4">
      <c r="A6834" s="71" t="s">
        <v>7479</v>
      </c>
      <c r="B6834" s="84" t="s">
        <v>7480</v>
      </c>
      <c r="C6834" s="71" t="s">
        <v>24085</v>
      </c>
      <c r="D6834" s="73" t="s">
        <v>7481</v>
      </c>
    </row>
    <row r="6835" spans="1:4">
      <c r="A6835" s="71" t="s">
        <v>7482</v>
      </c>
      <c r="B6835" s="84" t="s">
        <v>7483</v>
      </c>
      <c r="C6835" s="71" t="s">
        <v>24085</v>
      </c>
      <c r="D6835" s="73" t="s">
        <v>7484</v>
      </c>
    </row>
    <row r="6836" spans="1:4">
      <c r="A6836" s="71" t="s">
        <v>7485</v>
      </c>
      <c r="B6836" s="84" t="s">
        <v>7486</v>
      </c>
      <c r="C6836" s="71" t="s">
        <v>24085</v>
      </c>
      <c r="D6836" s="73" t="s">
        <v>7487</v>
      </c>
    </row>
    <row r="6837" spans="1:4">
      <c r="A6837" s="71" t="s">
        <v>7488</v>
      </c>
      <c r="B6837" s="84" t="s">
        <v>7489</v>
      </c>
      <c r="C6837" s="71" t="s">
        <v>24085</v>
      </c>
      <c r="D6837" s="73" t="s">
        <v>7490</v>
      </c>
    </row>
    <row r="6838" spans="1:4">
      <c r="A6838" s="71" t="s">
        <v>7491</v>
      </c>
      <c r="B6838" s="84" t="s">
        <v>7492</v>
      </c>
      <c r="C6838" s="71" t="s">
        <v>24085</v>
      </c>
      <c r="D6838" s="73" t="s">
        <v>7493</v>
      </c>
    </row>
    <row r="6839" spans="1:4">
      <c r="A6839" s="71" t="s">
        <v>7494</v>
      </c>
      <c r="B6839" s="84" t="s">
        <v>7495</v>
      </c>
      <c r="C6839" s="71" t="s">
        <v>24085</v>
      </c>
      <c r="D6839" s="73" t="s">
        <v>7496</v>
      </c>
    </row>
    <row r="6840" spans="1:4">
      <c r="A6840" s="71" t="s">
        <v>7497</v>
      </c>
      <c r="B6840" s="84" t="s">
        <v>7498</v>
      </c>
      <c r="C6840" s="71" t="s">
        <v>24085</v>
      </c>
      <c r="D6840" s="73" t="s">
        <v>7499</v>
      </c>
    </row>
    <row r="6841" spans="1:4">
      <c r="A6841" s="71" t="s">
        <v>7500</v>
      </c>
      <c r="B6841" s="84" t="s">
        <v>7501</v>
      </c>
      <c r="C6841" s="71" t="s">
        <v>24085</v>
      </c>
      <c r="D6841" s="73" t="s">
        <v>7502</v>
      </c>
    </row>
    <row r="6842" spans="1:4">
      <c r="A6842" s="71" t="s">
        <v>7503</v>
      </c>
      <c r="B6842" s="84" t="s">
        <v>7504</v>
      </c>
      <c r="C6842" s="71" t="s">
        <v>24085</v>
      </c>
      <c r="D6842" s="73" t="s">
        <v>7505</v>
      </c>
    </row>
    <row r="6843" spans="1:4">
      <c r="A6843" s="71" t="s">
        <v>7506</v>
      </c>
      <c r="B6843" s="84" t="s">
        <v>7507</v>
      </c>
      <c r="C6843" s="71" t="s">
        <v>24085</v>
      </c>
      <c r="D6843" s="73" t="s">
        <v>7508</v>
      </c>
    </row>
    <row r="6844" spans="1:4">
      <c r="A6844" s="71" t="s">
        <v>7509</v>
      </c>
      <c r="B6844" s="84" t="s">
        <v>7510</v>
      </c>
      <c r="C6844" s="71" t="s">
        <v>24085</v>
      </c>
      <c r="D6844" s="73" t="s">
        <v>7511</v>
      </c>
    </row>
    <row r="6845" spans="1:4">
      <c r="A6845" s="71" t="s">
        <v>7512</v>
      </c>
      <c r="B6845" s="84" t="s">
        <v>7513</v>
      </c>
      <c r="C6845" s="71" t="s">
        <v>24085</v>
      </c>
      <c r="D6845" s="73" t="s">
        <v>7514</v>
      </c>
    </row>
    <row r="6846" spans="1:4">
      <c r="A6846" s="71" t="s">
        <v>7515</v>
      </c>
      <c r="B6846" s="84" t="s">
        <v>7516</v>
      </c>
      <c r="C6846" s="71" t="s">
        <v>24085</v>
      </c>
      <c r="D6846" s="73" t="s">
        <v>7517</v>
      </c>
    </row>
    <row r="6847" spans="1:4">
      <c r="A6847" s="71" t="s">
        <v>7518</v>
      </c>
      <c r="B6847" s="84" t="s">
        <v>7519</v>
      </c>
      <c r="C6847" s="71" t="s">
        <v>24085</v>
      </c>
      <c r="D6847" s="73" t="s">
        <v>7520</v>
      </c>
    </row>
    <row r="6848" spans="1:4">
      <c r="A6848" s="71" t="s">
        <v>7521</v>
      </c>
      <c r="B6848" s="84" t="s">
        <v>7522</v>
      </c>
      <c r="C6848" s="71" t="s">
        <v>24085</v>
      </c>
      <c r="D6848" s="73" t="s">
        <v>7523</v>
      </c>
    </row>
    <row r="6849" spans="1:4">
      <c r="A6849" s="71" t="s">
        <v>7524</v>
      </c>
      <c r="B6849" s="84" t="s">
        <v>7525</v>
      </c>
      <c r="C6849" s="71" t="s">
        <v>24085</v>
      </c>
      <c r="D6849" s="73" t="s">
        <v>7526</v>
      </c>
    </row>
    <row r="6850" spans="1:4">
      <c r="A6850" s="71" t="s">
        <v>7527</v>
      </c>
      <c r="B6850" s="84" t="s">
        <v>7528</v>
      </c>
      <c r="C6850" s="71" t="s">
        <v>24085</v>
      </c>
      <c r="D6850" s="73" t="s">
        <v>7529</v>
      </c>
    </row>
    <row r="6851" spans="1:4">
      <c r="A6851" s="71" t="s">
        <v>7530</v>
      </c>
      <c r="B6851" s="84" t="s">
        <v>7531</v>
      </c>
      <c r="C6851" s="71" t="s">
        <v>24085</v>
      </c>
      <c r="D6851" s="73" t="s">
        <v>13352</v>
      </c>
    </row>
    <row r="6853" spans="1:4" ht="18.75">
      <c r="B6853" s="83" t="s">
        <v>23664</v>
      </c>
      <c r="C6853" s="79" t="s">
        <v>23665</v>
      </c>
      <c r="D6853" s="71" t="s">
        <v>23886</v>
      </c>
    </row>
    <row r="6854" spans="1:4">
      <c r="A6854" s="79" t="s">
        <v>23666</v>
      </c>
      <c r="B6854" s="84" t="s">
        <v>22678</v>
      </c>
    </row>
    <row r="6855" spans="1:4">
      <c r="A6855" s="79" t="s">
        <v>23667</v>
      </c>
      <c r="B6855" s="84" t="s">
        <v>22679</v>
      </c>
    </row>
    <row r="6856" spans="1:4">
      <c r="A6856" s="79" t="s">
        <v>24023</v>
      </c>
      <c r="B6856" s="85" t="s">
        <v>23668</v>
      </c>
      <c r="C6856" s="79" t="s">
        <v>23669</v>
      </c>
      <c r="D6856" s="79" t="s">
        <v>23670</v>
      </c>
    </row>
    <row r="6857" spans="1:4">
      <c r="B6857" s="86"/>
      <c r="D6857" s="79" t="s">
        <v>23671</v>
      </c>
    </row>
    <row r="6858" spans="1:4">
      <c r="A6858" s="71" t="s">
        <v>7532</v>
      </c>
      <c r="B6858" s="84" t="s">
        <v>7533</v>
      </c>
      <c r="C6858" s="71" t="s">
        <v>24085</v>
      </c>
      <c r="D6858" s="73" t="s">
        <v>7534</v>
      </c>
    </row>
    <row r="6859" spans="1:4">
      <c r="A6859" s="71" t="s">
        <v>7535</v>
      </c>
      <c r="B6859" s="84" t="s">
        <v>7536</v>
      </c>
      <c r="C6859" s="71" t="s">
        <v>24085</v>
      </c>
      <c r="D6859" s="73" t="s">
        <v>7537</v>
      </c>
    </row>
    <row r="6860" spans="1:4">
      <c r="A6860" s="71" t="s">
        <v>7538</v>
      </c>
      <c r="B6860" s="84" t="s">
        <v>7539</v>
      </c>
      <c r="C6860" s="71" t="s">
        <v>24085</v>
      </c>
      <c r="D6860" s="73" t="s">
        <v>7540</v>
      </c>
    </row>
    <row r="6861" spans="1:4">
      <c r="A6861" s="71" t="s">
        <v>7541</v>
      </c>
      <c r="B6861" s="84" t="s">
        <v>7542</v>
      </c>
      <c r="C6861" s="71" t="s">
        <v>24085</v>
      </c>
      <c r="D6861" s="73" t="s">
        <v>7543</v>
      </c>
    </row>
    <row r="6862" spans="1:4">
      <c r="A6862" s="71" t="s">
        <v>7544</v>
      </c>
      <c r="B6862" s="84" t="s">
        <v>7545</v>
      </c>
      <c r="C6862" s="71" t="s">
        <v>24085</v>
      </c>
      <c r="D6862" s="73" t="s">
        <v>7546</v>
      </c>
    </row>
    <row r="6863" spans="1:4">
      <c r="A6863" s="71" t="s">
        <v>7547</v>
      </c>
      <c r="B6863" s="84" t="s">
        <v>7548</v>
      </c>
      <c r="C6863" s="71" t="s">
        <v>24085</v>
      </c>
      <c r="D6863" s="73" t="s">
        <v>19713</v>
      </c>
    </row>
    <row r="6864" spans="1:4">
      <c r="A6864" s="71" t="s">
        <v>7549</v>
      </c>
      <c r="B6864" s="84" t="s">
        <v>7550</v>
      </c>
      <c r="C6864" s="71" t="s">
        <v>24085</v>
      </c>
      <c r="D6864" s="73" t="s">
        <v>7551</v>
      </c>
    </row>
    <row r="6865" spans="1:4">
      <c r="A6865" s="71" t="s">
        <v>7552</v>
      </c>
      <c r="B6865" s="84" t="s">
        <v>7553</v>
      </c>
      <c r="C6865" s="71" t="s">
        <v>24085</v>
      </c>
      <c r="D6865" s="73" t="s">
        <v>13375</v>
      </c>
    </row>
    <row r="6866" spans="1:4">
      <c r="A6866" s="71" t="s">
        <v>7554</v>
      </c>
      <c r="B6866" s="84" t="s">
        <v>7555</v>
      </c>
      <c r="C6866" s="71" t="s">
        <v>24085</v>
      </c>
      <c r="D6866" s="73" t="s">
        <v>7556</v>
      </c>
    </row>
    <row r="6867" spans="1:4">
      <c r="A6867" s="71" t="s">
        <v>7557</v>
      </c>
      <c r="B6867" s="84" t="s">
        <v>7558</v>
      </c>
      <c r="C6867" s="71" t="s">
        <v>24085</v>
      </c>
      <c r="D6867" s="73" t="s">
        <v>7559</v>
      </c>
    </row>
    <row r="6868" spans="1:4">
      <c r="A6868" s="71" t="s">
        <v>7560</v>
      </c>
      <c r="B6868" s="84" t="s">
        <v>7561</v>
      </c>
      <c r="C6868" s="71" t="s">
        <v>24085</v>
      </c>
      <c r="D6868" s="73" t="s">
        <v>7562</v>
      </c>
    </row>
    <row r="6869" spans="1:4">
      <c r="A6869" s="71" t="s">
        <v>7563</v>
      </c>
      <c r="B6869" s="84" t="s">
        <v>7564</v>
      </c>
      <c r="C6869" s="71" t="s">
        <v>24085</v>
      </c>
      <c r="D6869" s="73" t="s">
        <v>7565</v>
      </c>
    </row>
    <row r="6870" spans="1:4">
      <c r="A6870" s="71" t="s">
        <v>7566</v>
      </c>
      <c r="B6870" s="84" t="s">
        <v>7567</v>
      </c>
      <c r="C6870" s="71" t="s">
        <v>24085</v>
      </c>
      <c r="D6870" s="73" t="s">
        <v>7568</v>
      </c>
    </row>
    <row r="6871" spans="1:4">
      <c r="A6871" s="71" t="s">
        <v>7569</v>
      </c>
      <c r="B6871" s="84" t="s">
        <v>7570</v>
      </c>
      <c r="C6871" s="71" t="s">
        <v>24085</v>
      </c>
      <c r="D6871" s="73" t="s">
        <v>7571</v>
      </c>
    </row>
    <row r="6872" spans="1:4">
      <c r="A6872" s="71" t="s">
        <v>7572</v>
      </c>
      <c r="B6872" s="84" t="s">
        <v>7573</v>
      </c>
      <c r="C6872" s="71" t="s">
        <v>24085</v>
      </c>
      <c r="D6872" s="73" t="s">
        <v>23164</v>
      </c>
    </row>
    <row r="6873" spans="1:4">
      <c r="A6873" s="71" t="s">
        <v>7574</v>
      </c>
      <c r="B6873" s="84" t="s">
        <v>7575</v>
      </c>
      <c r="C6873" s="71" t="s">
        <v>24085</v>
      </c>
      <c r="D6873" s="73" t="s">
        <v>18475</v>
      </c>
    </row>
    <row r="6874" spans="1:4">
      <c r="A6874" s="71" t="s">
        <v>7576</v>
      </c>
      <c r="B6874" s="84" t="s">
        <v>7577</v>
      </c>
      <c r="C6874" s="71" t="s">
        <v>24085</v>
      </c>
      <c r="D6874" s="73" t="s">
        <v>23306</v>
      </c>
    </row>
    <row r="6875" spans="1:4">
      <c r="A6875" s="71" t="s">
        <v>7578</v>
      </c>
      <c r="B6875" s="84" t="s">
        <v>7579</v>
      </c>
      <c r="C6875" s="71" t="s">
        <v>24085</v>
      </c>
      <c r="D6875" s="73" t="s">
        <v>18482</v>
      </c>
    </row>
    <row r="6876" spans="1:4">
      <c r="A6876" s="71" t="s">
        <v>7580</v>
      </c>
      <c r="B6876" s="84" t="s">
        <v>7581</v>
      </c>
      <c r="C6876" s="71" t="s">
        <v>24085</v>
      </c>
      <c r="D6876" s="73" t="s">
        <v>7582</v>
      </c>
    </row>
    <row r="6877" spans="1:4">
      <c r="A6877" s="71" t="s">
        <v>7583</v>
      </c>
      <c r="B6877" s="84" t="s">
        <v>7584</v>
      </c>
      <c r="C6877" s="71" t="s">
        <v>24085</v>
      </c>
      <c r="D6877" s="73" t="s">
        <v>7585</v>
      </c>
    </row>
    <row r="6878" spans="1:4">
      <c r="A6878" s="71" t="s">
        <v>7586</v>
      </c>
      <c r="B6878" s="84" t="s">
        <v>7587</v>
      </c>
      <c r="C6878" s="71" t="s">
        <v>24085</v>
      </c>
      <c r="D6878" s="73" t="s">
        <v>7588</v>
      </c>
    </row>
    <row r="6879" spans="1:4">
      <c r="A6879" s="71" t="s">
        <v>7589</v>
      </c>
      <c r="B6879" s="84" t="s">
        <v>7590</v>
      </c>
      <c r="C6879" s="71" t="s">
        <v>24085</v>
      </c>
      <c r="D6879" s="73" t="s">
        <v>7591</v>
      </c>
    </row>
    <row r="6880" spans="1:4">
      <c r="A6880" s="71" t="s">
        <v>7592</v>
      </c>
      <c r="B6880" s="84" t="s">
        <v>7593</v>
      </c>
      <c r="C6880" s="71" t="s">
        <v>24085</v>
      </c>
      <c r="D6880" s="73" t="s">
        <v>12348</v>
      </c>
    </row>
    <row r="6881" spans="1:4">
      <c r="A6881" s="71" t="s">
        <v>7594</v>
      </c>
      <c r="B6881" s="84" t="s">
        <v>7595</v>
      </c>
      <c r="C6881" s="71" t="s">
        <v>24085</v>
      </c>
      <c r="D6881" s="73" t="s">
        <v>12146</v>
      </c>
    </row>
    <row r="6882" spans="1:4">
      <c r="A6882" s="71" t="s">
        <v>7596</v>
      </c>
      <c r="B6882" s="84" t="s">
        <v>7597</v>
      </c>
      <c r="C6882" s="71" t="s">
        <v>24085</v>
      </c>
      <c r="D6882" s="73" t="s">
        <v>7598</v>
      </c>
    </row>
    <row r="6883" spans="1:4">
      <c r="A6883" s="71" t="s">
        <v>7599</v>
      </c>
      <c r="B6883" s="84" t="s">
        <v>7600</v>
      </c>
      <c r="C6883" s="71" t="s">
        <v>24085</v>
      </c>
      <c r="D6883" s="73" t="s">
        <v>22087</v>
      </c>
    </row>
    <row r="6884" spans="1:4">
      <c r="A6884" s="71" t="s">
        <v>7601</v>
      </c>
      <c r="B6884" s="84" t="s">
        <v>7602</v>
      </c>
      <c r="C6884" s="71" t="s">
        <v>24085</v>
      </c>
      <c r="D6884" s="73" t="s">
        <v>14240</v>
      </c>
    </row>
    <row r="6885" spans="1:4">
      <c r="A6885" s="71" t="s">
        <v>7603</v>
      </c>
      <c r="B6885" s="84" t="s">
        <v>7604</v>
      </c>
      <c r="C6885" s="71" t="s">
        <v>24085</v>
      </c>
      <c r="D6885" s="73" t="s">
        <v>7605</v>
      </c>
    </row>
    <row r="6886" spans="1:4">
      <c r="A6886" s="71" t="s">
        <v>7606</v>
      </c>
      <c r="B6886" s="84" t="s">
        <v>7607</v>
      </c>
      <c r="C6886" s="71" t="s">
        <v>24085</v>
      </c>
      <c r="D6886" s="73" t="s">
        <v>22287</v>
      </c>
    </row>
    <row r="6887" spans="1:4">
      <c r="A6887" s="71" t="s">
        <v>7608</v>
      </c>
      <c r="B6887" s="84" t="s">
        <v>7609</v>
      </c>
      <c r="C6887" s="71" t="s">
        <v>24085</v>
      </c>
      <c r="D6887" s="73" t="s">
        <v>23069</v>
      </c>
    </row>
    <row r="6888" spans="1:4">
      <c r="A6888" s="71" t="s">
        <v>9713</v>
      </c>
      <c r="B6888" s="84" t="s">
        <v>9714</v>
      </c>
      <c r="C6888" s="71" t="s">
        <v>24085</v>
      </c>
      <c r="D6888" s="73" t="s">
        <v>9715</v>
      </c>
    </row>
    <row r="6889" spans="1:4">
      <c r="A6889" s="71" t="s">
        <v>9716</v>
      </c>
      <c r="B6889" s="84" t="s">
        <v>9717</v>
      </c>
      <c r="C6889" s="71" t="s">
        <v>24085</v>
      </c>
      <c r="D6889" s="73" t="s">
        <v>9718</v>
      </c>
    </row>
    <row r="6890" spans="1:4">
      <c r="A6890" s="71" t="s">
        <v>9719</v>
      </c>
      <c r="B6890" s="84" t="s">
        <v>9720</v>
      </c>
      <c r="C6890" s="71" t="s">
        <v>24085</v>
      </c>
      <c r="D6890" s="73" t="s">
        <v>9721</v>
      </c>
    </row>
    <row r="6891" spans="1:4">
      <c r="A6891" s="71" t="s">
        <v>9722</v>
      </c>
      <c r="B6891" s="84" t="s">
        <v>9723</v>
      </c>
      <c r="C6891" s="71" t="s">
        <v>24085</v>
      </c>
      <c r="D6891" s="73" t="s">
        <v>19970</v>
      </c>
    </row>
    <row r="6892" spans="1:4">
      <c r="A6892" s="71" t="s">
        <v>9724</v>
      </c>
      <c r="B6892" s="84" t="s">
        <v>9725</v>
      </c>
      <c r="C6892" s="71" t="s">
        <v>24085</v>
      </c>
      <c r="D6892" s="73" t="s">
        <v>24139</v>
      </c>
    </row>
    <row r="6893" spans="1:4">
      <c r="A6893" s="71" t="s">
        <v>9726</v>
      </c>
      <c r="B6893" s="84" t="s">
        <v>9727</v>
      </c>
      <c r="C6893" s="71" t="s">
        <v>24085</v>
      </c>
      <c r="D6893" s="73" t="s">
        <v>12050</v>
      </c>
    </row>
    <row r="6894" spans="1:4">
      <c r="A6894" s="71" t="s">
        <v>9728</v>
      </c>
      <c r="B6894" s="84" t="s">
        <v>9729</v>
      </c>
      <c r="C6894" s="71" t="s">
        <v>24085</v>
      </c>
      <c r="D6894" s="73" t="s">
        <v>9730</v>
      </c>
    </row>
    <row r="6895" spans="1:4">
      <c r="A6895" s="71" t="s">
        <v>9731</v>
      </c>
      <c r="B6895" s="84" t="s">
        <v>9732</v>
      </c>
      <c r="C6895" s="71" t="s">
        <v>24085</v>
      </c>
      <c r="D6895" s="73" t="s">
        <v>9733</v>
      </c>
    </row>
    <row r="6896" spans="1:4">
      <c r="A6896" s="71" t="s">
        <v>9734</v>
      </c>
      <c r="B6896" s="84" t="s">
        <v>9735</v>
      </c>
      <c r="C6896" s="71" t="s">
        <v>24085</v>
      </c>
      <c r="D6896" s="73" t="s">
        <v>14308</v>
      </c>
    </row>
    <row r="6897" spans="1:4">
      <c r="A6897" s="71" t="s">
        <v>9736</v>
      </c>
      <c r="B6897" s="84" t="s">
        <v>9737</v>
      </c>
      <c r="C6897" s="71" t="s">
        <v>24085</v>
      </c>
      <c r="D6897" s="73" t="s">
        <v>9738</v>
      </c>
    </row>
    <row r="6898" spans="1:4">
      <c r="A6898" s="71" t="s">
        <v>9739</v>
      </c>
      <c r="B6898" s="84" t="s">
        <v>9740</v>
      </c>
      <c r="C6898" s="71" t="s">
        <v>24085</v>
      </c>
      <c r="D6898" s="73" t="s">
        <v>9741</v>
      </c>
    </row>
    <row r="6899" spans="1:4">
      <c r="A6899" s="71" t="s">
        <v>7631</v>
      </c>
      <c r="B6899" s="84" t="s">
        <v>7632</v>
      </c>
      <c r="C6899" s="71" t="s">
        <v>24085</v>
      </c>
      <c r="D6899" s="73" t="s">
        <v>7633</v>
      </c>
    </row>
    <row r="6900" spans="1:4">
      <c r="A6900" s="71" t="s">
        <v>7634</v>
      </c>
      <c r="B6900" s="84" t="s">
        <v>7635</v>
      </c>
      <c r="C6900" s="71" t="s">
        <v>24085</v>
      </c>
      <c r="D6900" s="73" t="s">
        <v>7636</v>
      </c>
    </row>
    <row r="6901" spans="1:4">
      <c r="A6901" s="71" t="s">
        <v>7637</v>
      </c>
      <c r="B6901" s="84" t="s">
        <v>7638</v>
      </c>
      <c r="C6901" s="71" t="s">
        <v>24085</v>
      </c>
      <c r="D6901" s="73" t="s">
        <v>7639</v>
      </c>
    </row>
    <row r="6902" spans="1:4">
      <c r="B6902" s="84" t="s">
        <v>7640</v>
      </c>
    </row>
    <row r="6903" spans="1:4">
      <c r="A6903" s="71" t="s">
        <v>7641</v>
      </c>
      <c r="B6903" s="84" t="s">
        <v>7642</v>
      </c>
      <c r="C6903" s="71" t="s">
        <v>24085</v>
      </c>
      <c r="D6903" s="73" t="s">
        <v>7643</v>
      </c>
    </row>
    <row r="6904" spans="1:4">
      <c r="B6904" s="84" t="s">
        <v>7640</v>
      </c>
    </row>
    <row r="6905" spans="1:4">
      <c r="A6905" s="71" t="s">
        <v>7644</v>
      </c>
      <c r="B6905" s="84" t="s">
        <v>7645</v>
      </c>
      <c r="C6905" s="71" t="s">
        <v>24085</v>
      </c>
      <c r="D6905" s="73" t="s">
        <v>7646</v>
      </c>
    </row>
    <row r="6906" spans="1:4">
      <c r="B6906" s="84" t="s">
        <v>13568</v>
      </c>
    </row>
    <row r="6907" spans="1:4">
      <c r="A6907" s="71" t="s">
        <v>7647</v>
      </c>
      <c r="B6907" s="84" t="s">
        <v>7648</v>
      </c>
      <c r="C6907" s="71" t="s">
        <v>24085</v>
      </c>
      <c r="D6907" s="73" t="s">
        <v>7643</v>
      </c>
    </row>
    <row r="6908" spans="1:4">
      <c r="B6908" s="84" t="s">
        <v>13568</v>
      </c>
    </row>
    <row r="6909" spans="1:4">
      <c r="A6909" s="71" t="s">
        <v>7649</v>
      </c>
      <c r="B6909" s="84" t="s">
        <v>7650</v>
      </c>
      <c r="C6909" s="71" t="s">
        <v>24085</v>
      </c>
      <c r="D6909" s="73" t="s">
        <v>7651</v>
      </c>
    </row>
    <row r="6910" spans="1:4">
      <c r="B6910" s="84" t="s">
        <v>13568</v>
      </c>
    </row>
    <row r="6911" spans="1:4">
      <c r="A6911" s="71" t="s">
        <v>7652</v>
      </c>
      <c r="B6911" s="84" t="s">
        <v>7653</v>
      </c>
      <c r="C6911" s="71" t="s">
        <v>24085</v>
      </c>
      <c r="D6911" s="73" t="s">
        <v>7654</v>
      </c>
    </row>
    <row r="6912" spans="1:4">
      <c r="B6912" s="84" t="s">
        <v>13568</v>
      </c>
    </row>
    <row r="6913" spans="1:4">
      <c r="A6913" s="71" t="s">
        <v>7655</v>
      </c>
      <c r="B6913" s="84" t="s">
        <v>7656</v>
      </c>
      <c r="C6913" s="71" t="s">
        <v>24085</v>
      </c>
      <c r="D6913" s="73" t="s">
        <v>7657</v>
      </c>
    </row>
    <row r="6914" spans="1:4">
      <c r="B6914" s="84" t="s">
        <v>13568</v>
      </c>
    </row>
    <row r="6915" spans="1:4">
      <c r="B6915" s="86"/>
    </row>
    <row r="6916" spans="1:4" ht="18.75">
      <c r="B6916" s="83" t="s">
        <v>23664</v>
      </c>
      <c r="C6916" s="79" t="s">
        <v>23665</v>
      </c>
      <c r="D6916" s="71" t="s">
        <v>23887</v>
      </c>
    </row>
    <row r="6917" spans="1:4">
      <c r="A6917" s="79" t="s">
        <v>23666</v>
      </c>
      <c r="B6917" s="84" t="s">
        <v>22678</v>
      </c>
    </row>
    <row r="6918" spans="1:4">
      <c r="A6918" s="79" t="s">
        <v>23667</v>
      </c>
      <c r="B6918" s="84" t="s">
        <v>22679</v>
      </c>
    </row>
    <row r="6919" spans="1:4">
      <c r="A6919" s="79" t="s">
        <v>24023</v>
      </c>
      <c r="B6919" s="85" t="s">
        <v>23668</v>
      </c>
      <c r="C6919" s="79" t="s">
        <v>23669</v>
      </c>
      <c r="D6919" s="79" t="s">
        <v>23670</v>
      </c>
    </row>
    <row r="6920" spans="1:4">
      <c r="B6920" s="86"/>
      <c r="D6920" s="79" t="s">
        <v>23671</v>
      </c>
    </row>
    <row r="6921" spans="1:4">
      <c r="A6921" s="71" t="s">
        <v>7658</v>
      </c>
      <c r="B6921" s="84" t="s">
        <v>7659</v>
      </c>
      <c r="C6921" s="71" t="s">
        <v>24085</v>
      </c>
      <c r="D6921" s="73" t="s">
        <v>7660</v>
      </c>
    </row>
    <row r="6922" spans="1:4">
      <c r="B6922" s="84" t="s">
        <v>15199</v>
      </c>
    </row>
    <row r="6923" spans="1:4">
      <c r="A6923" s="71" t="s">
        <v>7661</v>
      </c>
      <c r="B6923" s="84" t="s">
        <v>7662</v>
      </c>
      <c r="C6923" s="71" t="s">
        <v>24085</v>
      </c>
      <c r="D6923" s="73" t="s">
        <v>7663</v>
      </c>
    </row>
    <row r="6924" spans="1:4">
      <c r="B6924" s="84" t="s">
        <v>15199</v>
      </c>
    </row>
    <row r="6925" spans="1:4">
      <c r="A6925" s="71" t="s">
        <v>7664</v>
      </c>
      <c r="B6925" s="84" t="s">
        <v>7665</v>
      </c>
      <c r="C6925" s="71" t="s">
        <v>24085</v>
      </c>
      <c r="D6925" s="73" t="s">
        <v>7666</v>
      </c>
    </row>
    <row r="6926" spans="1:4">
      <c r="B6926" s="84" t="s">
        <v>15199</v>
      </c>
    </row>
    <row r="6927" spans="1:4">
      <c r="A6927" s="71" t="s">
        <v>7667</v>
      </c>
      <c r="B6927" s="84" t="s">
        <v>7668</v>
      </c>
      <c r="C6927" s="71" t="s">
        <v>24085</v>
      </c>
      <c r="D6927" s="73" t="s">
        <v>7669</v>
      </c>
    </row>
    <row r="6928" spans="1:4">
      <c r="A6928" s="71" t="s">
        <v>7670</v>
      </c>
      <c r="B6928" s="84" t="s">
        <v>7671</v>
      </c>
      <c r="C6928" s="71" t="s">
        <v>24085</v>
      </c>
      <c r="D6928" s="73" t="s">
        <v>7672</v>
      </c>
    </row>
    <row r="6929" spans="1:4">
      <c r="A6929" s="71" t="s">
        <v>7673</v>
      </c>
      <c r="B6929" s="84" t="s">
        <v>7674</v>
      </c>
      <c r="C6929" s="71" t="s">
        <v>24085</v>
      </c>
      <c r="D6929" s="73" t="s">
        <v>15726</v>
      </c>
    </row>
    <row r="6930" spans="1:4">
      <c r="A6930" s="71" t="s">
        <v>7675</v>
      </c>
      <c r="B6930" s="84" t="s">
        <v>7676</v>
      </c>
      <c r="C6930" s="71" t="s">
        <v>24085</v>
      </c>
      <c r="D6930" s="73" t="s">
        <v>14411</v>
      </c>
    </row>
    <row r="6931" spans="1:4">
      <c r="A6931" s="71" t="s">
        <v>7677</v>
      </c>
      <c r="B6931" s="84" t="s">
        <v>7678</v>
      </c>
      <c r="C6931" s="71" t="s">
        <v>24085</v>
      </c>
      <c r="D6931" s="73" t="s">
        <v>7679</v>
      </c>
    </row>
    <row r="6932" spans="1:4">
      <c r="A6932" s="71" t="s">
        <v>7680</v>
      </c>
      <c r="B6932" s="84" t="s">
        <v>7681</v>
      </c>
      <c r="C6932" s="71" t="s">
        <v>24085</v>
      </c>
      <c r="D6932" s="73" t="s">
        <v>24030</v>
      </c>
    </row>
    <row r="6933" spans="1:4">
      <c r="A6933" s="71" t="s">
        <v>7682</v>
      </c>
      <c r="B6933" s="84" t="s">
        <v>7683</v>
      </c>
      <c r="C6933" s="71" t="s">
        <v>24085</v>
      </c>
      <c r="D6933" s="73" t="s">
        <v>12377</v>
      </c>
    </row>
    <row r="6934" spans="1:4">
      <c r="A6934" s="71" t="s">
        <v>7684</v>
      </c>
      <c r="B6934" s="84" t="s">
        <v>7685</v>
      </c>
      <c r="C6934" s="71" t="s">
        <v>24085</v>
      </c>
      <c r="D6934" s="73" t="s">
        <v>20089</v>
      </c>
    </row>
    <row r="6935" spans="1:4">
      <c r="A6935" s="71" t="s">
        <v>7686</v>
      </c>
      <c r="B6935" s="84" t="s">
        <v>7687</v>
      </c>
      <c r="C6935" s="71" t="s">
        <v>24085</v>
      </c>
      <c r="D6935" s="73" t="s">
        <v>24411</v>
      </c>
    </row>
    <row r="6936" spans="1:4">
      <c r="A6936" s="71" t="s">
        <v>7688</v>
      </c>
      <c r="B6936" s="84" t="s">
        <v>7689</v>
      </c>
      <c r="C6936" s="71" t="s">
        <v>24085</v>
      </c>
      <c r="D6936" s="73" t="s">
        <v>7690</v>
      </c>
    </row>
    <row r="6937" spans="1:4">
      <c r="A6937" s="71" t="s">
        <v>7691</v>
      </c>
      <c r="B6937" s="84" t="s">
        <v>7692</v>
      </c>
      <c r="C6937" s="71" t="s">
        <v>24085</v>
      </c>
      <c r="D6937" s="73" t="s">
        <v>7693</v>
      </c>
    </row>
    <row r="6938" spans="1:4">
      <c r="A6938" s="71" t="s">
        <v>7694</v>
      </c>
      <c r="B6938" s="84" t="s">
        <v>7695</v>
      </c>
      <c r="C6938" s="71" t="s">
        <v>24085</v>
      </c>
      <c r="D6938" s="73" t="s">
        <v>7696</v>
      </c>
    </row>
    <row r="6939" spans="1:4">
      <c r="A6939" s="71" t="s">
        <v>7697</v>
      </c>
      <c r="B6939" s="84" t="s">
        <v>7698</v>
      </c>
      <c r="C6939" s="71" t="s">
        <v>24085</v>
      </c>
      <c r="D6939" s="73" t="s">
        <v>7699</v>
      </c>
    </row>
    <row r="6940" spans="1:4">
      <c r="A6940" s="71" t="s">
        <v>7700</v>
      </c>
      <c r="B6940" s="84" t="s">
        <v>7701</v>
      </c>
      <c r="C6940" s="71" t="s">
        <v>24085</v>
      </c>
      <c r="D6940" s="73" t="s">
        <v>7702</v>
      </c>
    </row>
    <row r="6941" spans="1:4">
      <c r="A6941" s="71" t="s">
        <v>7703</v>
      </c>
      <c r="B6941" s="84" t="s">
        <v>7704</v>
      </c>
      <c r="C6941" s="71" t="s">
        <v>24085</v>
      </c>
      <c r="D6941" s="73" t="s">
        <v>23774</v>
      </c>
    </row>
    <row r="6942" spans="1:4">
      <c r="A6942" s="71" t="s">
        <v>7705</v>
      </c>
      <c r="B6942" s="84" t="s">
        <v>7706</v>
      </c>
      <c r="C6942" s="71" t="s">
        <v>24085</v>
      </c>
      <c r="D6942" s="73" t="s">
        <v>7707</v>
      </c>
    </row>
    <row r="6943" spans="1:4">
      <c r="A6943" s="71" t="s">
        <v>7708</v>
      </c>
      <c r="B6943" s="84" t="s">
        <v>7709</v>
      </c>
      <c r="C6943" s="71" t="s">
        <v>24085</v>
      </c>
      <c r="D6943" s="73" t="s">
        <v>23771</v>
      </c>
    </row>
    <row r="6944" spans="1:4">
      <c r="A6944" s="71" t="s">
        <v>7710</v>
      </c>
      <c r="B6944" s="84" t="s">
        <v>7711</v>
      </c>
      <c r="C6944" s="71" t="s">
        <v>24085</v>
      </c>
      <c r="D6944" s="73" t="s">
        <v>7712</v>
      </c>
    </row>
    <row r="6945" spans="1:5">
      <c r="A6945" s="71" t="s">
        <v>7713</v>
      </c>
      <c r="B6945" s="84" t="s">
        <v>7714</v>
      </c>
      <c r="C6945" s="71" t="s">
        <v>24085</v>
      </c>
      <c r="D6945" s="73" t="s">
        <v>7715</v>
      </c>
    </row>
    <row r="6946" spans="1:5">
      <c r="A6946" s="71" t="s">
        <v>7716</v>
      </c>
      <c r="B6946" s="84" t="s">
        <v>7717</v>
      </c>
      <c r="C6946" s="71" t="s">
        <v>24085</v>
      </c>
      <c r="D6946" s="73" t="s">
        <v>7718</v>
      </c>
    </row>
    <row r="6947" spans="1:5">
      <c r="A6947" s="71" t="s">
        <v>7719</v>
      </c>
      <c r="B6947" s="84" t="s">
        <v>7720</v>
      </c>
      <c r="C6947" s="71" t="s">
        <v>24085</v>
      </c>
      <c r="D6947" s="73" t="s">
        <v>20835</v>
      </c>
    </row>
    <row r="6948" spans="1:5">
      <c r="A6948" s="71" t="s">
        <v>7721</v>
      </c>
      <c r="B6948" s="84" t="s">
        <v>7722</v>
      </c>
      <c r="C6948" s="71" t="s">
        <v>24085</v>
      </c>
      <c r="D6948" s="73" t="s">
        <v>20583</v>
      </c>
    </row>
    <row r="6949" spans="1:5">
      <c r="A6949" s="71" t="s">
        <v>7723</v>
      </c>
      <c r="B6949" s="84" t="s">
        <v>7724</v>
      </c>
      <c r="C6949" s="71" t="s">
        <v>24085</v>
      </c>
      <c r="D6949" s="73">
        <v>5.95</v>
      </c>
      <c r="E6949" s="75">
        <v>39753</v>
      </c>
    </row>
    <row r="6950" spans="1:5">
      <c r="A6950" s="71" t="s">
        <v>7725</v>
      </c>
      <c r="B6950" s="84" t="s">
        <v>7726</v>
      </c>
      <c r="C6950" s="71" t="s">
        <v>24085</v>
      </c>
      <c r="D6950" s="73" t="s">
        <v>15229</v>
      </c>
    </row>
    <row r="6951" spans="1:5">
      <c r="A6951" s="71" t="s">
        <v>7727</v>
      </c>
      <c r="B6951" s="84" t="s">
        <v>7728</v>
      </c>
      <c r="C6951" s="71" t="s">
        <v>24085</v>
      </c>
      <c r="D6951" s="73" t="s">
        <v>23674</v>
      </c>
    </row>
    <row r="6952" spans="1:5">
      <c r="A6952" s="71" t="s">
        <v>7729</v>
      </c>
      <c r="B6952" s="84" t="s">
        <v>7730</v>
      </c>
      <c r="C6952" s="71" t="s">
        <v>24085</v>
      </c>
      <c r="D6952" s="73" t="s">
        <v>22127</v>
      </c>
    </row>
    <row r="6953" spans="1:5">
      <c r="A6953" s="71" t="s">
        <v>7731</v>
      </c>
      <c r="B6953" s="84" t="s">
        <v>7732</v>
      </c>
      <c r="C6953" s="71" t="s">
        <v>24085</v>
      </c>
      <c r="D6953" s="73" t="s">
        <v>16767</v>
      </c>
    </row>
    <row r="6954" spans="1:5">
      <c r="A6954" s="71" t="s">
        <v>7733</v>
      </c>
      <c r="B6954" s="84" t="s">
        <v>7734</v>
      </c>
      <c r="C6954" s="71" t="s">
        <v>24085</v>
      </c>
      <c r="D6954" s="73" t="s">
        <v>7735</v>
      </c>
    </row>
    <row r="6955" spans="1:5">
      <c r="A6955" s="71" t="s">
        <v>7736</v>
      </c>
      <c r="B6955" s="84" t="s">
        <v>7737</v>
      </c>
      <c r="C6955" s="71" t="s">
        <v>24085</v>
      </c>
      <c r="D6955" s="71" t="s">
        <v>21179</v>
      </c>
    </row>
    <row r="6956" spans="1:5">
      <c r="A6956" s="71" t="s">
        <v>7738</v>
      </c>
      <c r="B6956" s="84" t="s">
        <v>7739</v>
      </c>
      <c r="C6956" s="71" t="s">
        <v>24085</v>
      </c>
      <c r="D6956" s="71" t="s">
        <v>21802</v>
      </c>
    </row>
    <row r="6957" spans="1:5">
      <c r="A6957" s="71" t="s">
        <v>7740</v>
      </c>
      <c r="B6957" s="84" t="s">
        <v>7741</v>
      </c>
      <c r="C6957" s="71" t="s">
        <v>24085</v>
      </c>
      <c r="D6957" s="73" t="s">
        <v>24142</v>
      </c>
    </row>
    <row r="6958" spans="1:5">
      <c r="A6958" s="71" t="s">
        <v>7742</v>
      </c>
      <c r="B6958" s="84" t="s">
        <v>7743</v>
      </c>
      <c r="C6958" s="71" t="s">
        <v>24085</v>
      </c>
      <c r="D6958" s="73" t="s">
        <v>20106</v>
      </c>
    </row>
    <row r="6959" spans="1:5">
      <c r="A6959" s="71" t="s">
        <v>7744</v>
      </c>
      <c r="B6959" s="84" t="s">
        <v>7745</v>
      </c>
      <c r="C6959" s="71" t="s">
        <v>24085</v>
      </c>
      <c r="D6959" s="73" t="s">
        <v>24151</v>
      </c>
    </row>
    <row r="6960" spans="1:5">
      <c r="A6960" s="71" t="s">
        <v>7746</v>
      </c>
      <c r="B6960" s="84" t="s">
        <v>7747</v>
      </c>
      <c r="C6960" s="71" t="s">
        <v>24085</v>
      </c>
      <c r="D6960" s="73" t="s">
        <v>7748</v>
      </c>
    </row>
    <row r="6961" spans="1:4">
      <c r="A6961" s="71" t="s">
        <v>7749</v>
      </c>
      <c r="B6961" s="84" t="s">
        <v>7750</v>
      </c>
      <c r="C6961" s="71" t="s">
        <v>24085</v>
      </c>
      <c r="D6961" s="73" t="s">
        <v>7751</v>
      </c>
    </row>
    <row r="6962" spans="1:4">
      <c r="A6962" s="71" t="s">
        <v>7752</v>
      </c>
      <c r="B6962" s="84" t="s">
        <v>7753</v>
      </c>
      <c r="C6962" s="71" t="s">
        <v>24085</v>
      </c>
      <c r="D6962" s="73" t="s">
        <v>7754</v>
      </c>
    </row>
    <row r="6963" spans="1:4">
      <c r="A6963" s="71" t="s">
        <v>7755</v>
      </c>
      <c r="B6963" s="84" t="s">
        <v>7756</v>
      </c>
      <c r="C6963" s="71" t="s">
        <v>24085</v>
      </c>
      <c r="D6963" s="73" t="s">
        <v>23097</v>
      </c>
    </row>
    <row r="6964" spans="1:4">
      <c r="A6964" s="71" t="s">
        <v>7757</v>
      </c>
      <c r="B6964" s="84" t="s">
        <v>7758</v>
      </c>
      <c r="C6964" s="71" t="s">
        <v>24085</v>
      </c>
      <c r="D6964" s="73" t="s">
        <v>7759</v>
      </c>
    </row>
    <row r="6965" spans="1:4">
      <c r="A6965" s="71" t="s">
        <v>7760</v>
      </c>
      <c r="B6965" s="84" t="s">
        <v>7761</v>
      </c>
      <c r="C6965" s="71" t="s">
        <v>24085</v>
      </c>
      <c r="D6965" s="73" t="s">
        <v>7762</v>
      </c>
    </row>
    <row r="6966" spans="1:4">
      <c r="A6966" s="71" t="s">
        <v>7763</v>
      </c>
      <c r="B6966" s="84" t="s">
        <v>7764</v>
      </c>
      <c r="C6966" s="71" t="s">
        <v>24085</v>
      </c>
      <c r="D6966" s="73" t="s">
        <v>7765</v>
      </c>
    </row>
    <row r="6967" spans="1:4">
      <c r="A6967" s="71" t="s">
        <v>7766</v>
      </c>
      <c r="B6967" s="84" t="s">
        <v>7767</v>
      </c>
      <c r="C6967" s="71" t="s">
        <v>24085</v>
      </c>
      <c r="D6967" s="73" t="s">
        <v>7768</v>
      </c>
    </row>
    <row r="6968" spans="1:4">
      <c r="A6968" s="71" t="s">
        <v>7769</v>
      </c>
      <c r="B6968" s="84" t="s">
        <v>7770</v>
      </c>
      <c r="C6968" s="71" t="s">
        <v>24085</v>
      </c>
      <c r="D6968" s="73" t="s">
        <v>7771</v>
      </c>
    </row>
    <row r="6969" spans="1:4">
      <c r="A6969" s="71" t="s">
        <v>7772</v>
      </c>
      <c r="B6969" s="84" t="s">
        <v>7773</v>
      </c>
      <c r="C6969" s="71" t="s">
        <v>24085</v>
      </c>
      <c r="D6969" s="73" t="s">
        <v>7774</v>
      </c>
    </row>
    <row r="6970" spans="1:4">
      <c r="A6970" s="71" t="s">
        <v>7775</v>
      </c>
      <c r="B6970" s="84" t="s">
        <v>7776</v>
      </c>
      <c r="C6970" s="71" t="s">
        <v>24085</v>
      </c>
      <c r="D6970" s="73" t="s">
        <v>7777</v>
      </c>
    </row>
    <row r="6971" spans="1:4">
      <c r="A6971" s="71" t="s">
        <v>7778</v>
      </c>
      <c r="B6971" s="84" t="s">
        <v>7779</v>
      </c>
      <c r="C6971" s="71" t="s">
        <v>24085</v>
      </c>
      <c r="D6971" s="73" t="s">
        <v>10527</v>
      </c>
    </row>
    <row r="6972" spans="1:4">
      <c r="A6972" s="71" t="s">
        <v>7780</v>
      </c>
      <c r="B6972" s="84" t="s">
        <v>7781</v>
      </c>
      <c r="C6972" s="71" t="s">
        <v>24085</v>
      </c>
      <c r="D6972" s="73" t="s">
        <v>7782</v>
      </c>
    </row>
    <row r="6973" spans="1:4">
      <c r="A6973" s="71" t="s">
        <v>7783</v>
      </c>
      <c r="B6973" s="84" t="s">
        <v>7784</v>
      </c>
      <c r="C6973" s="71" t="s">
        <v>24085</v>
      </c>
      <c r="D6973" s="73" t="s">
        <v>9738</v>
      </c>
    </row>
    <row r="6974" spans="1:4">
      <c r="A6974" s="71" t="s">
        <v>7785</v>
      </c>
      <c r="B6974" s="84" t="s">
        <v>7786</v>
      </c>
      <c r="C6974" s="71" t="s">
        <v>24085</v>
      </c>
      <c r="D6974" s="73" t="s">
        <v>7787</v>
      </c>
    </row>
    <row r="6975" spans="1:4">
      <c r="A6975" s="71" t="s">
        <v>7788</v>
      </c>
      <c r="B6975" s="84" t="s">
        <v>7789</v>
      </c>
      <c r="C6975" s="71" t="s">
        <v>24085</v>
      </c>
      <c r="D6975" s="73" t="s">
        <v>7787</v>
      </c>
    </row>
    <row r="6976" spans="1:4">
      <c r="B6976" s="86"/>
    </row>
    <row r="6977" spans="1:4" ht="18.75">
      <c r="B6977" s="83" t="s">
        <v>23664</v>
      </c>
      <c r="C6977" s="79" t="s">
        <v>23665</v>
      </c>
      <c r="D6977" s="71" t="s">
        <v>23888</v>
      </c>
    </row>
    <row r="6978" spans="1:4">
      <c r="A6978" s="79" t="s">
        <v>23666</v>
      </c>
      <c r="B6978" s="84" t="s">
        <v>22678</v>
      </c>
    </row>
    <row r="6979" spans="1:4">
      <c r="A6979" s="79" t="s">
        <v>23667</v>
      </c>
      <c r="B6979" s="84" t="s">
        <v>22679</v>
      </c>
    </row>
    <row r="6980" spans="1:4">
      <c r="A6980" s="79" t="s">
        <v>24023</v>
      </c>
      <c r="B6980" s="85" t="s">
        <v>23668</v>
      </c>
      <c r="C6980" s="79" t="s">
        <v>23669</v>
      </c>
      <c r="D6980" s="79" t="s">
        <v>23670</v>
      </c>
    </row>
    <row r="6981" spans="1:4">
      <c r="B6981" s="86"/>
      <c r="D6981" s="79" t="s">
        <v>23671</v>
      </c>
    </row>
    <row r="6982" spans="1:4">
      <c r="A6982" s="71" t="s">
        <v>7790</v>
      </c>
      <c r="B6982" s="84" t="s">
        <v>7791</v>
      </c>
      <c r="C6982" s="71" t="s">
        <v>24085</v>
      </c>
      <c r="D6982" s="73" t="s">
        <v>13068</v>
      </c>
    </row>
    <row r="6983" spans="1:4">
      <c r="A6983" s="71" t="s">
        <v>7792</v>
      </c>
      <c r="B6983" s="84" t="s">
        <v>7793</v>
      </c>
      <c r="C6983" s="71" t="s">
        <v>24085</v>
      </c>
      <c r="D6983" s="73" t="s">
        <v>12314</v>
      </c>
    </row>
    <row r="6984" spans="1:4">
      <c r="A6984" s="71" t="s">
        <v>7794</v>
      </c>
      <c r="B6984" s="84" t="s">
        <v>7795</v>
      </c>
      <c r="C6984" s="71" t="s">
        <v>24085</v>
      </c>
      <c r="D6984" s="73" t="s">
        <v>16381</v>
      </c>
    </row>
    <row r="6985" spans="1:4">
      <c r="A6985" s="71" t="s">
        <v>7796</v>
      </c>
      <c r="B6985" s="84" t="s">
        <v>7797</v>
      </c>
      <c r="C6985" s="71" t="s">
        <v>24085</v>
      </c>
      <c r="D6985" s="73" t="s">
        <v>24275</v>
      </c>
    </row>
    <row r="6986" spans="1:4">
      <c r="A6986" s="71" t="s">
        <v>7798</v>
      </c>
      <c r="B6986" s="84" t="s">
        <v>7799</v>
      </c>
      <c r="C6986" s="71" t="s">
        <v>24085</v>
      </c>
      <c r="D6986" s="73" t="s">
        <v>7800</v>
      </c>
    </row>
    <row r="6987" spans="1:4">
      <c r="A6987" s="71" t="s">
        <v>7801</v>
      </c>
      <c r="B6987" s="84" t="s">
        <v>7802</v>
      </c>
      <c r="C6987" s="71" t="s">
        <v>24085</v>
      </c>
      <c r="D6987" s="73" t="s">
        <v>7803</v>
      </c>
    </row>
    <row r="6988" spans="1:4">
      <c r="A6988" s="71" t="s">
        <v>7804</v>
      </c>
      <c r="B6988" s="84" t="s">
        <v>7805</v>
      </c>
      <c r="C6988" s="71" t="s">
        <v>24085</v>
      </c>
      <c r="D6988" s="73" t="s">
        <v>7806</v>
      </c>
    </row>
    <row r="6989" spans="1:4">
      <c r="A6989" s="71" t="s">
        <v>7807</v>
      </c>
      <c r="B6989" s="84" t="s">
        <v>7808</v>
      </c>
      <c r="C6989" s="71" t="s">
        <v>24085</v>
      </c>
      <c r="D6989" s="73" t="s">
        <v>9730</v>
      </c>
    </row>
    <row r="6990" spans="1:4">
      <c r="A6990" s="71" t="s">
        <v>7809</v>
      </c>
      <c r="B6990" s="84" t="s">
        <v>7810</v>
      </c>
      <c r="C6990" s="71" t="s">
        <v>24085</v>
      </c>
      <c r="D6990" s="73" t="s">
        <v>9730</v>
      </c>
    </row>
    <row r="6991" spans="1:4">
      <c r="A6991" s="71" t="s">
        <v>7811</v>
      </c>
      <c r="B6991" s="84" t="s">
        <v>7812</v>
      </c>
      <c r="C6991" s="71" t="s">
        <v>24085</v>
      </c>
      <c r="D6991" s="73" t="s">
        <v>7813</v>
      </c>
    </row>
    <row r="6992" spans="1:4">
      <c r="A6992" s="71" t="s">
        <v>7814</v>
      </c>
      <c r="B6992" s="84" t="s">
        <v>7815</v>
      </c>
      <c r="C6992" s="71" t="s">
        <v>24085</v>
      </c>
      <c r="D6992" s="73" t="s">
        <v>7816</v>
      </c>
    </row>
    <row r="6993" spans="1:4">
      <c r="A6993" s="71" t="s">
        <v>7817</v>
      </c>
      <c r="B6993" s="84" t="s">
        <v>7818</v>
      </c>
      <c r="C6993" s="71" t="s">
        <v>24085</v>
      </c>
      <c r="D6993" s="73" t="s">
        <v>20642</v>
      </c>
    </row>
    <row r="6994" spans="1:4">
      <c r="A6994" s="71" t="s">
        <v>7819</v>
      </c>
      <c r="B6994" s="84" t="s">
        <v>7820</v>
      </c>
      <c r="C6994" s="71" t="s">
        <v>24085</v>
      </c>
      <c r="D6994" s="73" t="s">
        <v>12305</v>
      </c>
    </row>
    <row r="6995" spans="1:4">
      <c r="A6995" s="71" t="s">
        <v>7821</v>
      </c>
      <c r="B6995" s="84" t="s">
        <v>7822</v>
      </c>
      <c r="C6995" s="71" t="s">
        <v>24085</v>
      </c>
      <c r="D6995" s="73" t="s">
        <v>9738</v>
      </c>
    </row>
    <row r="6996" spans="1:4">
      <c r="A6996" s="71" t="s">
        <v>7823</v>
      </c>
      <c r="B6996" s="84" t="s">
        <v>7824</v>
      </c>
      <c r="C6996" s="71" t="s">
        <v>24085</v>
      </c>
      <c r="D6996" s="73" t="s">
        <v>7825</v>
      </c>
    </row>
    <row r="6997" spans="1:4">
      <c r="A6997" s="71" t="s">
        <v>7826</v>
      </c>
      <c r="B6997" s="84" t="s">
        <v>7827</v>
      </c>
      <c r="C6997" s="71" t="s">
        <v>24085</v>
      </c>
      <c r="D6997" s="73" t="s">
        <v>7828</v>
      </c>
    </row>
    <row r="6998" spans="1:4">
      <c r="A6998" s="71" t="s">
        <v>7829</v>
      </c>
      <c r="B6998" s="84" t="s">
        <v>7830</v>
      </c>
      <c r="C6998" s="71" t="s">
        <v>24085</v>
      </c>
      <c r="D6998" s="73" t="s">
        <v>14690</v>
      </c>
    </row>
    <row r="6999" spans="1:4">
      <c r="A6999" s="71" t="s">
        <v>7831</v>
      </c>
      <c r="B6999" s="84" t="s">
        <v>7832</v>
      </c>
      <c r="C6999" s="71" t="s">
        <v>24085</v>
      </c>
      <c r="D6999" s="73" t="s">
        <v>16843</v>
      </c>
    </row>
    <row r="7000" spans="1:4">
      <c r="A7000" s="71" t="s">
        <v>7833</v>
      </c>
      <c r="B7000" s="84" t="s">
        <v>7834</v>
      </c>
      <c r="C7000" s="71" t="s">
        <v>24085</v>
      </c>
      <c r="D7000" s="73" t="s">
        <v>7835</v>
      </c>
    </row>
    <row r="7001" spans="1:4">
      <c r="A7001" s="71" t="s">
        <v>7836</v>
      </c>
      <c r="B7001" s="84" t="s">
        <v>7837</v>
      </c>
      <c r="C7001" s="71" t="s">
        <v>24085</v>
      </c>
      <c r="D7001" s="73" t="s">
        <v>7838</v>
      </c>
    </row>
    <row r="7002" spans="1:4">
      <c r="A7002" s="71" t="s">
        <v>7839</v>
      </c>
      <c r="B7002" s="84" t="s">
        <v>7840</v>
      </c>
      <c r="C7002" s="71" t="s">
        <v>24085</v>
      </c>
      <c r="D7002" s="73" t="s">
        <v>7841</v>
      </c>
    </row>
    <row r="7003" spans="1:4">
      <c r="A7003" s="71" t="s">
        <v>7842</v>
      </c>
      <c r="B7003" s="84" t="s">
        <v>7843</v>
      </c>
      <c r="C7003" s="71" t="s">
        <v>24085</v>
      </c>
      <c r="D7003" s="73" t="s">
        <v>24219</v>
      </c>
    </row>
    <row r="7004" spans="1:4">
      <c r="A7004" s="71" t="s">
        <v>7844</v>
      </c>
      <c r="B7004" s="84" t="s">
        <v>7845</v>
      </c>
      <c r="C7004" s="71" t="s">
        <v>24085</v>
      </c>
      <c r="D7004" s="73" t="s">
        <v>13298</v>
      </c>
    </row>
    <row r="7005" spans="1:4">
      <c r="A7005" s="71" t="s">
        <v>7846</v>
      </c>
      <c r="B7005" s="84" t="s">
        <v>7847</v>
      </c>
      <c r="C7005" s="71" t="s">
        <v>24085</v>
      </c>
      <c r="D7005" s="73" t="s">
        <v>7848</v>
      </c>
    </row>
    <row r="7006" spans="1:4">
      <c r="A7006" s="71" t="s">
        <v>7849</v>
      </c>
      <c r="B7006" s="84" t="s">
        <v>7850</v>
      </c>
      <c r="C7006" s="71" t="s">
        <v>24085</v>
      </c>
      <c r="D7006" s="73" t="s">
        <v>14297</v>
      </c>
    </row>
    <row r="7007" spans="1:4">
      <c r="A7007" s="71" t="s">
        <v>7851</v>
      </c>
      <c r="B7007" s="84" t="s">
        <v>7852</v>
      </c>
      <c r="C7007" s="71" t="s">
        <v>24085</v>
      </c>
      <c r="D7007" s="73" t="s">
        <v>23701</v>
      </c>
    </row>
    <row r="7008" spans="1:4">
      <c r="A7008" s="71" t="s">
        <v>7853</v>
      </c>
      <c r="B7008" s="84" t="s">
        <v>7854</v>
      </c>
      <c r="C7008" s="71" t="s">
        <v>24085</v>
      </c>
      <c r="D7008" s="73" t="s">
        <v>21498</v>
      </c>
    </row>
    <row r="7009" spans="1:5">
      <c r="A7009" s="71" t="s">
        <v>7855</v>
      </c>
      <c r="B7009" s="84" t="s">
        <v>7856</v>
      </c>
      <c r="C7009" s="71" t="s">
        <v>24085</v>
      </c>
      <c r="D7009" s="73" t="s">
        <v>19811</v>
      </c>
    </row>
    <row r="7010" spans="1:5">
      <c r="A7010" s="71" t="s">
        <v>7857</v>
      </c>
      <c r="B7010" s="84" t="s">
        <v>7858</v>
      </c>
      <c r="C7010" s="71" t="s">
        <v>24085</v>
      </c>
      <c r="D7010" s="73" t="s">
        <v>14424</v>
      </c>
    </row>
    <row r="7011" spans="1:5">
      <c r="A7011" s="71" t="s">
        <v>7859</v>
      </c>
      <c r="B7011" s="84" t="s">
        <v>7860</v>
      </c>
      <c r="C7011" s="71" t="s">
        <v>24085</v>
      </c>
      <c r="D7011" s="73" t="s">
        <v>7861</v>
      </c>
    </row>
    <row r="7012" spans="1:5">
      <c r="A7012" s="71" t="s">
        <v>7862</v>
      </c>
      <c r="B7012" s="84" t="s">
        <v>7863</v>
      </c>
      <c r="C7012" s="71" t="s">
        <v>24085</v>
      </c>
      <c r="D7012" s="73" t="s">
        <v>11498</v>
      </c>
    </row>
    <row r="7013" spans="1:5">
      <c r="A7013" s="71" t="s">
        <v>7864</v>
      </c>
      <c r="B7013" s="84" t="s">
        <v>7865</v>
      </c>
      <c r="C7013" s="71" t="s">
        <v>24085</v>
      </c>
      <c r="D7013" s="73" t="s">
        <v>23771</v>
      </c>
    </row>
    <row r="7014" spans="1:5">
      <c r="A7014" s="71" t="s">
        <v>7866</v>
      </c>
      <c r="B7014" s="84" t="s">
        <v>7867</v>
      </c>
      <c r="C7014" s="71" t="s">
        <v>24085</v>
      </c>
      <c r="D7014" s="73" t="s">
        <v>7868</v>
      </c>
    </row>
    <row r="7015" spans="1:5">
      <c r="A7015" s="71" t="s">
        <v>7869</v>
      </c>
      <c r="B7015" s="84" t="s">
        <v>7870</v>
      </c>
      <c r="C7015" s="71" t="s">
        <v>24085</v>
      </c>
      <c r="D7015" s="73" t="s">
        <v>7871</v>
      </c>
    </row>
    <row r="7016" spans="1:5">
      <c r="A7016" s="71" t="s">
        <v>7872</v>
      </c>
      <c r="B7016" s="84" t="s">
        <v>7873</v>
      </c>
      <c r="C7016" s="71" t="s">
        <v>24085</v>
      </c>
      <c r="D7016" s="73" t="s">
        <v>7874</v>
      </c>
    </row>
    <row r="7017" spans="1:5">
      <c r="A7017" s="71" t="s">
        <v>7875</v>
      </c>
      <c r="B7017" s="84" t="s">
        <v>7876</v>
      </c>
      <c r="C7017" s="71" t="s">
        <v>24085</v>
      </c>
      <c r="D7017" s="73" t="s">
        <v>19701</v>
      </c>
    </row>
    <row r="7018" spans="1:5">
      <c r="A7018" s="71" t="s">
        <v>7877</v>
      </c>
      <c r="B7018" s="84" t="s">
        <v>7878</v>
      </c>
      <c r="C7018" s="71" t="s">
        <v>24085</v>
      </c>
      <c r="D7018" s="73" t="s">
        <v>21703</v>
      </c>
    </row>
    <row r="7019" spans="1:5">
      <c r="A7019" s="71" t="s">
        <v>7879</v>
      </c>
      <c r="B7019" s="84" t="s">
        <v>7880</v>
      </c>
      <c r="C7019" s="71" t="s">
        <v>24085</v>
      </c>
      <c r="D7019" s="73" t="s">
        <v>16770</v>
      </c>
    </row>
    <row r="7020" spans="1:5">
      <c r="A7020" s="71" t="s">
        <v>7881</v>
      </c>
      <c r="B7020" s="84" t="s">
        <v>7882</v>
      </c>
      <c r="C7020" s="71" t="s">
        <v>24085</v>
      </c>
      <c r="D7020" s="73">
        <v>3.55</v>
      </c>
      <c r="E7020" s="75">
        <v>39753</v>
      </c>
    </row>
    <row r="7021" spans="1:5">
      <c r="A7021" s="71" t="s">
        <v>7883</v>
      </c>
      <c r="B7021" s="84" t="s">
        <v>7884</v>
      </c>
      <c r="C7021" s="71" t="s">
        <v>24085</v>
      </c>
      <c r="D7021" s="73" t="s">
        <v>20028</v>
      </c>
    </row>
    <row r="7022" spans="1:5">
      <c r="A7022" s="71" t="s">
        <v>7885</v>
      </c>
      <c r="B7022" s="84" t="s">
        <v>7886</v>
      </c>
      <c r="C7022" s="71" t="s">
        <v>24085</v>
      </c>
      <c r="D7022" s="73" t="s">
        <v>22531</v>
      </c>
    </row>
    <row r="7023" spans="1:5">
      <c r="A7023" s="71" t="s">
        <v>7887</v>
      </c>
      <c r="B7023" s="84" t="s">
        <v>7888</v>
      </c>
      <c r="C7023" s="71" t="s">
        <v>22075</v>
      </c>
      <c r="D7023" s="73" t="s">
        <v>7889</v>
      </c>
    </row>
    <row r="7024" spans="1:5">
      <c r="A7024" s="71" t="s">
        <v>7890</v>
      </c>
      <c r="B7024" s="84" t="s">
        <v>7891</v>
      </c>
      <c r="C7024" s="71" t="s">
        <v>22075</v>
      </c>
      <c r="D7024" s="73" t="s">
        <v>7892</v>
      </c>
    </row>
    <row r="7025" spans="1:4">
      <c r="A7025" s="71" t="s">
        <v>7893</v>
      </c>
      <c r="B7025" s="84" t="s">
        <v>7894</v>
      </c>
      <c r="C7025" s="71" t="s">
        <v>24134</v>
      </c>
      <c r="D7025" s="73" t="s">
        <v>7895</v>
      </c>
    </row>
    <row r="7026" spans="1:4">
      <c r="A7026" s="71" t="s">
        <v>7896</v>
      </c>
      <c r="B7026" s="84" t="s">
        <v>7897</v>
      </c>
      <c r="C7026" s="71" t="s">
        <v>24134</v>
      </c>
      <c r="D7026" s="73" t="s">
        <v>11964</v>
      </c>
    </row>
    <row r="7027" spans="1:4">
      <c r="A7027" s="71" t="s">
        <v>7898</v>
      </c>
      <c r="B7027" s="84" t="s">
        <v>7899</v>
      </c>
      <c r="C7027" s="71" t="s">
        <v>20557</v>
      </c>
      <c r="D7027" s="73" t="s">
        <v>14857</v>
      </c>
    </row>
    <row r="7028" spans="1:4">
      <c r="A7028" s="71" t="s">
        <v>7900</v>
      </c>
      <c r="B7028" s="84" t="s">
        <v>7901</v>
      </c>
      <c r="C7028" s="71" t="s">
        <v>20557</v>
      </c>
      <c r="D7028" s="73" t="s">
        <v>24263</v>
      </c>
    </row>
    <row r="7029" spans="1:4">
      <c r="A7029" s="71" t="s">
        <v>7902</v>
      </c>
      <c r="B7029" s="84" t="s">
        <v>7903</v>
      </c>
      <c r="C7029" s="71" t="s">
        <v>20557</v>
      </c>
      <c r="D7029" s="73" t="s">
        <v>7904</v>
      </c>
    </row>
    <row r="7030" spans="1:4">
      <c r="A7030" s="71" t="s">
        <v>7905</v>
      </c>
      <c r="B7030" s="84" t="s">
        <v>7906</v>
      </c>
      <c r="C7030" s="71" t="s">
        <v>20557</v>
      </c>
      <c r="D7030" s="73" t="s">
        <v>7907</v>
      </c>
    </row>
    <row r="7031" spans="1:4">
      <c r="A7031" s="71" t="s">
        <v>7908</v>
      </c>
      <c r="B7031" s="84" t="s">
        <v>7906</v>
      </c>
      <c r="C7031" s="71" t="s">
        <v>24134</v>
      </c>
      <c r="D7031" s="73" t="s">
        <v>18399</v>
      </c>
    </row>
    <row r="7032" spans="1:4">
      <c r="A7032" s="71" t="s">
        <v>7909</v>
      </c>
      <c r="B7032" s="84" t="s">
        <v>7910</v>
      </c>
      <c r="C7032" s="71" t="s">
        <v>24134</v>
      </c>
      <c r="D7032" s="73" t="s">
        <v>7911</v>
      </c>
    </row>
    <row r="7033" spans="1:4">
      <c r="A7033" s="71" t="s">
        <v>7912</v>
      </c>
      <c r="B7033" s="84" t="s">
        <v>7913</v>
      </c>
      <c r="C7033" s="71" t="s">
        <v>20557</v>
      </c>
      <c r="D7033" s="73" t="s">
        <v>23777</v>
      </c>
    </row>
    <row r="7034" spans="1:4">
      <c r="A7034" s="71" t="s">
        <v>7914</v>
      </c>
      <c r="B7034" s="84" t="s">
        <v>7915</v>
      </c>
      <c r="C7034" s="71" t="s">
        <v>20557</v>
      </c>
      <c r="D7034" s="73" t="s">
        <v>7916</v>
      </c>
    </row>
    <row r="7036" spans="1:4" ht="18.75">
      <c r="B7036" s="83" t="s">
        <v>23664</v>
      </c>
      <c r="C7036" s="79" t="s">
        <v>23665</v>
      </c>
      <c r="D7036" s="71" t="s">
        <v>23889</v>
      </c>
    </row>
    <row r="7037" spans="1:4">
      <c r="A7037" s="79" t="s">
        <v>23666</v>
      </c>
      <c r="B7037" s="84" t="s">
        <v>22678</v>
      </c>
    </row>
    <row r="7038" spans="1:4">
      <c r="A7038" s="79" t="s">
        <v>23667</v>
      </c>
      <c r="B7038" s="84" t="s">
        <v>22679</v>
      </c>
    </row>
    <row r="7039" spans="1:4">
      <c r="A7039" s="79" t="s">
        <v>24023</v>
      </c>
      <c r="B7039" s="85" t="s">
        <v>23668</v>
      </c>
      <c r="C7039" s="79" t="s">
        <v>23669</v>
      </c>
      <c r="D7039" s="79" t="s">
        <v>23670</v>
      </c>
    </row>
    <row r="7040" spans="1:4">
      <c r="B7040" s="86"/>
      <c r="D7040" s="79" t="s">
        <v>23671</v>
      </c>
    </row>
    <row r="7041" spans="1:5">
      <c r="A7041" s="71" t="s">
        <v>7917</v>
      </c>
      <c r="B7041" s="84" t="s">
        <v>7918</v>
      </c>
      <c r="C7041" s="71" t="s">
        <v>20557</v>
      </c>
      <c r="D7041" s="73" t="s">
        <v>7919</v>
      </c>
    </row>
    <row r="7042" spans="1:5">
      <c r="A7042" s="71" t="s">
        <v>7920</v>
      </c>
      <c r="B7042" s="84" t="s">
        <v>7921</v>
      </c>
      <c r="C7042" s="71" t="s">
        <v>20557</v>
      </c>
      <c r="D7042" s="73" t="s">
        <v>18622</v>
      </c>
    </row>
    <row r="7043" spans="1:5">
      <c r="A7043" s="71" t="s">
        <v>7922</v>
      </c>
      <c r="B7043" s="84" t="s">
        <v>7923</v>
      </c>
      <c r="C7043" s="71" t="s">
        <v>20557</v>
      </c>
      <c r="D7043" s="73" t="s">
        <v>7924</v>
      </c>
    </row>
    <row r="7044" spans="1:5">
      <c r="A7044" s="71" t="s">
        <v>7925</v>
      </c>
      <c r="B7044" s="84" t="s">
        <v>7926</v>
      </c>
      <c r="C7044" s="71" t="s">
        <v>20557</v>
      </c>
      <c r="D7044" s="73" t="s">
        <v>7927</v>
      </c>
    </row>
    <row r="7045" spans="1:5">
      <c r="A7045" s="71" t="s">
        <v>7928</v>
      </c>
      <c r="B7045" s="84" t="s">
        <v>7929</v>
      </c>
      <c r="C7045" s="71" t="s">
        <v>20557</v>
      </c>
      <c r="D7045" s="73" t="s">
        <v>7930</v>
      </c>
    </row>
    <row r="7046" spans="1:5">
      <c r="A7046" s="71" t="s">
        <v>7931</v>
      </c>
      <c r="B7046" s="84" t="s">
        <v>7932</v>
      </c>
      <c r="C7046" s="71" t="s">
        <v>20557</v>
      </c>
      <c r="D7046" s="73" t="s">
        <v>7933</v>
      </c>
    </row>
    <row r="7047" spans="1:5">
      <c r="A7047" s="71" t="s">
        <v>7934</v>
      </c>
      <c r="B7047" s="84" t="s">
        <v>7935</v>
      </c>
      <c r="C7047" s="71" t="s">
        <v>20557</v>
      </c>
      <c r="D7047" s="73" t="s">
        <v>21262</v>
      </c>
    </row>
    <row r="7048" spans="1:5">
      <c r="A7048" s="71" t="s">
        <v>7936</v>
      </c>
      <c r="B7048" s="84" t="s">
        <v>7937</v>
      </c>
      <c r="C7048" s="71" t="s">
        <v>20557</v>
      </c>
      <c r="D7048" s="73" t="s">
        <v>11372</v>
      </c>
    </row>
    <row r="7049" spans="1:5">
      <c r="A7049" s="71" t="s">
        <v>7938</v>
      </c>
      <c r="B7049" s="84" t="s">
        <v>7939</v>
      </c>
      <c r="C7049" s="71" t="s">
        <v>20557</v>
      </c>
      <c r="D7049" s="73">
        <v>14.62</v>
      </c>
      <c r="E7049" s="75">
        <v>39753</v>
      </c>
    </row>
    <row r="7050" spans="1:5">
      <c r="A7050" s="71" t="s">
        <v>7940</v>
      </c>
      <c r="B7050" s="84" t="s">
        <v>7941</v>
      </c>
      <c r="C7050" s="71" t="s">
        <v>20557</v>
      </c>
      <c r="D7050" s="73" t="s">
        <v>21272</v>
      </c>
    </row>
    <row r="7051" spans="1:5">
      <c r="A7051" s="71" t="s">
        <v>7942</v>
      </c>
      <c r="B7051" s="84" t="s">
        <v>7943</v>
      </c>
      <c r="C7051" s="71" t="s">
        <v>20557</v>
      </c>
      <c r="D7051" s="73" t="s">
        <v>7944</v>
      </c>
    </row>
    <row r="7052" spans="1:5">
      <c r="A7052" s="71" t="s">
        <v>7945</v>
      </c>
      <c r="B7052" s="84" t="s">
        <v>7946</v>
      </c>
      <c r="C7052" s="71" t="s">
        <v>24085</v>
      </c>
      <c r="D7052" s="73" t="s">
        <v>14386</v>
      </c>
    </row>
    <row r="7053" spans="1:5">
      <c r="A7053" s="71" t="s">
        <v>7947</v>
      </c>
      <c r="B7053" s="84" t="s">
        <v>7948</v>
      </c>
      <c r="C7053" s="71" t="s">
        <v>20557</v>
      </c>
      <c r="D7053" s="73" t="s">
        <v>7949</v>
      </c>
    </row>
    <row r="7054" spans="1:5">
      <c r="A7054" s="71" t="s">
        <v>7950</v>
      </c>
      <c r="B7054" s="84" t="s">
        <v>7951</v>
      </c>
      <c r="C7054" s="71" t="s">
        <v>20557</v>
      </c>
      <c r="D7054" s="73" t="s">
        <v>23109</v>
      </c>
    </row>
    <row r="7055" spans="1:5">
      <c r="A7055" s="71" t="s">
        <v>7952</v>
      </c>
      <c r="B7055" s="84" t="s">
        <v>7953</v>
      </c>
      <c r="C7055" s="71" t="s">
        <v>20557</v>
      </c>
      <c r="D7055" s="73" t="s">
        <v>7954</v>
      </c>
    </row>
    <row r="7056" spans="1:5">
      <c r="A7056" s="71" t="s">
        <v>7955</v>
      </c>
      <c r="B7056" s="84" t="s">
        <v>7956</v>
      </c>
      <c r="C7056" s="71" t="s">
        <v>20557</v>
      </c>
      <c r="D7056" s="73" t="s">
        <v>12339</v>
      </c>
    </row>
    <row r="7057" spans="1:5">
      <c r="A7057" s="71" t="s">
        <v>7957</v>
      </c>
      <c r="B7057" s="84" t="s">
        <v>7958</v>
      </c>
      <c r="C7057" s="71" t="s">
        <v>20557</v>
      </c>
      <c r="D7057" s="73" t="s">
        <v>17181</v>
      </c>
    </row>
    <row r="7058" spans="1:5">
      <c r="A7058" s="71" t="s">
        <v>7959</v>
      </c>
      <c r="B7058" s="84" t="s">
        <v>7960</v>
      </c>
      <c r="C7058" s="71" t="s">
        <v>20557</v>
      </c>
      <c r="D7058" s="73" t="s">
        <v>7961</v>
      </c>
    </row>
    <row r="7059" spans="1:5">
      <c r="A7059" s="71" t="s">
        <v>7962</v>
      </c>
      <c r="B7059" s="84" t="s">
        <v>7963</v>
      </c>
      <c r="C7059" s="71" t="s">
        <v>20557</v>
      </c>
      <c r="D7059" s="73" t="s">
        <v>7964</v>
      </c>
      <c r="E7059" s="75"/>
    </row>
    <row r="7060" spans="1:5">
      <c r="A7060" s="71" t="s">
        <v>7965</v>
      </c>
      <c r="B7060" s="84" t="s">
        <v>7966</v>
      </c>
      <c r="C7060" s="71" t="s">
        <v>20557</v>
      </c>
      <c r="D7060" s="73" t="s">
        <v>7967</v>
      </c>
    </row>
    <row r="7061" spans="1:5">
      <c r="A7061" s="71" t="s">
        <v>7968</v>
      </c>
      <c r="B7061" s="84" t="s">
        <v>7969</v>
      </c>
      <c r="C7061" s="71" t="s">
        <v>20557</v>
      </c>
      <c r="D7061" s="73" t="s">
        <v>7970</v>
      </c>
    </row>
    <row r="7062" spans="1:5">
      <c r="A7062" s="71" t="s">
        <v>7971</v>
      </c>
      <c r="B7062" s="84" t="s">
        <v>7972</v>
      </c>
      <c r="C7062" s="71" t="s">
        <v>20557</v>
      </c>
      <c r="D7062" s="73" t="s">
        <v>7973</v>
      </c>
    </row>
    <row r="7063" spans="1:5">
      <c r="A7063" s="71" t="s">
        <v>7974</v>
      </c>
      <c r="B7063" s="84" t="s">
        <v>7975</v>
      </c>
      <c r="C7063" s="71" t="s">
        <v>20557</v>
      </c>
      <c r="D7063" s="73" t="s">
        <v>7976</v>
      </c>
    </row>
    <row r="7064" spans="1:5">
      <c r="A7064" s="71" t="s">
        <v>7977</v>
      </c>
      <c r="B7064" s="84" t="s">
        <v>7978</v>
      </c>
      <c r="C7064" s="71" t="s">
        <v>20557</v>
      </c>
      <c r="D7064" s="73" t="s">
        <v>7979</v>
      </c>
    </row>
    <row r="7065" spans="1:5">
      <c r="A7065" s="71" t="s">
        <v>7980</v>
      </c>
      <c r="B7065" s="84" t="s">
        <v>7981</v>
      </c>
      <c r="C7065" s="71" t="s">
        <v>24134</v>
      </c>
      <c r="D7065" s="73" t="s">
        <v>7982</v>
      </c>
    </row>
    <row r="7066" spans="1:5">
      <c r="A7066" s="71" t="s">
        <v>7983</v>
      </c>
      <c r="B7066" s="84" t="s">
        <v>7984</v>
      </c>
      <c r="C7066" s="71" t="s">
        <v>24134</v>
      </c>
      <c r="D7066" s="73" t="s">
        <v>15985</v>
      </c>
    </row>
    <row r="7067" spans="1:5">
      <c r="A7067" s="71" t="s">
        <v>7985</v>
      </c>
      <c r="B7067" s="84" t="s">
        <v>7986</v>
      </c>
      <c r="C7067" s="71" t="s">
        <v>20557</v>
      </c>
      <c r="D7067" s="73" t="s">
        <v>7987</v>
      </c>
    </row>
    <row r="7068" spans="1:5">
      <c r="A7068" s="71" t="s">
        <v>7988</v>
      </c>
      <c r="B7068" s="84" t="s">
        <v>7989</v>
      </c>
      <c r="C7068" s="71" t="s">
        <v>20557</v>
      </c>
      <c r="D7068" s="73" t="s">
        <v>7990</v>
      </c>
    </row>
    <row r="7069" spans="1:5">
      <c r="A7069" s="71" t="s">
        <v>7991</v>
      </c>
      <c r="B7069" s="84" t="s">
        <v>7992</v>
      </c>
      <c r="C7069" s="71" t="s">
        <v>20557</v>
      </c>
      <c r="D7069" s="73" t="s">
        <v>7993</v>
      </c>
    </row>
    <row r="7070" spans="1:5">
      <c r="A7070" s="71" t="s">
        <v>7994</v>
      </c>
      <c r="B7070" s="84" t="s">
        <v>7995</v>
      </c>
      <c r="C7070" s="71" t="s">
        <v>20557</v>
      </c>
      <c r="D7070" s="73" t="s">
        <v>15636</v>
      </c>
    </row>
    <row r="7071" spans="1:5">
      <c r="A7071" s="71" t="s">
        <v>7996</v>
      </c>
      <c r="B7071" s="84" t="s">
        <v>7997</v>
      </c>
      <c r="C7071" s="71" t="s">
        <v>20557</v>
      </c>
      <c r="D7071" s="73" t="s">
        <v>7987</v>
      </c>
    </row>
    <row r="7072" spans="1:5">
      <c r="A7072" s="71" t="s">
        <v>7998</v>
      </c>
      <c r="B7072" s="84" t="s">
        <v>5838</v>
      </c>
      <c r="C7072" s="71" t="s">
        <v>20557</v>
      </c>
      <c r="D7072" s="73" t="s">
        <v>7990</v>
      </c>
    </row>
    <row r="7073" spans="1:4">
      <c r="A7073" s="71" t="s">
        <v>5839</v>
      </c>
      <c r="B7073" s="84" t="s">
        <v>5840</v>
      </c>
      <c r="C7073" s="71" t="s">
        <v>20557</v>
      </c>
      <c r="D7073" s="73" t="s">
        <v>5841</v>
      </c>
    </row>
    <row r="7074" spans="1:4">
      <c r="A7074" s="71" t="s">
        <v>5842</v>
      </c>
      <c r="B7074" s="84" t="s">
        <v>5843</v>
      </c>
      <c r="C7074" s="71" t="s">
        <v>20557</v>
      </c>
      <c r="D7074" s="73" t="s">
        <v>5844</v>
      </c>
    </row>
    <row r="7075" spans="1:4">
      <c r="A7075" s="71" t="s">
        <v>5845</v>
      </c>
      <c r="B7075" s="84" t="s">
        <v>5846</v>
      </c>
      <c r="C7075" s="71" t="s">
        <v>20557</v>
      </c>
      <c r="D7075" s="73" t="s">
        <v>5847</v>
      </c>
    </row>
    <row r="7076" spans="1:4">
      <c r="A7076" s="71" t="s">
        <v>5848</v>
      </c>
      <c r="B7076" s="84" t="s">
        <v>5849</v>
      </c>
      <c r="C7076" s="71" t="s">
        <v>20557</v>
      </c>
      <c r="D7076" s="73" t="s">
        <v>5850</v>
      </c>
    </row>
    <row r="7077" spans="1:4">
      <c r="A7077" s="71" t="s">
        <v>5851</v>
      </c>
      <c r="B7077" s="84" t="s">
        <v>5852</v>
      </c>
      <c r="C7077" s="71" t="s">
        <v>24085</v>
      </c>
      <c r="D7077" s="71" t="s">
        <v>23691</v>
      </c>
    </row>
    <row r="7078" spans="1:4">
      <c r="A7078" s="71" t="s">
        <v>5853</v>
      </c>
      <c r="B7078" s="84" t="s">
        <v>5854</v>
      </c>
      <c r="C7078" s="71" t="s">
        <v>24085</v>
      </c>
      <c r="D7078" s="71" t="s">
        <v>12211</v>
      </c>
    </row>
    <row r="7079" spans="1:4">
      <c r="A7079" s="71" t="s">
        <v>5855</v>
      </c>
      <c r="B7079" s="84" t="s">
        <v>5856</v>
      </c>
      <c r="C7079" s="71" t="s">
        <v>24085</v>
      </c>
      <c r="D7079" s="71" t="s">
        <v>5857</v>
      </c>
    </row>
    <row r="7080" spans="1:4">
      <c r="A7080" s="71" t="s">
        <v>5858</v>
      </c>
      <c r="B7080" s="84" t="s">
        <v>5856</v>
      </c>
      <c r="C7080" s="71" t="s">
        <v>11340</v>
      </c>
      <c r="D7080" s="73" t="s">
        <v>5859</v>
      </c>
    </row>
    <row r="7081" spans="1:4">
      <c r="A7081" s="71" t="s">
        <v>5860</v>
      </c>
      <c r="B7081" s="84" t="s">
        <v>5861</v>
      </c>
      <c r="C7081" s="71" t="s">
        <v>24085</v>
      </c>
      <c r="D7081" s="71" t="s">
        <v>21655</v>
      </c>
    </row>
    <row r="7082" spans="1:4">
      <c r="A7082" s="71" t="s">
        <v>5862</v>
      </c>
      <c r="B7082" s="84" t="s">
        <v>5863</v>
      </c>
      <c r="C7082" s="71" t="s">
        <v>24085</v>
      </c>
      <c r="D7082" s="71" t="s">
        <v>15343</v>
      </c>
    </row>
    <row r="7083" spans="1:4">
      <c r="A7083" s="71" t="s">
        <v>5864</v>
      </c>
      <c r="B7083" s="84" t="s">
        <v>5865</v>
      </c>
      <c r="C7083" s="71" t="s">
        <v>24085</v>
      </c>
      <c r="D7083" s="71" t="s">
        <v>21662</v>
      </c>
    </row>
    <row r="7084" spans="1:4">
      <c r="A7084" s="71" t="s">
        <v>5866</v>
      </c>
      <c r="B7084" s="84" t="s">
        <v>5867</v>
      </c>
      <c r="C7084" s="71" t="s">
        <v>24085</v>
      </c>
      <c r="D7084" s="71" t="s">
        <v>22796</v>
      </c>
    </row>
    <row r="7085" spans="1:4">
      <c r="A7085" s="71" t="s">
        <v>5868</v>
      </c>
      <c r="B7085" s="84" t="s">
        <v>5869</v>
      </c>
      <c r="C7085" s="71" t="s">
        <v>24085</v>
      </c>
      <c r="D7085" s="71" t="s">
        <v>21139</v>
      </c>
    </row>
    <row r="7086" spans="1:4">
      <c r="A7086" s="71" t="s">
        <v>5870</v>
      </c>
      <c r="B7086" s="84" t="s">
        <v>5871</v>
      </c>
      <c r="C7086" s="71" t="s">
        <v>24085</v>
      </c>
      <c r="D7086" s="71" t="s">
        <v>15754</v>
      </c>
    </row>
    <row r="7087" spans="1:4">
      <c r="A7087" s="71" t="s">
        <v>5872</v>
      </c>
      <c r="B7087" s="84" t="s">
        <v>5873</v>
      </c>
      <c r="C7087" s="71" t="s">
        <v>24085</v>
      </c>
      <c r="D7087" s="71" t="s">
        <v>22068</v>
      </c>
    </row>
    <row r="7088" spans="1:4">
      <c r="A7088" s="71" t="s">
        <v>5874</v>
      </c>
      <c r="B7088" s="84" t="s">
        <v>5875</v>
      </c>
      <c r="C7088" s="71" t="s">
        <v>24085</v>
      </c>
      <c r="D7088" s="71" t="s">
        <v>22172</v>
      </c>
    </row>
    <row r="7089" spans="1:4">
      <c r="A7089" s="71" t="s">
        <v>5876</v>
      </c>
      <c r="B7089" s="84" t="s">
        <v>5877</v>
      </c>
      <c r="C7089" s="71" t="s">
        <v>20557</v>
      </c>
      <c r="D7089" s="73" t="s">
        <v>15790</v>
      </c>
    </row>
    <row r="7090" spans="1:4">
      <c r="A7090" s="71" t="s">
        <v>5878</v>
      </c>
      <c r="B7090" s="84" t="s">
        <v>5879</v>
      </c>
      <c r="C7090" s="71" t="s">
        <v>24085</v>
      </c>
      <c r="D7090" s="73" t="s">
        <v>5880</v>
      </c>
    </row>
    <row r="7091" spans="1:4">
      <c r="A7091" s="71" t="s">
        <v>5881</v>
      </c>
      <c r="B7091" s="84" t="s">
        <v>5882</v>
      </c>
      <c r="C7091" s="71" t="s">
        <v>24085</v>
      </c>
      <c r="D7091" s="73" t="s">
        <v>5883</v>
      </c>
    </row>
    <row r="7092" spans="1:4">
      <c r="A7092" s="71" t="s">
        <v>5884</v>
      </c>
      <c r="B7092" s="84" t="s">
        <v>5885</v>
      </c>
      <c r="C7092" s="71" t="s">
        <v>24085</v>
      </c>
      <c r="D7092" s="73" t="s">
        <v>5886</v>
      </c>
    </row>
    <row r="7093" spans="1:4">
      <c r="A7093" s="71" t="s">
        <v>5887</v>
      </c>
      <c r="B7093" s="84" t="s">
        <v>5888</v>
      </c>
      <c r="C7093" s="71" t="s">
        <v>24085</v>
      </c>
      <c r="D7093" s="73" t="s">
        <v>5889</v>
      </c>
    </row>
    <row r="7094" spans="1:4">
      <c r="B7094" s="86"/>
    </row>
    <row r="7095" spans="1:4" ht="18.75">
      <c r="B7095" s="83" t="s">
        <v>23664</v>
      </c>
      <c r="C7095" s="79" t="s">
        <v>23665</v>
      </c>
      <c r="D7095" s="71" t="s">
        <v>23890</v>
      </c>
    </row>
    <row r="7096" spans="1:4">
      <c r="A7096" s="79" t="s">
        <v>23666</v>
      </c>
      <c r="B7096" s="84" t="s">
        <v>22678</v>
      </c>
    </row>
    <row r="7097" spans="1:4">
      <c r="A7097" s="79" t="s">
        <v>23667</v>
      </c>
      <c r="B7097" s="84" t="s">
        <v>22679</v>
      </c>
    </row>
    <row r="7098" spans="1:4">
      <c r="A7098" s="79" t="s">
        <v>24023</v>
      </c>
      <c r="B7098" s="85" t="s">
        <v>23668</v>
      </c>
      <c r="C7098" s="79" t="s">
        <v>23669</v>
      </c>
      <c r="D7098" s="79" t="s">
        <v>23670</v>
      </c>
    </row>
    <row r="7099" spans="1:4">
      <c r="B7099" s="86"/>
      <c r="D7099" s="79" t="s">
        <v>23671</v>
      </c>
    </row>
    <row r="7100" spans="1:4">
      <c r="A7100" s="71" t="s">
        <v>5890</v>
      </c>
      <c r="B7100" s="84" t="s">
        <v>5891</v>
      </c>
      <c r="C7100" s="71" t="s">
        <v>24085</v>
      </c>
      <c r="D7100" s="73" t="s">
        <v>5892</v>
      </c>
    </row>
    <row r="7101" spans="1:4">
      <c r="A7101" s="71" t="s">
        <v>5893</v>
      </c>
      <c r="B7101" s="84" t="s">
        <v>5894</v>
      </c>
      <c r="C7101" s="71" t="s">
        <v>20557</v>
      </c>
      <c r="D7101" s="73" t="s">
        <v>5895</v>
      </c>
    </row>
    <row r="7102" spans="1:4">
      <c r="A7102" s="71" t="s">
        <v>5896</v>
      </c>
      <c r="B7102" s="84" t="s">
        <v>5897</v>
      </c>
      <c r="C7102" s="71" t="s">
        <v>24085</v>
      </c>
      <c r="D7102" s="73" t="s">
        <v>5898</v>
      </c>
    </row>
    <row r="7103" spans="1:4">
      <c r="A7103" s="71" t="s">
        <v>5899</v>
      </c>
      <c r="B7103" s="84" t="s">
        <v>5900</v>
      </c>
      <c r="C7103" s="71" t="s">
        <v>24085</v>
      </c>
      <c r="D7103" s="73" t="s">
        <v>5901</v>
      </c>
    </row>
    <row r="7104" spans="1:4">
      <c r="A7104" s="71" t="s">
        <v>5902</v>
      </c>
      <c r="B7104" s="84" t="s">
        <v>5903</v>
      </c>
      <c r="C7104" s="71" t="s">
        <v>24085</v>
      </c>
      <c r="D7104" s="73" t="s">
        <v>5904</v>
      </c>
    </row>
    <row r="7105" spans="1:4">
      <c r="A7105" s="71" t="s">
        <v>5905</v>
      </c>
      <c r="B7105" s="84" t="s">
        <v>5906</v>
      </c>
      <c r="C7105" s="71" t="s">
        <v>24085</v>
      </c>
      <c r="D7105" s="73" t="s">
        <v>5907</v>
      </c>
    </row>
    <row r="7106" spans="1:4">
      <c r="A7106" s="71" t="s">
        <v>5908</v>
      </c>
      <c r="B7106" s="84" t="s">
        <v>5909</v>
      </c>
      <c r="C7106" s="71" t="s">
        <v>24085</v>
      </c>
      <c r="D7106" s="73" t="s">
        <v>5910</v>
      </c>
    </row>
    <row r="7107" spans="1:4">
      <c r="A7107" s="71" t="s">
        <v>5911</v>
      </c>
      <c r="B7107" s="84" t="s">
        <v>5912</v>
      </c>
      <c r="C7107" s="71" t="s">
        <v>24085</v>
      </c>
      <c r="D7107" s="73" t="s">
        <v>15533</v>
      </c>
    </row>
    <row r="7108" spans="1:4">
      <c r="A7108" s="71" t="s">
        <v>5913</v>
      </c>
      <c r="B7108" s="84" t="s">
        <v>5914</v>
      </c>
      <c r="C7108" s="71" t="s">
        <v>24085</v>
      </c>
      <c r="D7108" s="73" t="s">
        <v>5915</v>
      </c>
    </row>
    <row r="7109" spans="1:4">
      <c r="A7109" s="71" t="s">
        <v>5916</v>
      </c>
      <c r="B7109" s="84" t="s">
        <v>5917</v>
      </c>
      <c r="C7109" s="71" t="s">
        <v>24085</v>
      </c>
      <c r="D7109" s="73" t="s">
        <v>5918</v>
      </c>
    </row>
    <row r="7110" spans="1:4">
      <c r="A7110" s="71" t="s">
        <v>5919</v>
      </c>
      <c r="B7110" s="84" t="s">
        <v>5920</v>
      </c>
      <c r="C7110" s="71" t="s">
        <v>24085</v>
      </c>
      <c r="D7110" s="73" t="s">
        <v>5921</v>
      </c>
    </row>
    <row r="7111" spans="1:4">
      <c r="A7111" s="71" t="s">
        <v>5922</v>
      </c>
      <c r="B7111" s="84" t="s">
        <v>5923</v>
      </c>
      <c r="C7111" s="71" t="s">
        <v>24085</v>
      </c>
      <c r="D7111" s="73" t="s">
        <v>5924</v>
      </c>
    </row>
    <row r="7112" spans="1:4">
      <c r="A7112" s="71" t="s">
        <v>5925</v>
      </c>
      <c r="B7112" s="84" t="s">
        <v>5926</v>
      </c>
      <c r="C7112" s="71" t="s">
        <v>24085</v>
      </c>
      <c r="D7112" s="73" t="s">
        <v>5927</v>
      </c>
    </row>
    <row r="7113" spans="1:4">
      <c r="A7113" s="71" t="s">
        <v>5928</v>
      </c>
      <c r="B7113" s="84" t="s">
        <v>5929</v>
      </c>
      <c r="C7113" s="71" t="s">
        <v>24085</v>
      </c>
      <c r="D7113" s="73" t="s">
        <v>5930</v>
      </c>
    </row>
    <row r="7114" spans="1:4">
      <c r="A7114" s="71" t="s">
        <v>5931</v>
      </c>
      <c r="B7114" s="84" t="s">
        <v>5932</v>
      </c>
      <c r="C7114" s="71" t="s">
        <v>20557</v>
      </c>
      <c r="D7114" s="73" t="s">
        <v>5933</v>
      </c>
    </row>
    <row r="7115" spans="1:4">
      <c r="A7115" s="71" t="s">
        <v>5934</v>
      </c>
      <c r="B7115" s="84" t="s">
        <v>5935</v>
      </c>
      <c r="C7115" s="71" t="s">
        <v>20557</v>
      </c>
      <c r="D7115" s="73" t="s">
        <v>5936</v>
      </c>
    </row>
    <row r="7116" spans="1:4">
      <c r="A7116" s="71" t="s">
        <v>5937</v>
      </c>
      <c r="B7116" s="84" t="s">
        <v>5938</v>
      </c>
      <c r="C7116" s="71" t="s">
        <v>20557</v>
      </c>
      <c r="D7116" s="73" t="s">
        <v>5939</v>
      </c>
    </row>
    <row r="7117" spans="1:4">
      <c r="A7117" s="71" t="s">
        <v>5940</v>
      </c>
      <c r="B7117" s="84" t="s">
        <v>5941</v>
      </c>
      <c r="C7117" s="71" t="s">
        <v>20557</v>
      </c>
      <c r="D7117" s="73" t="s">
        <v>5942</v>
      </c>
    </row>
    <row r="7118" spans="1:4">
      <c r="A7118" s="71" t="s">
        <v>5943</v>
      </c>
      <c r="B7118" s="84" t="s">
        <v>5944</v>
      </c>
      <c r="C7118" s="71" t="s">
        <v>24085</v>
      </c>
      <c r="D7118" s="73" t="s">
        <v>20492</v>
      </c>
    </row>
    <row r="7119" spans="1:4">
      <c r="A7119" s="71" t="s">
        <v>5945</v>
      </c>
      <c r="B7119" s="84" t="s">
        <v>5946</v>
      </c>
      <c r="C7119" s="71" t="s">
        <v>24085</v>
      </c>
      <c r="D7119" s="73" t="s">
        <v>9994</v>
      </c>
    </row>
    <row r="7120" spans="1:4">
      <c r="A7120" s="71" t="s">
        <v>5947</v>
      </c>
      <c r="B7120" s="84" t="s">
        <v>5948</v>
      </c>
      <c r="C7120" s="71" t="s">
        <v>20557</v>
      </c>
      <c r="D7120" s="73" t="s">
        <v>10725</v>
      </c>
    </row>
    <row r="7121" spans="1:4">
      <c r="A7121" s="71" t="s">
        <v>5949</v>
      </c>
      <c r="B7121" s="84" t="s">
        <v>5950</v>
      </c>
      <c r="C7121" s="71" t="s">
        <v>24085</v>
      </c>
      <c r="D7121" s="73" t="s">
        <v>5951</v>
      </c>
    </row>
    <row r="7122" spans="1:4">
      <c r="A7122" s="71" t="s">
        <v>5952</v>
      </c>
      <c r="B7122" s="84" t="s">
        <v>5953</v>
      </c>
      <c r="C7122" s="71" t="s">
        <v>24085</v>
      </c>
      <c r="D7122" s="73" t="s">
        <v>14704</v>
      </c>
    </row>
    <row r="7123" spans="1:4">
      <c r="A7123" s="71" t="s">
        <v>5954</v>
      </c>
      <c r="B7123" s="84" t="s">
        <v>5955</v>
      </c>
      <c r="C7123" s="71" t="s">
        <v>24085</v>
      </c>
      <c r="D7123" s="73" t="s">
        <v>21623</v>
      </c>
    </row>
    <row r="7124" spans="1:4">
      <c r="A7124" s="71" t="s">
        <v>5956</v>
      </c>
      <c r="B7124" s="84" t="s">
        <v>5957</v>
      </c>
      <c r="C7124" s="71" t="s">
        <v>24085</v>
      </c>
      <c r="D7124" s="73" t="s">
        <v>5958</v>
      </c>
    </row>
    <row r="7125" spans="1:4">
      <c r="A7125" s="71" t="s">
        <v>5959</v>
      </c>
      <c r="B7125" s="84" t="s">
        <v>5960</v>
      </c>
      <c r="C7125" s="71" t="s">
        <v>24085</v>
      </c>
      <c r="D7125" s="73" t="s">
        <v>5961</v>
      </c>
    </row>
    <row r="7126" spans="1:4">
      <c r="A7126" s="71" t="s">
        <v>5962</v>
      </c>
      <c r="B7126" s="84" t="s">
        <v>5963</v>
      </c>
      <c r="C7126" s="71" t="s">
        <v>24085</v>
      </c>
      <c r="D7126" s="73" t="s">
        <v>7907</v>
      </c>
    </row>
    <row r="7127" spans="1:4">
      <c r="A7127" s="71" t="s">
        <v>5964</v>
      </c>
      <c r="B7127" s="84" t="s">
        <v>5965</v>
      </c>
      <c r="C7127" s="71" t="s">
        <v>20557</v>
      </c>
      <c r="D7127" s="73" t="s">
        <v>20642</v>
      </c>
    </row>
    <row r="7128" spans="1:4">
      <c r="A7128" s="71" t="s">
        <v>5966</v>
      </c>
      <c r="B7128" s="84" t="s">
        <v>5967</v>
      </c>
      <c r="C7128" s="71" t="s">
        <v>24085</v>
      </c>
      <c r="D7128" s="73" t="s">
        <v>5968</v>
      </c>
    </row>
    <row r="7129" spans="1:4">
      <c r="A7129" s="71" t="s">
        <v>5969</v>
      </c>
      <c r="B7129" s="84" t="s">
        <v>5970</v>
      </c>
      <c r="C7129" s="71" t="s">
        <v>24085</v>
      </c>
      <c r="D7129" s="73" t="s">
        <v>15393</v>
      </c>
    </row>
    <row r="7130" spans="1:4">
      <c r="A7130" s="71" t="s">
        <v>5971</v>
      </c>
      <c r="B7130" s="84" t="s">
        <v>5972</v>
      </c>
      <c r="C7130" s="71" t="s">
        <v>24085</v>
      </c>
      <c r="D7130" s="73" t="s">
        <v>22802</v>
      </c>
    </row>
    <row r="7131" spans="1:4">
      <c r="A7131" s="71" t="s">
        <v>5973</v>
      </c>
      <c r="B7131" s="84" t="s">
        <v>5974</v>
      </c>
      <c r="C7131" s="71" t="s">
        <v>24085</v>
      </c>
      <c r="D7131" s="73" t="s">
        <v>5975</v>
      </c>
    </row>
    <row r="7132" spans="1:4">
      <c r="A7132" s="71" t="s">
        <v>5976</v>
      </c>
      <c r="B7132" s="84" t="s">
        <v>5977</v>
      </c>
      <c r="C7132" s="71" t="s">
        <v>24085</v>
      </c>
      <c r="D7132" s="73" t="s">
        <v>5978</v>
      </c>
    </row>
    <row r="7133" spans="1:4">
      <c r="A7133" s="71" t="s">
        <v>5979</v>
      </c>
      <c r="B7133" s="84" t="s">
        <v>5980</v>
      </c>
      <c r="C7133" s="71" t="s">
        <v>24085</v>
      </c>
      <c r="D7133" s="73" t="s">
        <v>12029</v>
      </c>
    </row>
    <row r="7134" spans="1:4">
      <c r="A7134" s="71" t="s">
        <v>5981</v>
      </c>
      <c r="B7134" s="84" t="s">
        <v>5982</v>
      </c>
      <c r="C7134" s="71" t="s">
        <v>24085</v>
      </c>
      <c r="D7134" s="73" t="s">
        <v>18622</v>
      </c>
    </row>
    <row r="7135" spans="1:4">
      <c r="A7135" s="71" t="s">
        <v>5983</v>
      </c>
      <c r="B7135" s="84" t="s">
        <v>5984</v>
      </c>
      <c r="C7135" s="71" t="s">
        <v>22075</v>
      </c>
      <c r="D7135" s="73" t="s">
        <v>23395</v>
      </c>
    </row>
    <row r="7136" spans="1:4">
      <c r="A7136" s="71" t="s">
        <v>5985</v>
      </c>
      <c r="B7136" s="84" t="s">
        <v>5986</v>
      </c>
      <c r="C7136" s="71" t="s">
        <v>22075</v>
      </c>
      <c r="D7136" s="73" t="s">
        <v>21092</v>
      </c>
    </row>
    <row r="7137" spans="1:4">
      <c r="A7137" s="71" t="s">
        <v>5987</v>
      </c>
      <c r="B7137" s="84" t="s">
        <v>5988</v>
      </c>
      <c r="C7137" s="71" t="s">
        <v>24085</v>
      </c>
      <c r="D7137" s="71" t="s">
        <v>18165</v>
      </c>
    </row>
    <row r="7138" spans="1:4">
      <c r="A7138" s="71" t="s">
        <v>5989</v>
      </c>
      <c r="B7138" s="84" t="s">
        <v>5990</v>
      </c>
      <c r="C7138" s="71" t="s">
        <v>24085</v>
      </c>
      <c r="D7138" s="71" t="s">
        <v>21799</v>
      </c>
    </row>
    <row r="7139" spans="1:4">
      <c r="A7139" s="71" t="s">
        <v>5991</v>
      </c>
      <c r="B7139" s="84" t="s">
        <v>5992</v>
      </c>
      <c r="C7139" s="71" t="s">
        <v>24085</v>
      </c>
      <c r="D7139" s="71" t="s">
        <v>14539</v>
      </c>
    </row>
    <row r="7140" spans="1:4">
      <c r="A7140" s="71" t="s">
        <v>5993</v>
      </c>
      <c r="B7140" s="84" t="s">
        <v>5994</v>
      </c>
      <c r="C7140" s="71" t="s">
        <v>24085</v>
      </c>
      <c r="D7140" s="71" t="s">
        <v>20143</v>
      </c>
    </row>
    <row r="7141" spans="1:4">
      <c r="A7141" s="71" t="s">
        <v>5995</v>
      </c>
      <c r="B7141" s="84" t="s">
        <v>5996</v>
      </c>
      <c r="C7141" s="71" t="s">
        <v>24085</v>
      </c>
      <c r="D7141" s="73" t="s">
        <v>22258</v>
      </c>
    </row>
    <row r="7142" spans="1:4">
      <c r="A7142" s="71" t="s">
        <v>5997</v>
      </c>
      <c r="B7142" s="84" t="s">
        <v>5998</v>
      </c>
      <c r="C7142" s="71" t="s">
        <v>24085</v>
      </c>
      <c r="D7142" s="71" t="s">
        <v>17063</v>
      </c>
    </row>
    <row r="7143" spans="1:4">
      <c r="A7143" s="71" t="s">
        <v>5999</v>
      </c>
      <c r="B7143" s="84" t="s">
        <v>6000</v>
      </c>
      <c r="C7143" s="71" t="s">
        <v>24085</v>
      </c>
      <c r="D7143" s="73" t="s">
        <v>6001</v>
      </c>
    </row>
    <row r="7144" spans="1:4">
      <c r="A7144" s="71" t="s">
        <v>6002</v>
      </c>
      <c r="B7144" s="84" t="s">
        <v>6003</v>
      </c>
      <c r="C7144" s="71" t="s">
        <v>24085</v>
      </c>
      <c r="D7144" s="71" t="s">
        <v>22172</v>
      </c>
    </row>
    <row r="7145" spans="1:4">
      <c r="A7145" s="71" t="s">
        <v>6004</v>
      </c>
      <c r="B7145" s="84" t="s">
        <v>6005</v>
      </c>
      <c r="C7145" s="71" t="s">
        <v>24085</v>
      </c>
      <c r="D7145" s="73" t="s">
        <v>23718</v>
      </c>
    </row>
    <row r="7146" spans="1:4">
      <c r="A7146" s="71" t="s">
        <v>6006</v>
      </c>
      <c r="B7146" s="84" t="s">
        <v>6007</v>
      </c>
      <c r="C7146" s="71" t="s">
        <v>24085</v>
      </c>
      <c r="D7146" s="73" t="s">
        <v>6008</v>
      </c>
    </row>
    <row r="7147" spans="1:4">
      <c r="A7147" s="71" t="s">
        <v>6009</v>
      </c>
      <c r="B7147" s="84" t="s">
        <v>6010</v>
      </c>
      <c r="C7147" s="71" t="s">
        <v>24085</v>
      </c>
      <c r="D7147" s="73" t="s">
        <v>21700</v>
      </c>
    </row>
    <row r="7148" spans="1:4">
      <c r="A7148" s="71" t="s">
        <v>6011</v>
      </c>
      <c r="B7148" s="84" t="s">
        <v>6012</v>
      </c>
      <c r="C7148" s="71" t="s">
        <v>24085</v>
      </c>
      <c r="D7148" s="73" t="s">
        <v>21154</v>
      </c>
    </row>
    <row r="7149" spans="1:4">
      <c r="A7149" s="71" t="s">
        <v>6013</v>
      </c>
      <c r="B7149" s="84" t="s">
        <v>6014</v>
      </c>
      <c r="C7149" s="71" t="s">
        <v>24085</v>
      </c>
      <c r="D7149" s="73" t="s">
        <v>21886</v>
      </c>
    </row>
    <row r="7150" spans="1:4">
      <c r="A7150" s="71" t="s">
        <v>6015</v>
      </c>
      <c r="B7150" s="84" t="s">
        <v>6016</v>
      </c>
      <c r="C7150" s="71" t="s">
        <v>24085</v>
      </c>
      <c r="D7150" s="73" t="s">
        <v>14527</v>
      </c>
    </row>
    <row r="7151" spans="1:4">
      <c r="A7151" s="71" t="s">
        <v>6017</v>
      </c>
      <c r="B7151" s="84" t="s">
        <v>6018</v>
      </c>
      <c r="C7151" s="71" t="s">
        <v>24085</v>
      </c>
      <c r="D7151" s="73" t="s">
        <v>6008</v>
      </c>
    </row>
    <row r="7152" spans="1:4">
      <c r="A7152" s="71" t="s">
        <v>6019</v>
      </c>
      <c r="B7152" s="84" t="s">
        <v>6020</v>
      </c>
      <c r="C7152" s="71" t="s">
        <v>24085</v>
      </c>
      <c r="D7152" s="73" t="s">
        <v>13238</v>
      </c>
    </row>
    <row r="7153" spans="1:4">
      <c r="B7153" s="86"/>
    </row>
    <row r="7154" spans="1:4" ht="18.75">
      <c r="B7154" s="83" t="s">
        <v>23664</v>
      </c>
      <c r="C7154" s="79" t="s">
        <v>23665</v>
      </c>
      <c r="D7154" s="71" t="s">
        <v>23891</v>
      </c>
    </row>
    <row r="7155" spans="1:4">
      <c r="A7155" s="79" t="s">
        <v>23666</v>
      </c>
      <c r="B7155" s="84" t="s">
        <v>22678</v>
      </c>
    </row>
    <row r="7156" spans="1:4">
      <c r="A7156" s="79" t="s">
        <v>23667</v>
      </c>
      <c r="B7156" s="84" t="s">
        <v>22679</v>
      </c>
    </row>
    <row r="7157" spans="1:4">
      <c r="A7157" s="79" t="s">
        <v>24023</v>
      </c>
      <c r="B7157" s="85" t="s">
        <v>23668</v>
      </c>
      <c r="C7157" s="79" t="s">
        <v>23669</v>
      </c>
      <c r="D7157" s="79" t="s">
        <v>23670</v>
      </c>
    </row>
    <row r="7158" spans="1:4">
      <c r="B7158" s="86"/>
      <c r="D7158" s="79" t="s">
        <v>23671</v>
      </c>
    </row>
    <row r="7159" spans="1:4">
      <c r="A7159" s="71" t="s">
        <v>6021</v>
      </c>
      <c r="B7159" s="84" t="s">
        <v>6022</v>
      </c>
      <c r="C7159" s="71" t="s">
        <v>24085</v>
      </c>
      <c r="D7159" s="73" t="s">
        <v>16782</v>
      </c>
    </row>
    <row r="7160" spans="1:4">
      <c r="A7160" s="71" t="s">
        <v>6023</v>
      </c>
      <c r="B7160" s="84" t="s">
        <v>6024</v>
      </c>
      <c r="C7160" s="71" t="s">
        <v>24085</v>
      </c>
      <c r="D7160" s="73" t="s">
        <v>6025</v>
      </c>
    </row>
    <row r="7161" spans="1:4">
      <c r="A7161" s="71" t="s">
        <v>6026</v>
      </c>
      <c r="B7161" s="84" t="s">
        <v>6027</v>
      </c>
      <c r="C7161" s="71" t="s">
        <v>24085</v>
      </c>
      <c r="D7161" s="73" t="s">
        <v>6028</v>
      </c>
    </row>
    <row r="7162" spans="1:4">
      <c r="A7162" s="71" t="s">
        <v>6029</v>
      </c>
      <c r="B7162" s="84" t="s">
        <v>6030</v>
      </c>
      <c r="C7162" s="71" t="s">
        <v>24085</v>
      </c>
      <c r="D7162" s="73" t="s">
        <v>21058</v>
      </c>
    </row>
    <row r="7163" spans="1:4">
      <c r="A7163" s="71" t="s">
        <v>6031</v>
      </c>
      <c r="B7163" s="84" t="s">
        <v>6032</v>
      </c>
      <c r="C7163" s="71" t="s">
        <v>24085</v>
      </c>
      <c r="D7163" s="73" t="s">
        <v>6033</v>
      </c>
    </row>
    <row r="7164" spans="1:4">
      <c r="B7164" s="84" t="s">
        <v>6034</v>
      </c>
    </row>
    <row r="7165" spans="1:4">
      <c r="A7165" s="71" t="s">
        <v>6035</v>
      </c>
      <c r="B7165" s="84" t="s">
        <v>6036</v>
      </c>
      <c r="C7165" s="71" t="s">
        <v>24085</v>
      </c>
      <c r="D7165" s="73" t="s">
        <v>6037</v>
      </c>
    </row>
    <row r="7166" spans="1:4">
      <c r="B7166" s="84" t="s">
        <v>6038</v>
      </c>
    </row>
    <row r="7167" spans="1:4">
      <c r="A7167" s="71" t="s">
        <v>6039</v>
      </c>
      <c r="B7167" s="84" t="s">
        <v>6040</v>
      </c>
      <c r="C7167" s="71" t="s">
        <v>24085</v>
      </c>
      <c r="D7167" s="73" t="s">
        <v>6041</v>
      </c>
    </row>
    <row r="7168" spans="1:4">
      <c r="A7168" s="71" t="s">
        <v>6042</v>
      </c>
      <c r="B7168" s="84" t="s">
        <v>6043</v>
      </c>
      <c r="C7168" s="71" t="s">
        <v>24085</v>
      </c>
      <c r="D7168" s="73" t="s">
        <v>21886</v>
      </c>
    </row>
    <row r="7169" spans="1:4">
      <c r="A7169" s="71" t="s">
        <v>6044</v>
      </c>
      <c r="B7169" s="84" t="s">
        <v>6045</v>
      </c>
      <c r="C7169" s="71" t="s">
        <v>24085</v>
      </c>
      <c r="D7169" s="73" t="s">
        <v>15956</v>
      </c>
    </row>
    <row r="7170" spans="1:4">
      <c r="A7170" s="71" t="s">
        <v>6046</v>
      </c>
      <c r="B7170" s="84" t="s">
        <v>6047</v>
      </c>
      <c r="C7170" s="71" t="s">
        <v>24085</v>
      </c>
      <c r="D7170" s="73" t="s">
        <v>9626</v>
      </c>
    </row>
    <row r="7171" spans="1:4">
      <c r="A7171" s="71" t="s">
        <v>6048</v>
      </c>
      <c r="B7171" s="84" t="s">
        <v>6049</v>
      </c>
      <c r="C7171" s="71" t="s">
        <v>24085</v>
      </c>
      <c r="D7171" s="73" t="s">
        <v>10272</v>
      </c>
    </row>
    <row r="7172" spans="1:4">
      <c r="A7172" s="71" t="s">
        <v>6050</v>
      </c>
      <c r="B7172" s="84" t="s">
        <v>6051</v>
      </c>
      <c r="C7172" s="71" t="s">
        <v>24085</v>
      </c>
      <c r="D7172" s="73" t="s">
        <v>16832</v>
      </c>
    </row>
    <row r="7173" spans="1:4">
      <c r="A7173" s="71" t="s">
        <v>6052</v>
      </c>
      <c r="B7173" s="84" t="s">
        <v>6053</v>
      </c>
      <c r="C7173" s="71" t="s">
        <v>24085</v>
      </c>
      <c r="D7173" s="73" t="s">
        <v>21331</v>
      </c>
    </row>
    <row r="7174" spans="1:4">
      <c r="A7174" s="71" t="s">
        <v>6054</v>
      </c>
      <c r="B7174" s="84" t="s">
        <v>6055</v>
      </c>
      <c r="C7174" s="71" t="s">
        <v>24085</v>
      </c>
      <c r="D7174" s="73" t="s">
        <v>10821</v>
      </c>
    </row>
    <row r="7175" spans="1:4">
      <c r="A7175" s="71" t="s">
        <v>6056</v>
      </c>
      <c r="B7175" s="84" t="s">
        <v>6057</v>
      </c>
      <c r="C7175" s="71" t="s">
        <v>24085</v>
      </c>
      <c r="D7175" s="73" t="s">
        <v>21366</v>
      </c>
    </row>
    <row r="7176" spans="1:4">
      <c r="A7176" s="71" t="s">
        <v>6058</v>
      </c>
      <c r="B7176" s="84" t="s">
        <v>6059</v>
      </c>
      <c r="C7176" s="71" t="s">
        <v>24085</v>
      </c>
      <c r="D7176" s="73" t="s">
        <v>18296</v>
      </c>
    </row>
    <row r="7177" spans="1:4">
      <c r="A7177" s="71" t="s">
        <v>6060</v>
      </c>
      <c r="B7177" s="84" t="s">
        <v>6061</v>
      </c>
      <c r="C7177" s="71" t="s">
        <v>24085</v>
      </c>
      <c r="D7177" s="73" t="s">
        <v>21324</v>
      </c>
    </row>
    <row r="7178" spans="1:4">
      <c r="A7178" s="71" t="s">
        <v>6062</v>
      </c>
      <c r="B7178" s="84" t="s">
        <v>6063</v>
      </c>
      <c r="C7178" s="71" t="s">
        <v>24085</v>
      </c>
      <c r="D7178" s="73" t="s">
        <v>14229</v>
      </c>
    </row>
    <row r="7179" spans="1:4">
      <c r="A7179" s="71" t="s">
        <v>6064</v>
      </c>
      <c r="B7179" s="84" t="s">
        <v>6065</v>
      </c>
      <c r="C7179" s="71" t="s">
        <v>24085</v>
      </c>
      <c r="D7179" s="73" t="s">
        <v>19782</v>
      </c>
    </row>
    <row r="7180" spans="1:4">
      <c r="A7180" s="71" t="s">
        <v>6066</v>
      </c>
      <c r="B7180" s="84" t="s">
        <v>6067</v>
      </c>
      <c r="C7180" s="71" t="s">
        <v>24085</v>
      </c>
      <c r="D7180" s="73" t="s">
        <v>6001</v>
      </c>
    </row>
    <row r="7181" spans="1:4">
      <c r="A7181" s="71" t="s">
        <v>6068</v>
      </c>
      <c r="B7181" s="84" t="s">
        <v>6069</v>
      </c>
      <c r="C7181" s="71" t="s">
        <v>24085</v>
      </c>
      <c r="D7181" s="73" t="s">
        <v>6070</v>
      </c>
    </row>
    <row r="7182" spans="1:4">
      <c r="A7182" s="71" t="s">
        <v>6071</v>
      </c>
      <c r="B7182" s="84" t="s">
        <v>6072</v>
      </c>
      <c r="C7182" s="71" t="s">
        <v>24085</v>
      </c>
      <c r="D7182" s="73" t="s">
        <v>20534</v>
      </c>
    </row>
    <row r="7183" spans="1:4">
      <c r="A7183" s="71" t="s">
        <v>6073</v>
      </c>
      <c r="B7183" s="84" t="s">
        <v>6074</v>
      </c>
      <c r="C7183" s="71" t="s">
        <v>24085</v>
      </c>
      <c r="D7183" s="73" t="s">
        <v>21100</v>
      </c>
    </row>
    <row r="7184" spans="1:4">
      <c r="A7184" s="71" t="s">
        <v>6075</v>
      </c>
      <c r="B7184" s="84" t="s">
        <v>6076</v>
      </c>
      <c r="C7184" s="71" t="s">
        <v>24085</v>
      </c>
      <c r="D7184" s="73" t="s">
        <v>21321</v>
      </c>
    </row>
    <row r="7185" spans="1:4">
      <c r="A7185" s="71" t="s">
        <v>6077</v>
      </c>
      <c r="B7185" s="84" t="s">
        <v>6078</v>
      </c>
      <c r="C7185" s="71" t="s">
        <v>24085</v>
      </c>
      <c r="D7185" s="73" t="s">
        <v>21124</v>
      </c>
    </row>
    <row r="7186" spans="1:4">
      <c r="A7186" s="71" t="s">
        <v>6079</v>
      </c>
      <c r="B7186" s="84" t="s">
        <v>6080</v>
      </c>
      <c r="C7186" s="71" t="s">
        <v>24085</v>
      </c>
      <c r="D7186" s="73" t="s">
        <v>21124</v>
      </c>
    </row>
    <row r="7187" spans="1:4">
      <c r="A7187" s="71" t="s">
        <v>6081</v>
      </c>
      <c r="B7187" s="84" t="s">
        <v>6082</v>
      </c>
      <c r="C7187" s="71" t="s">
        <v>24085</v>
      </c>
      <c r="D7187" s="73" t="s">
        <v>21357</v>
      </c>
    </row>
    <row r="7188" spans="1:4">
      <c r="A7188" s="71" t="s">
        <v>6083</v>
      </c>
      <c r="B7188" s="84" t="s">
        <v>6084</v>
      </c>
      <c r="C7188" s="71" t="s">
        <v>24085</v>
      </c>
      <c r="D7188" s="73" t="s">
        <v>8029</v>
      </c>
    </row>
    <row r="7189" spans="1:4">
      <c r="A7189" s="71" t="s">
        <v>6085</v>
      </c>
      <c r="B7189" s="84" t="s">
        <v>6086</v>
      </c>
      <c r="C7189" s="71" t="s">
        <v>24085</v>
      </c>
      <c r="D7189" s="73" t="s">
        <v>6087</v>
      </c>
    </row>
    <row r="7190" spans="1:4">
      <c r="A7190" s="71" t="s">
        <v>6088</v>
      </c>
      <c r="B7190" s="84" t="s">
        <v>6089</v>
      </c>
      <c r="C7190" s="71" t="s">
        <v>24085</v>
      </c>
      <c r="D7190" s="73" t="s">
        <v>14308</v>
      </c>
    </row>
    <row r="7191" spans="1:4">
      <c r="A7191" s="71" t="s">
        <v>6090</v>
      </c>
      <c r="B7191" s="84" t="s">
        <v>6091</v>
      </c>
      <c r="C7191" s="71" t="s">
        <v>21974</v>
      </c>
      <c r="D7191" s="73" t="s">
        <v>6092</v>
      </c>
    </row>
    <row r="7192" spans="1:4">
      <c r="A7192" s="71" t="s">
        <v>6093</v>
      </c>
      <c r="B7192" s="84" t="s">
        <v>6094</v>
      </c>
      <c r="C7192" s="71" t="s">
        <v>22126</v>
      </c>
      <c r="D7192" s="73" t="s">
        <v>6095</v>
      </c>
    </row>
    <row r="7193" spans="1:4">
      <c r="A7193" s="71" t="s">
        <v>6096</v>
      </c>
      <c r="B7193" s="84" t="s">
        <v>6097</v>
      </c>
      <c r="C7193" s="71" t="s">
        <v>22126</v>
      </c>
      <c r="D7193" s="73" t="s">
        <v>6098</v>
      </c>
    </row>
    <row r="7194" spans="1:4">
      <c r="A7194" s="71" t="s">
        <v>6099</v>
      </c>
      <c r="B7194" s="84" t="s">
        <v>6100</v>
      </c>
      <c r="C7194" s="71" t="s">
        <v>22126</v>
      </c>
      <c r="D7194" s="73" t="s">
        <v>6101</v>
      </c>
    </row>
    <row r="7195" spans="1:4">
      <c r="A7195" s="71" t="s">
        <v>6102</v>
      </c>
      <c r="B7195" s="84" t="s">
        <v>6103</v>
      </c>
      <c r="C7195" s="71" t="s">
        <v>11340</v>
      </c>
      <c r="D7195" s="73" t="s">
        <v>6104</v>
      </c>
    </row>
    <row r="7196" spans="1:4">
      <c r="A7196" s="71" t="s">
        <v>6105</v>
      </c>
      <c r="B7196" s="84" t="s">
        <v>6106</v>
      </c>
      <c r="C7196" s="71" t="s">
        <v>24085</v>
      </c>
      <c r="D7196" s="71" t="s">
        <v>24099</v>
      </c>
    </row>
    <row r="7197" spans="1:4">
      <c r="A7197" s="71" t="s">
        <v>6107</v>
      </c>
      <c r="B7197" s="84" t="s">
        <v>6108</v>
      </c>
      <c r="C7197" s="71" t="s">
        <v>24085</v>
      </c>
      <c r="D7197" s="71" t="s">
        <v>21395</v>
      </c>
    </row>
    <row r="7198" spans="1:4">
      <c r="A7198" s="71" t="s">
        <v>6109</v>
      </c>
      <c r="B7198" s="84" t="s">
        <v>6110</v>
      </c>
      <c r="C7198" s="71" t="s">
        <v>24085</v>
      </c>
      <c r="D7198" s="71" t="s">
        <v>23290</v>
      </c>
    </row>
    <row r="7199" spans="1:4">
      <c r="A7199" s="71" t="s">
        <v>6111</v>
      </c>
      <c r="B7199" s="84" t="s">
        <v>6112</v>
      </c>
      <c r="C7199" s="71" t="s">
        <v>24085</v>
      </c>
      <c r="D7199" s="71" t="s">
        <v>23290</v>
      </c>
    </row>
    <row r="7200" spans="1:4">
      <c r="A7200" s="71" t="s">
        <v>6113</v>
      </c>
      <c r="B7200" s="84" t="s">
        <v>6114</v>
      </c>
      <c r="C7200" s="71" t="s">
        <v>24085</v>
      </c>
      <c r="D7200" s="71" t="s">
        <v>23691</v>
      </c>
    </row>
    <row r="7201" spans="1:5">
      <c r="A7201" s="71" t="s">
        <v>6115</v>
      </c>
      <c r="B7201" s="84" t="s">
        <v>6116</v>
      </c>
      <c r="C7201" s="71" t="s">
        <v>24085</v>
      </c>
      <c r="D7201" s="71" t="s">
        <v>22908</v>
      </c>
      <c r="E7201" s="75">
        <v>39904</v>
      </c>
    </row>
    <row r="7202" spans="1:5">
      <c r="A7202" s="71" t="s">
        <v>6117</v>
      </c>
      <c r="B7202" s="84" t="s">
        <v>6118</v>
      </c>
      <c r="C7202" s="71" t="s">
        <v>24085</v>
      </c>
      <c r="D7202" s="71" t="s">
        <v>21210</v>
      </c>
    </row>
    <row r="7203" spans="1:5">
      <c r="A7203" s="71" t="s">
        <v>6119</v>
      </c>
      <c r="B7203" s="84" t="s">
        <v>6120</v>
      </c>
      <c r="C7203" s="71" t="s">
        <v>24085</v>
      </c>
      <c r="D7203" s="71" t="s">
        <v>24105</v>
      </c>
    </row>
    <row r="7204" spans="1:5">
      <c r="A7204" s="71" t="s">
        <v>6121</v>
      </c>
      <c r="B7204" s="84" t="s">
        <v>6122</v>
      </c>
      <c r="C7204" s="71" t="s">
        <v>11340</v>
      </c>
      <c r="D7204" s="73" t="s">
        <v>6123</v>
      </c>
    </row>
    <row r="7205" spans="1:5">
      <c r="A7205" s="71" t="s">
        <v>6124</v>
      </c>
      <c r="B7205" s="84" t="s">
        <v>6125</v>
      </c>
      <c r="C7205" s="71" t="s">
        <v>24085</v>
      </c>
      <c r="D7205" s="71" t="s">
        <v>24105</v>
      </c>
    </row>
    <row r="7206" spans="1:5">
      <c r="A7206" s="71" t="s">
        <v>6126</v>
      </c>
      <c r="B7206" s="84" t="s">
        <v>6127</v>
      </c>
      <c r="C7206" s="71" t="s">
        <v>24085</v>
      </c>
      <c r="D7206" s="71" t="s">
        <v>22662</v>
      </c>
    </row>
    <row r="7207" spans="1:5">
      <c r="A7207" s="71" t="s">
        <v>6128</v>
      </c>
      <c r="B7207" s="84" t="s">
        <v>6127</v>
      </c>
      <c r="C7207" s="71" t="s">
        <v>11340</v>
      </c>
      <c r="D7207" s="73" t="s">
        <v>6129</v>
      </c>
    </row>
    <row r="7208" spans="1:5">
      <c r="A7208" s="71" t="s">
        <v>6130</v>
      </c>
      <c r="B7208" s="84" t="s">
        <v>6131</v>
      </c>
      <c r="C7208" s="71" t="s">
        <v>24085</v>
      </c>
      <c r="D7208" s="73" t="s">
        <v>20070</v>
      </c>
    </row>
    <row r="7209" spans="1:5">
      <c r="A7209" s="71" t="s">
        <v>6132</v>
      </c>
      <c r="B7209" s="84" t="s">
        <v>6133</v>
      </c>
      <c r="C7209" s="71" t="s">
        <v>24085</v>
      </c>
      <c r="D7209" s="73" t="s">
        <v>6134</v>
      </c>
    </row>
    <row r="7210" spans="1:5">
      <c r="A7210" s="71" t="s">
        <v>6135</v>
      </c>
      <c r="B7210" s="84" t="s">
        <v>6136</v>
      </c>
      <c r="C7210" s="71" t="s">
        <v>24085</v>
      </c>
      <c r="D7210" s="73" t="s">
        <v>16032</v>
      </c>
    </row>
    <row r="7211" spans="1:5">
      <c r="A7211" s="71" t="s">
        <v>6137</v>
      </c>
      <c r="B7211" s="84" t="s">
        <v>6138</v>
      </c>
      <c r="C7211" s="71" t="s">
        <v>24085</v>
      </c>
      <c r="D7211" s="73" t="s">
        <v>12115</v>
      </c>
    </row>
    <row r="7212" spans="1:5">
      <c r="A7212" s="71" t="s">
        <v>6139</v>
      </c>
      <c r="B7212" s="84" t="s">
        <v>6140</v>
      </c>
      <c r="C7212" s="71" t="s">
        <v>24085</v>
      </c>
      <c r="D7212" s="73" t="s">
        <v>6141</v>
      </c>
    </row>
    <row r="7214" spans="1:5" ht="18.75">
      <c r="B7214" s="83" t="s">
        <v>23664</v>
      </c>
      <c r="C7214" s="79" t="s">
        <v>23665</v>
      </c>
      <c r="D7214" s="71" t="s">
        <v>23892</v>
      </c>
    </row>
    <row r="7215" spans="1:5">
      <c r="A7215" s="79" t="s">
        <v>23666</v>
      </c>
      <c r="B7215" s="84" t="s">
        <v>22678</v>
      </c>
    </row>
    <row r="7216" spans="1:5">
      <c r="A7216" s="79" t="s">
        <v>23667</v>
      </c>
      <c r="B7216" s="84" t="s">
        <v>22679</v>
      </c>
    </row>
    <row r="7217" spans="1:4">
      <c r="A7217" s="79" t="s">
        <v>24023</v>
      </c>
      <c r="B7217" s="85" t="s">
        <v>23668</v>
      </c>
      <c r="C7217" s="79" t="s">
        <v>23669</v>
      </c>
      <c r="D7217" s="79" t="s">
        <v>23670</v>
      </c>
    </row>
    <row r="7218" spans="1:4">
      <c r="B7218" s="86"/>
      <c r="D7218" s="79" t="s">
        <v>23671</v>
      </c>
    </row>
    <row r="7219" spans="1:4">
      <c r="A7219" s="71" t="s">
        <v>6142</v>
      </c>
      <c r="B7219" s="84" t="s">
        <v>6143</v>
      </c>
      <c r="C7219" s="71" t="s">
        <v>24085</v>
      </c>
      <c r="D7219" s="73" t="s">
        <v>6144</v>
      </c>
    </row>
    <row r="7220" spans="1:4">
      <c r="A7220" s="71" t="s">
        <v>6145</v>
      </c>
      <c r="B7220" s="84" t="s">
        <v>8259</v>
      </c>
      <c r="C7220" s="71" t="s">
        <v>24085</v>
      </c>
      <c r="D7220" s="73" t="s">
        <v>8260</v>
      </c>
    </row>
    <row r="7221" spans="1:4">
      <c r="A7221" s="71" t="s">
        <v>8261</v>
      </c>
      <c r="B7221" s="84" t="s">
        <v>8262</v>
      </c>
      <c r="C7221" s="71" t="s">
        <v>24085</v>
      </c>
      <c r="D7221" s="73" t="s">
        <v>8263</v>
      </c>
    </row>
    <row r="7222" spans="1:4">
      <c r="A7222" s="71" t="s">
        <v>8264</v>
      </c>
      <c r="B7222" s="84" t="s">
        <v>8265</v>
      </c>
      <c r="C7222" s="71" t="s">
        <v>24085</v>
      </c>
      <c r="D7222" s="73" t="s">
        <v>8266</v>
      </c>
    </row>
    <row r="7223" spans="1:4">
      <c r="A7223" s="71" t="s">
        <v>8267</v>
      </c>
      <c r="B7223" s="84" t="s">
        <v>8268</v>
      </c>
      <c r="C7223" s="71" t="s">
        <v>24085</v>
      </c>
      <c r="D7223" s="73" t="s">
        <v>8269</v>
      </c>
    </row>
    <row r="7224" spans="1:4">
      <c r="A7224" s="71" t="s">
        <v>8270</v>
      </c>
      <c r="B7224" s="84" t="s">
        <v>8271</v>
      </c>
      <c r="C7224" s="71" t="s">
        <v>24085</v>
      </c>
      <c r="D7224" s="73" t="s">
        <v>8272</v>
      </c>
    </row>
    <row r="7225" spans="1:4">
      <c r="A7225" s="71" t="s">
        <v>8273</v>
      </c>
      <c r="B7225" s="84" t="s">
        <v>8274</v>
      </c>
      <c r="C7225" s="71" t="s">
        <v>24085</v>
      </c>
      <c r="D7225" s="73" t="s">
        <v>8275</v>
      </c>
    </row>
    <row r="7226" spans="1:4">
      <c r="A7226" s="71" t="s">
        <v>8276</v>
      </c>
      <c r="B7226" s="84" t="s">
        <v>8277</v>
      </c>
      <c r="C7226" s="71" t="s">
        <v>24085</v>
      </c>
      <c r="D7226" s="73" t="s">
        <v>8278</v>
      </c>
    </row>
    <row r="7227" spans="1:4">
      <c r="A7227" s="71" t="s">
        <v>8279</v>
      </c>
      <c r="B7227" s="84" t="s">
        <v>8280</v>
      </c>
      <c r="C7227" s="71" t="s">
        <v>24085</v>
      </c>
      <c r="D7227" s="73" t="s">
        <v>8281</v>
      </c>
    </row>
    <row r="7228" spans="1:4">
      <c r="A7228" s="71" t="s">
        <v>8282</v>
      </c>
      <c r="B7228" s="84" t="s">
        <v>8283</v>
      </c>
      <c r="C7228" s="71" t="s">
        <v>24085</v>
      </c>
      <c r="D7228" s="73" t="s">
        <v>8284</v>
      </c>
    </row>
    <row r="7229" spans="1:4">
      <c r="A7229" s="71" t="s">
        <v>8285</v>
      </c>
      <c r="B7229" s="84" t="s">
        <v>8286</v>
      </c>
      <c r="C7229" s="71" t="s">
        <v>24085</v>
      </c>
      <c r="D7229" s="73" t="s">
        <v>8287</v>
      </c>
    </row>
    <row r="7230" spans="1:4">
      <c r="A7230" s="71" t="s">
        <v>8288</v>
      </c>
      <c r="B7230" s="84" t="s">
        <v>8289</v>
      </c>
      <c r="C7230" s="71" t="s">
        <v>24085</v>
      </c>
      <c r="D7230" s="73" t="s">
        <v>8290</v>
      </c>
    </row>
    <row r="7231" spans="1:4">
      <c r="A7231" s="71" t="s">
        <v>8291</v>
      </c>
      <c r="B7231" s="84" t="s">
        <v>8292</v>
      </c>
      <c r="C7231" s="71" t="s">
        <v>24085</v>
      </c>
      <c r="D7231" s="73" t="s">
        <v>8293</v>
      </c>
    </row>
    <row r="7232" spans="1:4">
      <c r="A7232" s="71" t="s">
        <v>8294</v>
      </c>
      <c r="B7232" s="84" t="s">
        <v>8295</v>
      </c>
      <c r="C7232" s="71" t="s">
        <v>24085</v>
      </c>
      <c r="D7232" s="73" t="s">
        <v>8296</v>
      </c>
    </row>
    <row r="7233" spans="1:4">
      <c r="A7233" s="71" t="s">
        <v>8297</v>
      </c>
      <c r="B7233" s="84" t="s">
        <v>8298</v>
      </c>
      <c r="C7233" s="71" t="s">
        <v>24138</v>
      </c>
      <c r="D7233" s="73" t="s">
        <v>8299</v>
      </c>
    </row>
    <row r="7234" spans="1:4">
      <c r="A7234" s="71" t="s">
        <v>8300</v>
      </c>
      <c r="B7234" s="84" t="s">
        <v>8301</v>
      </c>
      <c r="C7234" s="71" t="s">
        <v>24134</v>
      </c>
      <c r="D7234" s="73" t="s">
        <v>22898</v>
      </c>
    </row>
    <row r="7235" spans="1:4">
      <c r="A7235" s="71" t="s">
        <v>8302</v>
      </c>
      <c r="B7235" s="84" t="s">
        <v>8303</v>
      </c>
      <c r="C7235" s="71" t="s">
        <v>24138</v>
      </c>
      <c r="D7235" s="73" t="s">
        <v>8304</v>
      </c>
    </row>
    <row r="7236" spans="1:4">
      <c r="A7236" s="71" t="s">
        <v>8305</v>
      </c>
      <c r="B7236" s="84" t="s">
        <v>8306</v>
      </c>
      <c r="C7236" s="71" t="s">
        <v>16505</v>
      </c>
      <c r="D7236" s="73" t="s">
        <v>8307</v>
      </c>
    </row>
    <row r="7237" spans="1:4">
      <c r="A7237" s="71" t="s">
        <v>8308</v>
      </c>
      <c r="B7237" s="84" t="s">
        <v>8306</v>
      </c>
      <c r="C7237" s="71" t="s">
        <v>24138</v>
      </c>
      <c r="D7237" s="73" t="s">
        <v>8309</v>
      </c>
    </row>
    <row r="7238" spans="1:4">
      <c r="A7238" s="71" t="s">
        <v>8310</v>
      </c>
      <c r="B7238" s="84" t="s">
        <v>8311</v>
      </c>
      <c r="C7238" s="71" t="s">
        <v>16505</v>
      </c>
      <c r="D7238" s="73" t="s">
        <v>8312</v>
      </c>
    </row>
    <row r="7239" spans="1:4">
      <c r="A7239" s="71" t="s">
        <v>8313</v>
      </c>
      <c r="B7239" s="84" t="s">
        <v>8314</v>
      </c>
      <c r="C7239" s="71" t="s">
        <v>24138</v>
      </c>
      <c r="D7239" s="73" t="s">
        <v>8315</v>
      </c>
    </row>
    <row r="7240" spans="1:4">
      <c r="A7240" s="71" t="s">
        <v>8316</v>
      </c>
      <c r="B7240" s="84" t="s">
        <v>8317</v>
      </c>
      <c r="C7240" s="71" t="s">
        <v>24138</v>
      </c>
      <c r="D7240" s="73" t="s">
        <v>20586</v>
      </c>
    </row>
    <row r="7241" spans="1:4">
      <c r="A7241" s="71" t="s">
        <v>8318</v>
      </c>
      <c r="B7241" s="84" t="s">
        <v>8319</v>
      </c>
      <c r="C7241" s="71" t="s">
        <v>24138</v>
      </c>
      <c r="D7241" s="73" t="s">
        <v>18959</v>
      </c>
    </row>
    <row r="7242" spans="1:4">
      <c r="A7242" s="71" t="s">
        <v>8320</v>
      </c>
      <c r="B7242" s="84" t="s">
        <v>8319</v>
      </c>
      <c r="C7242" s="71" t="s">
        <v>16505</v>
      </c>
      <c r="D7242" s="73" t="s">
        <v>8321</v>
      </c>
    </row>
    <row r="7243" spans="1:4">
      <c r="A7243" s="71" t="s">
        <v>8322</v>
      </c>
      <c r="B7243" s="84" t="s">
        <v>8323</v>
      </c>
      <c r="C7243" s="71" t="s">
        <v>16505</v>
      </c>
      <c r="D7243" s="73" t="s">
        <v>8324</v>
      </c>
    </row>
    <row r="7244" spans="1:4">
      <c r="A7244" s="71" t="s">
        <v>8325</v>
      </c>
      <c r="B7244" s="84" t="s">
        <v>8326</v>
      </c>
      <c r="C7244" s="71" t="s">
        <v>24138</v>
      </c>
      <c r="D7244" s="73" t="s">
        <v>20560</v>
      </c>
    </row>
    <row r="7245" spans="1:4">
      <c r="A7245" s="71" t="s">
        <v>8327</v>
      </c>
      <c r="B7245" s="84" t="s">
        <v>8328</v>
      </c>
      <c r="C7245" s="71" t="s">
        <v>24138</v>
      </c>
      <c r="D7245" s="73" t="s">
        <v>8329</v>
      </c>
    </row>
    <row r="7246" spans="1:4">
      <c r="A7246" s="71" t="s">
        <v>8330</v>
      </c>
      <c r="B7246" s="84" t="s">
        <v>8331</v>
      </c>
      <c r="C7246" s="71" t="s">
        <v>24138</v>
      </c>
      <c r="D7246" s="73" t="s">
        <v>8332</v>
      </c>
    </row>
    <row r="7247" spans="1:4">
      <c r="A7247" s="71" t="s">
        <v>8333</v>
      </c>
      <c r="B7247" s="84" t="s">
        <v>8334</v>
      </c>
      <c r="C7247" s="71" t="s">
        <v>16505</v>
      </c>
      <c r="D7247" s="73" t="s">
        <v>8335</v>
      </c>
    </row>
    <row r="7248" spans="1:4">
      <c r="A7248" s="71" t="s">
        <v>8336</v>
      </c>
      <c r="B7248" s="84" t="s">
        <v>8337</v>
      </c>
      <c r="C7248" s="71" t="s">
        <v>16505</v>
      </c>
      <c r="D7248" s="73" t="s">
        <v>8338</v>
      </c>
    </row>
    <row r="7249" spans="1:5">
      <c r="A7249" s="71" t="s">
        <v>8339</v>
      </c>
      <c r="B7249" s="84" t="s">
        <v>8340</v>
      </c>
      <c r="C7249" s="71" t="s">
        <v>16505</v>
      </c>
      <c r="D7249" s="73" t="s">
        <v>8341</v>
      </c>
    </row>
    <row r="7250" spans="1:5">
      <c r="A7250" s="71" t="s">
        <v>8342</v>
      </c>
      <c r="B7250" s="84" t="s">
        <v>8343</v>
      </c>
      <c r="C7250" s="71" t="s">
        <v>24138</v>
      </c>
      <c r="D7250" s="73" t="s">
        <v>8344</v>
      </c>
    </row>
    <row r="7251" spans="1:5">
      <c r="A7251" s="71" t="s">
        <v>8345</v>
      </c>
      <c r="B7251" s="84" t="s">
        <v>8346</v>
      </c>
      <c r="C7251" s="71" t="s">
        <v>24134</v>
      </c>
      <c r="D7251" s="73" t="s">
        <v>16855</v>
      </c>
    </row>
    <row r="7252" spans="1:5">
      <c r="A7252" s="71" t="s">
        <v>8347</v>
      </c>
      <c r="B7252" s="84" t="s">
        <v>8348</v>
      </c>
      <c r="C7252" s="71" t="s">
        <v>24138</v>
      </c>
      <c r="D7252" s="73">
        <v>8.4700000000000006</v>
      </c>
      <c r="E7252" s="75">
        <v>39630</v>
      </c>
    </row>
    <row r="7253" spans="1:5">
      <c r="A7253" s="71" t="s">
        <v>8349</v>
      </c>
      <c r="B7253" s="84" t="s">
        <v>8350</v>
      </c>
      <c r="C7253" s="71" t="s">
        <v>24138</v>
      </c>
      <c r="D7253" s="73" t="s">
        <v>8351</v>
      </c>
    </row>
    <row r="7254" spans="1:5">
      <c r="A7254" s="71" t="s">
        <v>8352</v>
      </c>
      <c r="B7254" s="84" t="s">
        <v>8350</v>
      </c>
      <c r="C7254" s="71" t="s">
        <v>16505</v>
      </c>
      <c r="D7254" s="73" t="s">
        <v>8353</v>
      </c>
    </row>
    <row r="7255" spans="1:5">
      <c r="A7255" s="71" t="s">
        <v>8354</v>
      </c>
      <c r="B7255" s="84" t="s">
        <v>8355</v>
      </c>
      <c r="C7255" s="71" t="s">
        <v>24138</v>
      </c>
      <c r="D7255" s="73">
        <v>15.83</v>
      </c>
      <c r="E7255" s="75">
        <v>39904</v>
      </c>
    </row>
    <row r="7256" spans="1:5">
      <c r="A7256" s="71" t="s">
        <v>8356</v>
      </c>
      <c r="B7256" s="84" t="s">
        <v>8355</v>
      </c>
      <c r="C7256" s="71" t="s">
        <v>16505</v>
      </c>
      <c r="D7256" s="73" t="s">
        <v>8357</v>
      </c>
    </row>
    <row r="7257" spans="1:5">
      <c r="A7257" s="71" t="s">
        <v>8358</v>
      </c>
      <c r="B7257" s="84" t="s">
        <v>8359</v>
      </c>
      <c r="C7257" s="71" t="s">
        <v>24138</v>
      </c>
      <c r="D7257" s="73" t="s">
        <v>8360</v>
      </c>
    </row>
    <row r="7258" spans="1:5">
      <c r="A7258" s="71" t="s">
        <v>8361</v>
      </c>
      <c r="B7258" s="84" t="s">
        <v>8359</v>
      </c>
      <c r="C7258" s="71" t="s">
        <v>16505</v>
      </c>
      <c r="D7258" s="73" t="s">
        <v>8362</v>
      </c>
    </row>
    <row r="7259" spans="1:5">
      <c r="A7259" s="71" t="s">
        <v>8363</v>
      </c>
      <c r="B7259" s="84" t="s">
        <v>8364</v>
      </c>
      <c r="C7259" s="71" t="s">
        <v>16505</v>
      </c>
      <c r="D7259" s="73" t="s">
        <v>8365</v>
      </c>
    </row>
    <row r="7260" spans="1:5">
      <c r="A7260" s="71" t="s">
        <v>8366</v>
      </c>
      <c r="B7260" s="84" t="s">
        <v>8364</v>
      </c>
      <c r="C7260" s="71" t="s">
        <v>24138</v>
      </c>
      <c r="D7260" s="73" t="s">
        <v>16101</v>
      </c>
    </row>
    <row r="7261" spans="1:5">
      <c r="A7261" s="71" t="s">
        <v>8367</v>
      </c>
      <c r="B7261" s="84" t="s">
        <v>8368</v>
      </c>
      <c r="C7261" s="71" t="s">
        <v>24138</v>
      </c>
      <c r="D7261" s="73" t="s">
        <v>20117</v>
      </c>
    </row>
    <row r="7262" spans="1:5">
      <c r="A7262" s="71" t="s">
        <v>8369</v>
      </c>
      <c r="B7262" s="84" t="s">
        <v>8370</v>
      </c>
      <c r="C7262" s="71" t="s">
        <v>24138</v>
      </c>
      <c r="D7262" s="71" t="s">
        <v>22063</v>
      </c>
    </row>
    <row r="7263" spans="1:5">
      <c r="A7263" s="71" t="s">
        <v>8371</v>
      </c>
      <c r="B7263" s="84" t="s">
        <v>8370</v>
      </c>
      <c r="C7263" s="71" t="s">
        <v>24134</v>
      </c>
      <c r="D7263" s="73" t="s">
        <v>20751</v>
      </c>
    </row>
    <row r="7264" spans="1:5">
      <c r="A7264" s="71" t="s">
        <v>8372</v>
      </c>
      <c r="B7264" s="84" t="s">
        <v>8373</v>
      </c>
      <c r="C7264" s="71" t="s">
        <v>16505</v>
      </c>
      <c r="D7264" s="73" t="s">
        <v>8374</v>
      </c>
    </row>
    <row r="7265" spans="1:5">
      <c r="A7265" s="71" t="s">
        <v>8375</v>
      </c>
      <c r="B7265" s="84" t="s">
        <v>8373</v>
      </c>
      <c r="C7265" s="71" t="s">
        <v>24138</v>
      </c>
      <c r="D7265" s="73" t="s">
        <v>8376</v>
      </c>
    </row>
    <row r="7266" spans="1:5">
      <c r="A7266" s="71" t="s">
        <v>8377</v>
      </c>
      <c r="B7266" s="84" t="s">
        <v>8378</v>
      </c>
      <c r="C7266" s="71" t="s">
        <v>24138</v>
      </c>
      <c r="D7266" s="73">
        <v>9.14</v>
      </c>
      <c r="E7266" s="75">
        <v>39904</v>
      </c>
    </row>
    <row r="7267" spans="1:5">
      <c r="A7267" s="71" t="s">
        <v>8379</v>
      </c>
      <c r="B7267" s="84" t="s">
        <v>8378</v>
      </c>
      <c r="C7267" s="71" t="s">
        <v>16505</v>
      </c>
      <c r="D7267" s="73" t="s">
        <v>8380</v>
      </c>
    </row>
    <row r="7268" spans="1:5">
      <c r="A7268" s="71" t="s">
        <v>8381</v>
      </c>
      <c r="B7268" s="84" t="s">
        <v>8382</v>
      </c>
      <c r="C7268" s="71" t="s">
        <v>24134</v>
      </c>
      <c r="D7268" s="73" t="s">
        <v>22929</v>
      </c>
    </row>
    <row r="7269" spans="1:5">
      <c r="A7269" s="71" t="s">
        <v>8383</v>
      </c>
      <c r="B7269" s="84" t="s">
        <v>8384</v>
      </c>
      <c r="C7269" s="71" t="s">
        <v>24134</v>
      </c>
      <c r="D7269" s="73" t="s">
        <v>16682</v>
      </c>
    </row>
    <row r="7270" spans="1:5">
      <c r="A7270" s="71" t="s">
        <v>8385</v>
      </c>
      <c r="B7270" s="84" t="s">
        <v>8386</v>
      </c>
      <c r="C7270" s="71" t="s">
        <v>24138</v>
      </c>
      <c r="D7270" s="73" t="s">
        <v>8387</v>
      </c>
    </row>
    <row r="7271" spans="1:5">
      <c r="A7271" s="71" t="s">
        <v>8388</v>
      </c>
      <c r="B7271" s="84" t="s">
        <v>8389</v>
      </c>
      <c r="C7271" s="71" t="s">
        <v>24138</v>
      </c>
      <c r="D7271" s="73" t="s">
        <v>8390</v>
      </c>
    </row>
    <row r="7272" spans="1:5">
      <c r="B7272" s="86"/>
    </row>
    <row r="7273" spans="1:5" ht="18.75">
      <c r="B7273" s="83" t="s">
        <v>23664</v>
      </c>
      <c r="C7273" s="79" t="s">
        <v>23665</v>
      </c>
      <c r="D7273" s="71" t="s">
        <v>23893</v>
      </c>
    </row>
    <row r="7274" spans="1:5">
      <c r="A7274" s="79" t="s">
        <v>23666</v>
      </c>
      <c r="B7274" s="84" t="s">
        <v>22678</v>
      </c>
    </row>
    <row r="7275" spans="1:5">
      <c r="A7275" s="79" t="s">
        <v>23667</v>
      </c>
      <c r="B7275" s="84" t="s">
        <v>22679</v>
      </c>
    </row>
    <row r="7276" spans="1:5">
      <c r="A7276" s="79" t="s">
        <v>24023</v>
      </c>
      <c r="B7276" s="85" t="s">
        <v>23668</v>
      </c>
      <c r="C7276" s="79" t="s">
        <v>23669</v>
      </c>
      <c r="D7276" s="79" t="s">
        <v>23670</v>
      </c>
    </row>
    <row r="7277" spans="1:5">
      <c r="B7277" s="86"/>
      <c r="D7277" s="79" t="s">
        <v>23671</v>
      </c>
    </row>
    <row r="7278" spans="1:5">
      <c r="A7278" s="71" t="s">
        <v>8391</v>
      </c>
      <c r="B7278" s="84" t="s">
        <v>8392</v>
      </c>
      <c r="C7278" s="71" t="s">
        <v>16505</v>
      </c>
      <c r="D7278" s="73" t="s">
        <v>8393</v>
      </c>
    </row>
    <row r="7279" spans="1:5">
      <c r="A7279" s="71" t="s">
        <v>8394</v>
      </c>
      <c r="B7279" s="84" t="s">
        <v>8395</v>
      </c>
      <c r="C7279" s="71" t="s">
        <v>16505</v>
      </c>
      <c r="D7279" s="73" t="s">
        <v>8396</v>
      </c>
    </row>
    <row r="7280" spans="1:5">
      <c r="A7280" s="71" t="s">
        <v>8397</v>
      </c>
      <c r="B7280" s="84" t="s">
        <v>8398</v>
      </c>
      <c r="C7280" s="71" t="s">
        <v>24138</v>
      </c>
      <c r="D7280" s="73" t="s">
        <v>8399</v>
      </c>
    </row>
    <row r="7281" spans="1:4">
      <c r="A7281" s="71" t="s">
        <v>8400</v>
      </c>
      <c r="B7281" s="84" t="s">
        <v>8401</v>
      </c>
      <c r="C7281" s="71" t="s">
        <v>24085</v>
      </c>
      <c r="D7281" s="73" t="s">
        <v>8402</v>
      </c>
    </row>
    <row r="7282" spans="1:4">
      <c r="A7282" s="71" t="s">
        <v>8403</v>
      </c>
      <c r="B7282" s="84" t="s">
        <v>8404</v>
      </c>
      <c r="C7282" s="71" t="s">
        <v>24085</v>
      </c>
      <c r="D7282" s="76" t="s">
        <v>8405</v>
      </c>
    </row>
    <row r="7283" spans="1:4">
      <c r="A7283" s="71" t="s">
        <v>8406</v>
      </c>
      <c r="B7283" s="84" t="s">
        <v>8407</v>
      </c>
      <c r="C7283" s="71" t="s">
        <v>24085</v>
      </c>
      <c r="D7283" s="76" t="s">
        <v>8408</v>
      </c>
    </row>
    <row r="7284" spans="1:4">
      <c r="A7284" s="71" t="s">
        <v>8409</v>
      </c>
      <c r="B7284" s="84" t="s">
        <v>8410</v>
      </c>
      <c r="C7284" s="71" t="s">
        <v>24085</v>
      </c>
      <c r="D7284" s="76" t="s">
        <v>8411</v>
      </c>
    </row>
    <row r="7285" spans="1:4">
      <c r="A7285" s="71" t="s">
        <v>8412</v>
      </c>
      <c r="B7285" s="84" t="s">
        <v>8413</v>
      </c>
      <c r="C7285" s="71" t="s">
        <v>24085</v>
      </c>
      <c r="D7285" s="76" t="s">
        <v>8414</v>
      </c>
    </row>
    <row r="7286" spans="1:4">
      <c r="A7286" s="71" t="s">
        <v>8415</v>
      </c>
      <c r="B7286" s="84" t="s">
        <v>8416</v>
      </c>
      <c r="C7286" s="71" t="s">
        <v>24085</v>
      </c>
      <c r="D7286" s="76" t="s">
        <v>8417</v>
      </c>
    </row>
    <row r="7287" spans="1:4">
      <c r="A7287" s="71" t="s">
        <v>8418</v>
      </c>
      <c r="B7287" s="84" t="s">
        <v>8419</v>
      </c>
      <c r="C7287" s="71" t="s">
        <v>24085</v>
      </c>
      <c r="D7287" s="77" t="s">
        <v>8420</v>
      </c>
    </row>
    <row r="7288" spans="1:4">
      <c r="A7288" s="71" t="s">
        <v>8421</v>
      </c>
      <c r="B7288" s="84" t="s">
        <v>8422</v>
      </c>
      <c r="C7288" s="71" t="s">
        <v>24085</v>
      </c>
      <c r="D7288" s="76" t="s">
        <v>8423</v>
      </c>
    </row>
    <row r="7289" spans="1:4">
      <c r="A7289" s="71" t="s">
        <v>8424</v>
      </c>
      <c r="B7289" s="84" t="s">
        <v>8425</v>
      </c>
      <c r="C7289" s="71" t="s">
        <v>24085</v>
      </c>
      <c r="D7289" s="76" t="s">
        <v>8426</v>
      </c>
    </row>
    <row r="7290" spans="1:4">
      <c r="A7290" s="71" t="s">
        <v>8427</v>
      </c>
      <c r="B7290" s="84" t="s">
        <v>8428</v>
      </c>
      <c r="C7290" s="71" t="s">
        <v>24085</v>
      </c>
      <c r="D7290" s="77" t="s">
        <v>8429</v>
      </c>
    </row>
    <row r="7291" spans="1:4">
      <c r="A7291" s="71" t="s">
        <v>8430</v>
      </c>
      <c r="B7291" s="84" t="s">
        <v>8431</v>
      </c>
      <c r="C7291" s="71" t="s">
        <v>24085</v>
      </c>
      <c r="D7291" s="76" t="s">
        <v>8432</v>
      </c>
    </row>
    <row r="7292" spans="1:4">
      <c r="A7292" s="71" t="s">
        <v>8433</v>
      </c>
      <c r="B7292" s="84" t="s">
        <v>8434</v>
      </c>
      <c r="C7292" s="71" t="s">
        <v>24085</v>
      </c>
      <c r="D7292" s="76" t="s">
        <v>8435</v>
      </c>
    </row>
    <row r="7293" spans="1:4">
      <c r="A7293" s="71" t="s">
        <v>8436</v>
      </c>
      <c r="B7293" s="84" t="s">
        <v>8437</v>
      </c>
      <c r="C7293" s="71" t="s">
        <v>24085</v>
      </c>
      <c r="D7293" s="76" t="s">
        <v>8438</v>
      </c>
    </row>
    <row r="7294" spans="1:4">
      <c r="A7294" s="71" t="s">
        <v>8439</v>
      </c>
      <c r="B7294" s="84" t="s">
        <v>8440</v>
      </c>
      <c r="C7294" s="71" t="s">
        <v>24085</v>
      </c>
      <c r="D7294" s="76" t="s">
        <v>8441</v>
      </c>
    </row>
    <row r="7295" spans="1:4">
      <c r="A7295" s="71" t="s">
        <v>8442</v>
      </c>
      <c r="B7295" s="84" t="s">
        <v>8443</v>
      </c>
      <c r="C7295" s="71" t="s">
        <v>24085</v>
      </c>
      <c r="D7295" s="73" t="s">
        <v>8444</v>
      </c>
    </row>
    <row r="7296" spans="1:4">
      <c r="A7296" s="71" t="s">
        <v>8445</v>
      </c>
      <c r="B7296" s="84" t="s">
        <v>8446</v>
      </c>
      <c r="C7296" s="71" t="s">
        <v>24085</v>
      </c>
      <c r="D7296" s="73" t="s">
        <v>8447</v>
      </c>
    </row>
    <row r="7297" spans="1:4">
      <c r="A7297" s="71" t="s">
        <v>8448</v>
      </c>
      <c r="B7297" s="84" t="s">
        <v>8449</v>
      </c>
      <c r="C7297" s="71" t="s">
        <v>24085</v>
      </c>
      <c r="D7297" s="76" t="s">
        <v>8450</v>
      </c>
    </row>
    <row r="7298" spans="1:4">
      <c r="A7298" s="71" t="s">
        <v>8451</v>
      </c>
      <c r="B7298" s="84" t="s">
        <v>8452</v>
      </c>
      <c r="C7298" s="71" t="s">
        <v>24085</v>
      </c>
      <c r="D7298" s="76" t="s">
        <v>8408</v>
      </c>
    </row>
    <row r="7299" spans="1:4">
      <c r="A7299" s="71" t="s">
        <v>8453</v>
      </c>
      <c r="B7299" s="84" t="s">
        <v>8454</v>
      </c>
      <c r="C7299" s="71" t="s">
        <v>24085</v>
      </c>
      <c r="D7299" s="76" t="s">
        <v>8455</v>
      </c>
    </row>
    <row r="7300" spans="1:4">
      <c r="A7300" s="71" t="s">
        <v>8456</v>
      </c>
      <c r="B7300" s="84" t="s">
        <v>8457</v>
      </c>
      <c r="C7300" s="71" t="s">
        <v>24085</v>
      </c>
      <c r="D7300" s="76" t="s">
        <v>8458</v>
      </c>
    </row>
    <row r="7301" spans="1:4">
      <c r="A7301" s="71" t="s">
        <v>8459</v>
      </c>
      <c r="B7301" s="84" t="s">
        <v>8460</v>
      </c>
      <c r="C7301" s="71" t="s">
        <v>24085</v>
      </c>
      <c r="D7301" s="76" t="s">
        <v>8461</v>
      </c>
    </row>
    <row r="7302" spans="1:4">
      <c r="A7302" s="71" t="s">
        <v>8462</v>
      </c>
      <c r="B7302" s="84" t="s">
        <v>8463</v>
      </c>
      <c r="C7302" s="71" t="s">
        <v>24085</v>
      </c>
      <c r="D7302" s="76" t="s">
        <v>8464</v>
      </c>
    </row>
    <row r="7303" spans="1:4">
      <c r="A7303" s="71" t="s">
        <v>8465</v>
      </c>
      <c r="B7303" s="84" t="s">
        <v>8466</v>
      </c>
      <c r="C7303" s="71" t="s">
        <v>24085</v>
      </c>
      <c r="D7303" s="76" t="s">
        <v>8467</v>
      </c>
    </row>
    <row r="7304" spans="1:4">
      <c r="A7304" s="71" t="s">
        <v>8468</v>
      </c>
      <c r="B7304" s="84" t="s">
        <v>8469</v>
      </c>
      <c r="C7304" s="71" t="s">
        <v>24085</v>
      </c>
      <c r="D7304" s="76" t="s">
        <v>8470</v>
      </c>
    </row>
    <row r="7305" spans="1:4">
      <c r="A7305" s="71" t="s">
        <v>8471</v>
      </c>
      <c r="B7305" s="84" t="s">
        <v>8472</v>
      </c>
      <c r="C7305" s="71" t="s">
        <v>24085</v>
      </c>
      <c r="D7305" s="76" t="s">
        <v>8473</v>
      </c>
    </row>
    <row r="7306" spans="1:4">
      <c r="A7306" s="71" t="s">
        <v>8474</v>
      </c>
      <c r="B7306" s="84" t="s">
        <v>8475</v>
      </c>
      <c r="C7306" s="71" t="s">
        <v>24085</v>
      </c>
      <c r="D7306" s="76" t="s">
        <v>8476</v>
      </c>
    </row>
    <row r="7307" spans="1:4">
      <c r="A7307" s="71" t="s">
        <v>8477</v>
      </c>
      <c r="B7307" s="84" t="s">
        <v>8478</v>
      </c>
      <c r="C7307" s="71" t="s">
        <v>24085</v>
      </c>
      <c r="D7307" s="76" t="s">
        <v>8479</v>
      </c>
    </row>
    <row r="7308" spans="1:4">
      <c r="A7308" s="71" t="s">
        <v>8480</v>
      </c>
      <c r="B7308" s="84" t="s">
        <v>8481</v>
      </c>
      <c r="C7308" s="71" t="s">
        <v>24085</v>
      </c>
      <c r="D7308" s="76" t="s">
        <v>8482</v>
      </c>
    </row>
    <row r="7309" spans="1:4">
      <c r="A7309" s="71" t="s">
        <v>8483</v>
      </c>
      <c r="B7309" s="84" t="s">
        <v>8484</v>
      </c>
      <c r="C7309" s="71" t="s">
        <v>24085</v>
      </c>
      <c r="D7309" s="76" t="s">
        <v>8485</v>
      </c>
    </row>
    <row r="7310" spans="1:4">
      <c r="A7310" s="71" t="s">
        <v>8486</v>
      </c>
      <c r="B7310" s="84" t="s">
        <v>8487</v>
      </c>
      <c r="C7310" s="71" t="s">
        <v>24085</v>
      </c>
      <c r="D7310" s="76" t="s">
        <v>8488</v>
      </c>
    </row>
    <row r="7311" spans="1:4">
      <c r="A7311" s="71" t="s">
        <v>8489</v>
      </c>
      <c r="B7311" s="84" t="s">
        <v>8490</v>
      </c>
      <c r="C7311" s="71" t="s">
        <v>24085</v>
      </c>
      <c r="D7311" s="76" t="s">
        <v>8491</v>
      </c>
    </row>
    <row r="7312" spans="1:4">
      <c r="A7312" s="71" t="s">
        <v>8492</v>
      </c>
      <c r="B7312" s="84" t="s">
        <v>8493</v>
      </c>
      <c r="C7312" s="71" t="s">
        <v>24085</v>
      </c>
      <c r="D7312" s="76" t="s">
        <v>8494</v>
      </c>
    </row>
    <row r="7313" spans="1:4">
      <c r="A7313" s="71" t="s">
        <v>8495</v>
      </c>
      <c r="B7313" s="84" t="s">
        <v>8496</v>
      </c>
      <c r="C7313" s="71" t="s">
        <v>24085</v>
      </c>
      <c r="D7313" s="76" t="s">
        <v>8497</v>
      </c>
    </row>
    <row r="7314" spans="1:4">
      <c r="A7314" s="71" t="s">
        <v>8498</v>
      </c>
      <c r="B7314" s="84" t="s">
        <v>8499</v>
      </c>
      <c r="C7314" s="71" t="s">
        <v>24085</v>
      </c>
      <c r="D7314" s="76" t="s">
        <v>8500</v>
      </c>
    </row>
    <row r="7315" spans="1:4">
      <c r="A7315" s="71" t="s">
        <v>8501</v>
      </c>
      <c r="B7315" s="84" t="s">
        <v>8502</v>
      </c>
      <c r="C7315" s="71" t="s">
        <v>24085</v>
      </c>
      <c r="D7315" s="76" t="s">
        <v>8503</v>
      </c>
    </row>
    <row r="7316" spans="1:4">
      <c r="A7316" s="71" t="s">
        <v>8504</v>
      </c>
      <c r="B7316" s="84" t="s">
        <v>8505</v>
      </c>
      <c r="C7316" s="71" t="s">
        <v>24085</v>
      </c>
      <c r="D7316" s="76" t="s">
        <v>8506</v>
      </c>
    </row>
    <row r="7317" spans="1:4">
      <c r="A7317" s="71" t="s">
        <v>8507</v>
      </c>
      <c r="B7317" s="84" t="s">
        <v>8508</v>
      </c>
      <c r="C7317" s="71" t="s">
        <v>24085</v>
      </c>
      <c r="D7317" s="76" t="s">
        <v>8509</v>
      </c>
    </row>
    <row r="7318" spans="1:4">
      <c r="A7318" s="71" t="s">
        <v>8510</v>
      </c>
      <c r="B7318" s="84" t="s">
        <v>8511</v>
      </c>
      <c r="C7318" s="71" t="s">
        <v>24085</v>
      </c>
      <c r="D7318" s="76" t="s">
        <v>8512</v>
      </c>
    </row>
    <row r="7319" spans="1:4">
      <c r="A7319" s="71" t="s">
        <v>8513</v>
      </c>
      <c r="B7319" s="84" t="s">
        <v>8514</v>
      </c>
      <c r="C7319" s="71" t="s">
        <v>24085</v>
      </c>
      <c r="D7319" s="76" t="s">
        <v>8435</v>
      </c>
    </row>
    <row r="7320" spans="1:4">
      <c r="A7320" s="71" t="s">
        <v>8515</v>
      </c>
      <c r="B7320" s="84" t="s">
        <v>8516</v>
      </c>
      <c r="C7320" s="71" t="s">
        <v>24085</v>
      </c>
      <c r="D7320" s="76" t="s">
        <v>8438</v>
      </c>
    </row>
    <row r="7321" spans="1:4">
      <c r="A7321" s="71" t="s">
        <v>8517</v>
      </c>
      <c r="B7321" s="84" t="s">
        <v>8518</v>
      </c>
      <c r="C7321" s="71" t="s">
        <v>24085</v>
      </c>
      <c r="D7321" s="76" t="s">
        <v>8441</v>
      </c>
    </row>
    <row r="7322" spans="1:4">
      <c r="A7322" s="71" t="s">
        <v>8519</v>
      </c>
      <c r="B7322" s="84" t="s">
        <v>8520</v>
      </c>
      <c r="C7322" s="71" t="s">
        <v>24085</v>
      </c>
      <c r="D7322" s="77" t="s">
        <v>8521</v>
      </c>
    </row>
    <row r="7323" spans="1:4">
      <c r="A7323" s="71" t="s">
        <v>8522</v>
      </c>
      <c r="B7323" s="84" t="s">
        <v>6370</v>
      </c>
      <c r="C7323" s="71" t="s">
        <v>24085</v>
      </c>
      <c r="D7323" s="76" t="s">
        <v>6371</v>
      </c>
    </row>
    <row r="7324" spans="1:4">
      <c r="A7324" s="71" t="s">
        <v>6372</v>
      </c>
      <c r="B7324" s="84" t="s">
        <v>6373</v>
      </c>
      <c r="C7324" s="71" t="s">
        <v>24085</v>
      </c>
      <c r="D7324" s="76" t="s">
        <v>6374</v>
      </c>
    </row>
    <row r="7325" spans="1:4">
      <c r="A7325" s="71" t="s">
        <v>6375</v>
      </c>
      <c r="B7325" s="84" t="s">
        <v>6376</v>
      </c>
      <c r="C7325" s="71" t="s">
        <v>24085</v>
      </c>
      <c r="D7325" s="76" t="s">
        <v>6377</v>
      </c>
    </row>
    <row r="7326" spans="1:4">
      <c r="A7326" s="71" t="s">
        <v>6378</v>
      </c>
      <c r="B7326" s="84" t="s">
        <v>6379</v>
      </c>
      <c r="C7326" s="71" t="s">
        <v>24085</v>
      </c>
      <c r="D7326" s="76" t="s">
        <v>6380</v>
      </c>
    </row>
    <row r="7327" spans="1:4">
      <c r="A7327" s="71" t="s">
        <v>6381</v>
      </c>
      <c r="B7327" s="84" t="s">
        <v>6382</v>
      </c>
      <c r="C7327" s="71" t="s">
        <v>24085</v>
      </c>
      <c r="D7327" s="76" t="s">
        <v>6383</v>
      </c>
    </row>
    <row r="7328" spans="1:4">
      <c r="A7328" s="71" t="s">
        <v>6384</v>
      </c>
      <c r="B7328" s="84" t="s">
        <v>6385</v>
      </c>
      <c r="C7328" s="71" t="s">
        <v>24085</v>
      </c>
      <c r="D7328" s="77" t="s">
        <v>6386</v>
      </c>
    </row>
    <row r="7329" spans="1:4">
      <c r="A7329" s="71" t="s">
        <v>6387</v>
      </c>
      <c r="B7329" s="84" t="s">
        <v>6388</v>
      </c>
      <c r="C7329" s="71" t="s">
        <v>24085</v>
      </c>
      <c r="D7329" s="76" t="s">
        <v>6389</v>
      </c>
    </row>
    <row r="7330" spans="1:4">
      <c r="A7330" s="71" t="s">
        <v>6390</v>
      </c>
      <c r="B7330" s="84" t="s">
        <v>6391</v>
      </c>
      <c r="C7330" s="71" t="s">
        <v>24085</v>
      </c>
      <c r="D7330" s="76" t="s">
        <v>6392</v>
      </c>
    </row>
    <row r="7331" spans="1:4">
      <c r="B7331" s="86"/>
    </row>
    <row r="7332" spans="1:4" ht="18.75">
      <c r="B7332" s="83" t="s">
        <v>23664</v>
      </c>
      <c r="C7332" s="79" t="s">
        <v>23665</v>
      </c>
      <c r="D7332" s="71" t="s">
        <v>23894</v>
      </c>
    </row>
    <row r="7333" spans="1:4">
      <c r="A7333" s="79" t="s">
        <v>23666</v>
      </c>
      <c r="B7333" s="84" t="s">
        <v>22678</v>
      </c>
    </row>
    <row r="7334" spans="1:4">
      <c r="A7334" s="79" t="s">
        <v>23667</v>
      </c>
      <c r="B7334" s="84" t="s">
        <v>22679</v>
      </c>
    </row>
    <row r="7335" spans="1:4">
      <c r="A7335" s="79" t="s">
        <v>24023</v>
      </c>
      <c r="B7335" s="85" t="s">
        <v>23668</v>
      </c>
      <c r="C7335" s="79" t="s">
        <v>23669</v>
      </c>
      <c r="D7335" s="79" t="s">
        <v>23670</v>
      </c>
    </row>
    <row r="7336" spans="1:4">
      <c r="B7336" s="86"/>
      <c r="D7336" s="79" t="s">
        <v>23671</v>
      </c>
    </row>
    <row r="7337" spans="1:4">
      <c r="A7337" s="71" t="s">
        <v>6393</v>
      </c>
      <c r="B7337" s="84" t="s">
        <v>6394</v>
      </c>
      <c r="C7337" s="71" t="s">
        <v>24085</v>
      </c>
      <c r="D7337" s="76" t="s">
        <v>6395</v>
      </c>
    </row>
    <row r="7338" spans="1:4">
      <c r="A7338" s="71" t="s">
        <v>6396</v>
      </c>
      <c r="B7338" s="84" t="s">
        <v>6397</v>
      </c>
      <c r="C7338" s="71" t="s">
        <v>24085</v>
      </c>
      <c r="D7338" s="76" t="s">
        <v>6398</v>
      </c>
    </row>
    <row r="7339" spans="1:4">
      <c r="A7339" s="71" t="s">
        <v>6399</v>
      </c>
      <c r="B7339" s="84" t="s">
        <v>6400</v>
      </c>
      <c r="C7339" s="71" t="s">
        <v>24085</v>
      </c>
      <c r="D7339" s="76" t="s">
        <v>6401</v>
      </c>
    </row>
    <row r="7340" spans="1:4">
      <c r="A7340" s="71" t="s">
        <v>6402</v>
      </c>
      <c r="B7340" s="84" t="s">
        <v>6403</v>
      </c>
      <c r="C7340" s="71" t="s">
        <v>24085</v>
      </c>
      <c r="D7340" s="76" t="s">
        <v>6404</v>
      </c>
    </row>
    <row r="7341" spans="1:4">
      <c r="A7341" s="71" t="s">
        <v>6405</v>
      </c>
      <c r="B7341" s="84" t="s">
        <v>6406</v>
      </c>
      <c r="C7341" s="71" t="s">
        <v>24085</v>
      </c>
      <c r="D7341" s="76" t="s">
        <v>6407</v>
      </c>
    </row>
    <row r="7342" spans="1:4">
      <c r="A7342" s="71" t="s">
        <v>6408</v>
      </c>
      <c r="B7342" s="84" t="s">
        <v>6409</v>
      </c>
      <c r="C7342" s="71" t="s">
        <v>24085</v>
      </c>
      <c r="D7342" s="76" t="s">
        <v>6410</v>
      </c>
    </row>
    <row r="7343" spans="1:4">
      <c r="A7343" s="71" t="s">
        <v>6411</v>
      </c>
      <c r="B7343" s="84" t="s">
        <v>6412</v>
      </c>
      <c r="C7343" s="71" t="s">
        <v>24085</v>
      </c>
      <c r="D7343" s="77" t="s">
        <v>6413</v>
      </c>
    </row>
    <row r="7344" spans="1:4">
      <c r="A7344" s="71" t="s">
        <v>6414</v>
      </c>
      <c r="B7344" s="84" t="s">
        <v>6415</v>
      </c>
      <c r="C7344" s="71" t="s">
        <v>24085</v>
      </c>
      <c r="D7344" s="77" t="s">
        <v>6416</v>
      </c>
    </row>
    <row r="7345" spans="1:4">
      <c r="A7345" s="71" t="s">
        <v>6417</v>
      </c>
      <c r="B7345" s="84" t="s">
        <v>6418</v>
      </c>
      <c r="C7345" s="71" t="s">
        <v>24085</v>
      </c>
      <c r="D7345" s="76" t="s">
        <v>6419</v>
      </c>
    </row>
    <row r="7346" spans="1:4">
      <c r="A7346" s="71" t="s">
        <v>6420</v>
      </c>
      <c r="B7346" s="84" t="s">
        <v>6421</v>
      </c>
      <c r="C7346" s="71" t="s">
        <v>24085</v>
      </c>
      <c r="D7346" s="73" t="s">
        <v>6422</v>
      </c>
    </row>
    <row r="7347" spans="1:4">
      <c r="A7347" s="71" t="s">
        <v>6423</v>
      </c>
      <c r="B7347" s="84" t="s">
        <v>6424</v>
      </c>
      <c r="C7347" s="71" t="s">
        <v>24085</v>
      </c>
      <c r="D7347" s="73" t="s">
        <v>6425</v>
      </c>
    </row>
    <row r="7348" spans="1:4">
      <c r="A7348" s="71" t="s">
        <v>6426</v>
      </c>
      <c r="B7348" s="84" t="s">
        <v>6427</v>
      </c>
      <c r="C7348" s="71" t="s">
        <v>24085</v>
      </c>
      <c r="D7348" s="73" t="s">
        <v>6428</v>
      </c>
    </row>
    <row r="7349" spans="1:4">
      <c r="A7349" s="71" t="s">
        <v>6429</v>
      </c>
      <c r="B7349" s="84" t="s">
        <v>6430</v>
      </c>
      <c r="C7349" s="71" t="s">
        <v>24085</v>
      </c>
      <c r="D7349" s="76" t="s">
        <v>6431</v>
      </c>
    </row>
    <row r="7350" spans="1:4">
      <c r="A7350" s="71" t="s">
        <v>6432</v>
      </c>
      <c r="B7350" s="84" t="s">
        <v>6433</v>
      </c>
      <c r="C7350" s="71" t="s">
        <v>24085</v>
      </c>
      <c r="D7350" s="76" t="s">
        <v>6434</v>
      </c>
    </row>
    <row r="7351" spans="1:4">
      <c r="A7351" s="71" t="s">
        <v>6435</v>
      </c>
      <c r="B7351" s="84" t="s">
        <v>6436</v>
      </c>
      <c r="C7351" s="71" t="s">
        <v>24085</v>
      </c>
      <c r="D7351" s="73" t="s">
        <v>6437</v>
      </c>
    </row>
    <row r="7352" spans="1:4">
      <c r="A7352" s="71" t="s">
        <v>6438</v>
      </c>
      <c r="B7352" s="84" t="s">
        <v>6439</v>
      </c>
      <c r="C7352" s="71" t="s">
        <v>24085</v>
      </c>
      <c r="D7352" s="73" t="s">
        <v>6440</v>
      </c>
    </row>
    <row r="7353" spans="1:4">
      <c r="A7353" s="71" t="s">
        <v>6441</v>
      </c>
      <c r="B7353" s="84" t="s">
        <v>6442</v>
      </c>
      <c r="C7353" s="71" t="s">
        <v>24085</v>
      </c>
      <c r="D7353" s="76" t="s">
        <v>8479</v>
      </c>
    </row>
    <row r="7354" spans="1:4">
      <c r="A7354" s="71" t="s">
        <v>6443</v>
      </c>
      <c r="B7354" s="84" t="s">
        <v>6444</v>
      </c>
      <c r="C7354" s="71" t="s">
        <v>24085</v>
      </c>
      <c r="D7354" s="77" t="s">
        <v>6445</v>
      </c>
    </row>
    <row r="7355" spans="1:4">
      <c r="A7355" s="71" t="s">
        <v>6446</v>
      </c>
      <c r="B7355" s="84" t="s">
        <v>6447</v>
      </c>
      <c r="C7355" s="71" t="s">
        <v>24085</v>
      </c>
      <c r="D7355" s="73" t="s">
        <v>6448</v>
      </c>
    </row>
    <row r="7356" spans="1:4">
      <c r="A7356" s="71" t="s">
        <v>6449</v>
      </c>
      <c r="B7356" s="84" t="s">
        <v>6450</v>
      </c>
      <c r="C7356" s="71" t="s">
        <v>24085</v>
      </c>
      <c r="D7356" s="73" t="s">
        <v>6451</v>
      </c>
    </row>
    <row r="7357" spans="1:4">
      <c r="A7357" s="71" t="s">
        <v>6452</v>
      </c>
      <c r="B7357" s="84" t="s">
        <v>6453</v>
      </c>
      <c r="C7357" s="71" t="s">
        <v>24085</v>
      </c>
      <c r="D7357" s="73" t="s">
        <v>6454</v>
      </c>
    </row>
    <row r="7358" spans="1:4">
      <c r="A7358" s="71" t="s">
        <v>6455</v>
      </c>
      <c r="B7358" s="84" t="s">
        <v>6456</v>
      </c>
      <c r="C7358" s="71" t="s">
        <v>24085</v>
      </c>
      <c r="D7358" s="73" t="s">
        <v>6457</v>
      </c>
    </row>
    <row r="7359" spans="1:4">
      <c r="A7359" s="71" t="s">
        <v>6458</v>
      </c>
      <c r="B7359" s="84" t="s">
        <v>6459</v>
      </c>
      <c r="C7359" s="71" t="s">
        <v>24085</v>
      </c>
      <c r="D7359" s="73" t="s">
        <v>6460</v>
      </c>
    </row>
    <row r="7360" spans="1:4">
      <c r="A7360" s="71" t="s">
        <v>6461</v>
      </c>
      <c r="B7360" s="84" t="s">
        <v>6462</v>
      </c>
      <c r="C7360" s="71" t="s">
        <v>24085</v>
      </c>
      <c r="D7360" s="76" t="s">
        <v>6463</v>
      </c>
    </row>
    <row r="7361" spans="1:4">
      <c r="A7361" s="71" t="s">
        <v>6464</v>
      </c>
      <c r="B7361" s="84" t="s">
        <v>6465</v>
      </c>
      <c r="C7361" s="71" t="s">
        <v>24085</v>
      </c>
      <c r="D7361" s="76" t="s">
        <v>6466</v>
      </c>
    </row>
    <row r="7362" spans="1:4">
      <c r="A7362" s="71" t="s">
        <v>6467</v>
      </c>
      <c r="B7362" s="84" t="s">
        <v>6468</v>
      </c>
      <c r="C7362" s="71" t="s">
        <v>24085</v>
      </c>
      <c r="D7362" s="76" t="s">
        <v>6469</v>
      </c>
    </row>
    <row r="7363" spans="1:4">
      <c r="A7363" s="71" t="s">
        <v>6470</v>
      </c>
      <c r="B7363" s="84" t="s">
        <v>6471</v>
      </c>
      <c r="C7363" s="71" t="s">
        <v>24085</v>
      </c>
      <c r="D7363" s="76" t="s">
        <v>8455</v>
      </c>
    </row>
    <row r="7364" spans="1:4">
      <c r="A7364" s="71" t="s">
        <v>6472</v>
      </c>
      <c r="B7364" s="84" t="s">
        <v>6473</v>
      </c>
      <c r="C7364" s="71" t="s">
        <v>24085</v>
      </c>
      <c r="D7364" s="76" t="s">
        <v>6474</v>
      </c>
    </row>
    <row r="7365" spans="1:4">
      <c r="A7365" s="71" t="s">
        <v>6475</v>
      </c>
      <c r="B7365" s="84" t="s">
        <v>6476</v>
      </c>
      <c r="C7365" s="71" t="s">
        <v>24085</v>
      </c>
      <c r="D7365" s="76" t="s">
        <v>6477</v>
      </c>
    </row>
    <row r="7366" spans="1:4">
      <c r="A7366" s="71" t="s">
        <v>6478</v>
      </c>
      <c r="B7366" s="84" t="s">
        <v>6479</v>
      </c>
      <c r="C7366" s="71" t="s">
        <v>24085</v>
      </c>
      <c r="D7366" s="76" t="s">
        <v>6480</v>
      </c>
    </row>
    <row r="7367" spans="1:4">
      <c r="A7367" s="71" t="s">
        <v>6481</v>
      </c>
      <c r="B7367" s="84" t="s">
        <v>6482</v>
      </c>
      <c r="C7367" s="71" t="s">
        <v>24085</v>
      </c>
      <c r="D7367" s="76" t="s">
        <v>6483</v>
      </c>
    </row>
    <row r="7368" spans="1:4">
      <c r="A7368" s="71" t="s">
        <v>6484</v>
      </c>
      <c r="B7368" s="84" t="s">
        <v>6485</v>
      </c>
      <c r="C7368" s="71" t="s">
        <v>24085</v>
      </c>
      <c r="D7368" s="76" t="s">
        <v>6486</v>
      </c>
    </row>
    <row r="7369" spans="1:4">
      <c r="A7369" s="71" t="s">
        <v>6487</v>
      </c>
      <c r="B7369" s="84" t="s">
        <v>6488</v>
      </c>
      <c r="C7369" s="71" t="s">
        <v>24085</v>
      </c>
      <c r="D7369" s="73" t="s">
        <v>6437</v>
      </c>
    </row>
    <row r="7370" spans="1:4">
      <c r="A7370" s="71" t="s">
        <v>6489</v>
      </c>
      <c r="B7370" s="84" t="s">
        <v>8625</v>
      </c>
      <c r="C7370" s="71" t="s">
        <v>24085</v>
      </c>
      <c r="D7370" s="76" t="s">
        <v>6431</v>
      </c>
    </row>
    <row r="7371" spans="1:4">
      <c r="A7371" s="71" t="s">
        <v>8626</v>
      </c>
      <c r="B7371" s="84" t="s">
        <v>8627</v>
      </c>
      <c r="C7371" s="71" t="s">
        <v>24085</v>
      </c>
      <c r="D7371" s="76" t="s">
        <v>6434</v>
      </c>
    </row>
    <row r="7372" spans="1:4">
      <c r="A7372" s="71" t="s">
        <v>8628</v>
      </c>
      <c r="B7372" s="84" t="s">
        <v>8629</v>
      </c>
      <c r="C7372" s="71" t="s">
        <v>24085</v>
      </c>
      <c r="D7372" s="76" t="s">
        <v>8630</v>
      </c>
    </row>
    <row r="7373" spans="1:4">
      <c r="A7373" s="71" t="s">
        <v>8631</v>
      </c>
      <c r="B7373" s="84" t="s">
        <v>8632</v>
      </c>
      <c r="C7373" s="71" t="s">
        <v>24085</v>
      </c>
      <c r="D7373" s="76" t="s">
        <v>8633</v>
      </c>
    </row>
    <row r="7374" spans="1:4">
      <c r="A7374" s="71" t="s">
        <v>8634</v>
      </c>
      <c r="B7374" s="84" t="s">
        <v>8635</v>
      </c>
      <c r="C7374" s="71" t="s">
        <v>24085</v>
      </c>
      <c r="D7374" s="76" t="s">
        <v>8636</v>
      </c>
    </row>
    <row r="7375" spans="1:4">
      <c r="A7375" s="71" t="s">
        <v>8637</v>
      </c>
      <c r="B7375" s="84" t="s">
        <v>8638</v>
      </c>
      <c r="C7375" s="71" t="s">
        <v>24085</v>
      </c>
      <c r="D7375" s="76" t="s">
        <v>8639</v>
      </c>
    </row>
    <row r="7376" spans="1:4">
      <c r="A7376" s="71" t="s">
        <v>8640</v>
      </c>
      <c r="B7376" s="84" t="s">
        <v>8641</v>
      </c>
      <c r="C7376" s="71" t="s">
        <v>24085</v>
      </c>
      <c r="D7376" s="76" t="s">
        <v>8642</v>
      </c>
    </row>
    <row r="7377" spans="1:4">
      <c r="A7377" s="71" t="s">
        <v>8643</v>
      </c>
      <c r="B7377" s="84" t="s">
        <v>8644</v>
      </c>
      <c r="C7377" s="71" t="s">
        <v>24085</v>
      </c>
      <c r="D7377" s="77" t="s">
        <v>8645</v>
      </c>
    </row>
    <row r="7378" spans="1:4">
      <c r="A7378" s="71" t="s">
        <v>8646</v>
      </c>
      <c r="B7378" s="84" t="s">
        <v>8647</v>
      </c>
      <c r="C7378" s="71" t="s">
        <v>24085</v>
      </c>
      <c r="D7378" s="76" t="s">
        <v>8648</v>
      </c>
    </row>
    <row r="7379" spans="1:4">
      <c r="A7379" s="71" t="s">
        <v>8649</v>
      </c>
      <c r="B7379" s="84" t="s">
        <v>8650</v>
      </c>
      <c r="C7379" s="71" t="s">
        <v>24085</v>
      </c>
      <c r="D7379" s="76" t="s">
        <v>8651</v>
      </c>
    </row>
    <row r="7380" spans="1:4">
      <c r="A7380" s="71" t="s">
        <v>8652</v>
      </c>
      <c r="B7380" s="84" t="s">
        <v>8653</v>
      </c>
      <c r="C7380" s="71" t="s">
        <v>24085</v>
      </c>
      <c r="D7380" s="76" t="s">
        <v>8654</v>
      </c>
    </row>
    <row r="7381" spans="1:4">
      <c r="A7381" s="71" t="s">
        <v>8655</v>
      </c>
      <c r="B7381" s="84" t="s">
        <v>8656</v>
      </c>
      <c r="C7381" s="71" t="s">
        <v>24085</v>
      </c>
      <c r="D7381" s="76" t="s">
        <v>8657</v>
      </c>
    </row>
    <row r="7382" spans="1:4">
      <c r="A7382" s="71" t="s">
        <v>8658</v>
      </c>
      <c r="B7382" s="84" t="s">
        <v>6531</v>
      </c>
      <c r="C7382" s="71" t="s">
        <v>24085</v>
      </c>
      <c r="D7382" s="76" t="s">
        <v>8479</v>
      </c>
    </row>
    <row r="7383" spans="1:4">
      <c r="A7383" s="71" t="s">
        <v>6532</v>
      </c>
      <c r="B7383" s="84" t="s">
        <v>6533</v>
      </c>
      <c r="C7383" s="71" t="s">
        <v>24085</v>
      </c>
      <c r="D7383" s="77" t="s">
        <v>6445</v>
      </c>
    </row>
    <row r="7384" spans="1:4">
      <c r="A7384" s="71" t="s">
        <v>6534</v>
      </c>
      <c r="B7384" s="84" t="s">
        <v>6535</v>
      </c>
      <c r="C7384" s="71" t="s">
        <v>24085</v>
      </c>
      <c r="D7384" s="73" t="s">
        <v>6536</v>
      </c>
    </row>
    <row r="7385" spans="1:4">
      <c r="A7385" s="71" t="s">
        <v>6537</v>
      </c>
      <c r="B7385" s="84" t="s">
        <v>6538</v>
      </c>
      <c r="C7385" s="71" t="s">
        <v>24085</v>
      </c>
      <c r="D7385" s="73" t="s">
        <v>6539</v>
      </c>
    </row>
    <row r="7386" spans="1:4">
      <c r="A7386" s="71" t="s">
        <v>6540</v>
      </c>
      <c r="B7386" s="84" t="s">
        <v>6541</v>
      </c>
      <c r="C7386" s="71" t="s">
        <v>24085</v>
      </c>
      <c r="D7386" s="73" t="s">
        <v>6542</v>
      </c>
    </row>
    <row r="7387" spans="1:4">
      <c r="A7387" s="71" t="s">
        <v>6543</v>
      </c>
      <c r="B7387" s="84" t="s">
        <v>6544</v>
      </c>
      <c r="C7387" s="71" t="s">
        <v>24085</v>
      </c>
      <c r="D7387" s="77" t="s">
        <v>6545</v>
      </c>
    </row>
    <row r="7388" spans="1:4">
      <c r="A7388" s="71" t="s">
        <v>6546</v>
      </c>
      <c r="B7388" s="84" t="s">
        <v>6547</v>
      </c>
      <c r="C7388" s="71" t="s">
        <v>24085</v>
      </c>
      <c r="D7388" s="76" t="s">
        <v>6548</v>
      </c>
    </row>
    <row r="7389" spans="1:4">
      <c r="A7389" s="71" t="s">
        <v>6549</v>
      </c>
      <c r="B7389" s="84" t="s">
        <v>6550</v>
      </c>
      <c r="C7389" s="71" t="s">
        <v>24085</v>
      </c>
      <c r="D7389" s="76" t="s">
        <v>6551</v>
      </c>
    </row>
    <row r="7391" spans="1:4" ht="18.75">
      <c r="B7391" s="83" t="s">
        <v>23664</v>
      </c>
      <c r="C7391" s="79" t="s">
        <v>23665</v>
      </c>
      <c r="D7391" s="71" t="s">
        <v>23895</v>
      </c>
    </row>
    <row r="7392" spans="1:4">
      <c r="A7392" s="79" t="s">
        <v>23666</v>
      </c>
      <c r="B7392" s="84" t="s">
        <v>22678</v>
      </c>
    </row>
    <row r="7393" spans="1:4">
      <c r="A7393" s="79" t="s">
        <v>23667</v>
      </c>
      <c r="B7393" s="84" t="s">
        <v>22679</v>
      </c>
    </row>
    <row r="7394" spans="1:4">
      <c r="A7394" s="79" t="s">
        <v>24023</v>
      </c>
      <c r="B7394" s="85" t="s">
        <v>23668</v>
      </c>
      <c r="C7394" s="79" t="s">
        <v>23669</v>
      </c>
      <c r="D7394" s="79" t="s">
        <v>23670</v>
      </c>
    </row>
    <row r="7395" spans="1:4">
      <c r="B7395" s="86"/>
      <c r="D7395" s="79" t="s">
        <v>23671</v>
      </c>
    </row>
    <row r="7396" spans="1:4">
      <c r="A7396" s="71" t="s">
        <v>6552</v>
      </c>
      <c r="B7396" s="84" t="s">
        <v>6553</v>
      </c>
      <c r="C7396" s="71" t="s">
        <v>24085</v>
      </c>
      <c r="D7396" s="76" t="s">
        <v>6554</v>
      </c>
    </row>
    <row r="7397" spans="1:4">
      <c r="A7397" s="71" t="s">
        <v>6555</v>
      </c>
      <c r="B7397" s="84" t="s">
        <v>6556</v>
      </c>
      <c r="C7397" s="71" t="s">
        <v>24085</v>
      </c>
      <c r="D7397" s="77" t="s">
        <v>6557</v>
      </c>
    </row>
    <row r="7398" spans="1:4">
      <c r="A7398" s="71" t="s">
        <v>6558</v>
      </c>
      <c r="B7398" s="84" t="s">
        <v>6559</v>
      </c>
      <c r="C7398" s="71" t="s">
        <v>24085</v>
      </c>
      <c r="D7398" s="76" t="s">
        <v>6560</v>
      </c>
    </row>
    <row r="7399" spans="1:4">
      <c r="A7399" s="71" t="s">
        <v>6561</v>
      </c>
      <c r="B7399" s="84" t="s">
        <v>6562</v>
      </c>
      <c r="C7399" s="71" t="s">
        <v>24085</v>
      </c>
      <c r="D7399" s="76" t="s">
        <v>6563</v>
      </c>
    </row>
    <row r="7400" spans="1:4">
      <c r="A7400" s="71" t="s">
        <v>6564</v>
      </c>
      <c r="B7400" s="84" t="s">
        <v>6565</v>
      </c>
      <c r="C7400" s="71" t="s">
        <v>24085</v>
      </c>
      <c r="D7400" s="76" t="s">
        <v>6566</v>
      </c>
    </row>
    <row r="7401" spans="1:4">
      <c r="A7401" s="71" t="s">
        <v>6567</v>
      </c>
      <c r="B7401" s="84" t="s">
        <v>6568</v>
      </c>
      <c r="C7401" s="71" t="s">
        <v>24085</v>
      </c>
      <c r="D7401" s="76" t="s">
        <v>6569</v>
      </c>
    </row>
    <row r="7402" spans="1:4">
      <c r="A7402" s="71" t="s">
        <v>6570</v>
      </c>
      <c r="B7402" s="84" t="s">
        <v>6571</v>
      </c>
      <c r="C7402" s="71" t="s">
        <v>24085</v>
      </c>
      <c r="D7402" s="76" t="s">
        <v>6572</v>
      </c>
    </row>
    <row r="7403" spans="1:4">
      <c r="A7403" s="71" t="s">
        <v>6573</v>
      </c>
      <c r="B7403" s="84" t="s">
        <v>6574</v>
      </c>
      <c r="C7403" s="71" t="s">
        <v>24085</v>
      </c>
      <c r="D7403" s="76" t="s">
        <v>6575</v>
      </c>
    </row>
    <row r="7404" spans="1:4">
      <c r="A7404" s="71" t="s">
        <v>6576</v>
      </c>
      <c r="B7404" s="84" t="s">
        <v>6577</v>
      </c>
      <c r="C7404" s="71" t="s">
        <v>24085</v>
      </c>
      <c r="D7404" s="73" t="s">
        <v>6578</v>
      </c>
    </row>
    <row r="7405" spans="1:4">
      <c r="A7405" s="71" t="s">
        <v>6579</v>
      </c>
      <c r="B7405" s="84" t="s">
        <v>6580</v>
      </c>
      <c r="C7405" s="71" t="s">
        <v>24085</v>
      </c>
      <c r="D7405" s="76" t="s">
        <v>6581</v>
      </c>
    </row>
    <row r="7406" spans="1:4">
      <c r="A7406" s="71" t="s">
        <v>6582</v>
      </c>
      <c r="B7406" s="84" t="s">
        <v>6583</v>
      </c>
      <c r="C7406" s="71" t="s">
        <v>24085</v>
      </c>
      <c r="D7406" s="76" t="s">
        <v>6584</v>
      </c>
    </row>
    <row r="7407" spans="1:4">
      <c r="A7407" s="71" t="s">
        <v>6585</v>
      </c>
      <c r="B7407" s="84" t="s">
        <v>6586</v>
      </c>
      <c r="C7407" s="71" t="s">
        <v>24085</v>
      </c>
      <c r="D7407" s="76" t="s">
        <v>6587</v>
      </c>
    </row>
    <row r="7408" spans="1:4">
      <c r="A7408" s="71" t="s">
        <v>6588</v>
      </c>
      <c r="B7408" s="84" t="s">
        <v>6589</v>
      </c>
      <c r="C7408" s="71" t="s">
        <v>24085</v>
      </c>
      <c r="D7408" s="76" t="s">
        <v>6590</v>
      </c>
    </row>
    <row r="7409" spans="1:5">
      <c r="A7409" s="71" t="s">
        <v>6591</v>
      </c>
      <c r="B7409" s="84" t="s">
        <v>6592</v>
      </c>
      <c r="C7409" s="71" t="s">
        <v>24085</v>
      </c>
      <c r="D7409" s="76" t="s">
        <v>6593</v>
      </c>
    </row>
    <row r="7410" spans="1:5">
      <c r="A7410" s="71" t="s">
        <v>6594</v>
      </c>
      <c r="B7410" s="84" t="s">
        <v>6595</v>
      </c>
      <c r="C7410" s="71" t="s">
        <v>24085</v>
      </c>
      <c r="D7410" s="76" t="s">
        <v>6596</v>
      </c>
    </row>
    <row r="7411" spans="1:5">
      <c r="A7411" s="71" t="s">
        <v>6597</v>
      </c>
      <c r="B7411" s="84" t="s">
        <v>6598</v>
      </c>
      <c r="C7411" s="71" t="s">
        <v>24085</v>
      </c>
      <c r="D7411" s="76" t="s">
        <v>6599</v>
      </c>
    </row>
    <row r="7412" spans="1:5">
      <c r="A7412" s="71" t="s">
        <v>6600</v>
      </c>
      <c r="B7412" s="84" t="s">
        <v>6601</v>
      </c>
      <c r="C7412" s="71" t="s">
        <v>24085</v>
      </c>
      <c r="D7412" s="76" t="s">
        <v>6602</v>
      </c>
    </row>
    <row r="7413" spans="1:5">
      <c r="A7413" s="71" t="s">
        <v>6603</v>
      </c>
      <c r="B7413" s="84" t="s">
        <v>6604</v>
      </c>
      <c r="C7413" s="71" t="s">
        <v>24085</v>
      </c>
      <c r="D7413" s="77" t="s">
        <v>6605</v>
      </c>
    </row>
    <row r="7414" spans="1:5">
      <c r="A7414" s="71" t="s">
        <v>6606</v>
      </c>
      <c r="B7414" s="84" t="s">
        <v>6607</v>
      </c>
      <c r="C7414" s="71" t="s">
        <v>24085</v>
      </c>
      <c r="D7414" s="76" t="s">
        <v>6608</v>
      </c>
    </row>
    <row r="7415" spans="1:5">
      <c r="A7415" s="71" t="s">
        <v>6609</v>
      </c>
      <c r="B7415" s="84" t="s">
        <v>6610</v>
      </c>
      <c r="C7415" s="71" t="s">
        <v>24085</v>
      </c>
      <c r="D7415" s="76" t="s">
        <v>6611</v>
      </c>
    </row>
    <row r="7416" spans="1:5">
      <c r="A7416" s="71" t="s">
        <v>6612</v>
      </c>
      <c r="B7416" s="84" t="s">
        <v>6613</v>
      </c>
      <c r="C7416" s="71" t="s">
        <v>24085</v>
      </c>
      <c r="D7416" s="76" t="s">
        <v>6614</v>
      </c>
    </row>
    <row r="7417" spans="1:5">
      <c r="A7417" s="71" t="s">
        <v>6615</v>
      </c>
      <c r="B7417" s="84" t="s">
        <v>6616</v>
      </c>
      <c r="C7417" s="71" t="s">
        <v>24085</v>
      </c>
      <c r="D7417" s="73" t="s">
        <v>24148</v>
      </c>
    </row>
    <row r="7418" spans="1:5">
      <c r="A7418" s="71" t="s">
        <v>6617</v>
      </c>
      <c r="B7418" s="84" t="s">
        <v>6618</v>
      </c>
      <c r="C7418" s="71" t="s">
        <v>24085</v>
      </c>
      <c r="D7418" s="73" t="s">
        <v>6619</v>
      </c>
    </row>
    <row r="7419" spans="1:5">
      <c r="B7419" s="84" t="s">
        <v>20667</v>
      </c>
    </row>
    <row r="7420" spans="1:5">
      <c r="A7420" s="71" t="s">
        <v>6620</v>
      </c>
      <c r="B7420" s="84" t="s">
        <v>6621</v>
      </c>
      <c r="C7420" s="71" t="s">
        <v>24085</v>
      </c>
      <c r="D7420" s="73" t="s">
        <v>17997</v>
      </c>
    </row>
    <row r="7421" spans="1:5">
      <c r="A7421" s="71" t="s">
        <v>6622</v>
      </c>
      <c r="B7421" s="84" t="s">
        <v>6623</v>
      </c>
      <c r="C7421" s="71" t="s">
        <v>24085</v>
      </c>
      <c r="D7421" s="73" t="s">
        <v>20708</v>
      </c>
    </row>
    <row r="7422" spans="1:5">
      <c r="A7422" s="71" t="s">
        <v>6624</v>
      </c>
      <c r="B7422" s="84" t="s">
        <v>6625</v>
      </c>
      <c r="C7422" s="71" t="s">
        <v>24085</v>
      </c>
      <c r="D7422" s="73">
        <v>7.76</v>
      </c>
      <c r="E7422" s="75">
        <v>39753</v>
      </c>
    </row>
    <row r="7423" spans="1:5">
      <c r="A7423" s="71" t="s">
        <v>6626</v>
      </c>
      <c r="B7423" s="84" t="s">
        <v>6627</v>
      </c>
      <c r="C7423" s="71" t="s">
        <v>24085</v>
      </c>
      <c r="D7423" s="73">
        <v>9.36</v>
      </c>
      <c r="E7423" s="75">
        <v>39753</v>
      </c>
    </row>
    <row r="7424" spans="1:5">
      <c r="A7424" s="71" t="s">
        <v>6628</v>
      </c>
      <c r="B7424" s="84" t="s">
        <v>6629</v>
      </c>
      <c r="C7424" s="71" t="s">
        <v>24085</v>
      </c>
      <c r="D7424" s="73" t="s">
        <v>22923</v>
      </c>
    </row>
    <row r="7425" spans="1:5">
      <c r="A7425" s="71" t="s">
        <v>6630</v>
      </c>
      <c r="B7425" s="84" t="s">
        <v>6631</v>
      </c>
      <c r="C7425" s="71" t="s">
        <v>24085</v>
      </c>
      <c r="D7425" s="73" t="s">
        <v>22255</v>
      </c>
    </row>
    <row r="7426" spans="1:5">
      <c r="A7426" s="71" t="s">
        <v>6632</v>
      </c>
      <c r="B7426" s="84" t="s">
        <v>6633</v>
      </c>
      <c r="C7426" s="71" t="s">
        <v>24085</v>
      </c>
      <c r="D7426" s="73" t="s">
        <v>10750</v>
      </c>
    </row>
    <row r="7427" spans="1:5">
      <c r="A7427" s="71" t="s">
        <v>6634</v>
      </c>
      <c r="B7427" s="84" t="s">
        <v>6635</v>
      </c>
      <c r="C7427" s="71" t="s">
        <v>24085</v>
      </c>
      <c r="D7427" s="73" t="s">
        <v>6636</v>
      </c>
    </row>
    <row r="7428" spans="1:5">
      <c r="A7428" s="71" t="s">
        <v>6637</v>
      </c>
      <c r="B7428" s="84" t="s">
        <v>6638</v>
      </c>
      <c r="C7428" s="71" t="s">
        <v>24085</v>
      </c>
      <c r="D7428" s="73" t="s">
        <v>16826</v>
      </c>
    </row>
    <row r="7429" spans="1:5">
      <c r="A7429" s="71" t="s">
        <v>6639</v>
      </c>
      <c r="B7429" s="84" t="s">
        <v>6640</v>
      </c>
      <c r="C7429" s="71" t="s">
        <v>24085</v>
      </c>
      <c r="D7429" s="73" t="s">
        <v>6641</v>
      </c>
    </row>
    <row r="7430" spans="1:5">
      <c r="A7430" s="71" t="s">
        <v>6642</v>
      </c>
      <c r="B7430" s="84" t="s">
        <v>6643</v>
      </c>
      <c r="C7430" s="71" t="s">
        <v>24085</v>
      </c>
      <c r="D7430" s="73" t="s">
        <v>6644</v>
      </c>
    </row>
    <row r="7431" spans="1:5">
      <c r="A7431" s="71" t="s">
        <v>6645</v>
      </c>
      <c r="B7431" s="84" t="s">
        <v>6646</v>
      </c>
      <c r="C7431" s="71" t="s">
        <v>24085</v>
      </c>
      <c r="D7431" s="73" t="s">
        <v>20708</v>
      </c>
    </row>
    <row r="7432" spans="1:5">
      <c r="A7432" s="71" t="s">
        <v>6647</v>
      </c>
      <c r="B7432" s="84" t="s">
        <v>6648</v>
      </c>
      <c r="C7432" s="71" t="s">
        <v>24085</v>
      </c>
      <c r="D7432" s="73" t="s">
        <v>8581</v>
      </c>
    </row>
    <row r="7433" spans="1:5">
      <c r="A7433" s="71" t="s">
        <v>6649</v>
      </c>
      <c r="B7433" s="84" t="s">
        <v>6650</v>
      </c>
      <c r="C7433" s="71" t="s">
        <v>22075</v>
      </c>
      <c r="D7433" s="73" t="s">
        <v>6651</v>
      </c>
    </row>
    <row r="7434" spans="1:5">
      <c r="A7434" s="71" t="s">
        <v>6652</v>
      </c>
      <c r="B7434" s="84" t="s">
        <v>6653</v>
      </c>
      <c r="C7434" s="71" t="s">
        <v>24085</v>
      </c>
      <c r="D7434" s="73">
        <v>31.12</v>
      </c>
      <c r="E7434" s="75">
        <v>39753</v>
      </c>
    </row>
    <row r="7435" spans="1:5">
      <c r="A7435" s="71" t="s">
        <v>6654</v>
      </c>
      <c r="B7435" s="84" t="s">
        <v>6655</v>
      </c>
      <c r="C7435" s="71" t="s">
        <v>24085</v>
      </c>
      <c r="D7435" s="73" t="s">
        <v>23106</v>
      </c>
    </row>
    <row r="7436" spans="1:5">
      <c r="A7436" s="71" t="s">
        <v>6656</v>
      </c>
      <c r="B7436" s="84" t="s">
        <v>6657</v>
      </c>
      <c r="C7436" s="71" t="s">
        <v>24085</v>
      </c>
      <c r="D7436" s="73" t="s">
        <v>6658</v>
      </c>
    </row>
    <row r="7437" spans="1:5">
      <c r="A7437" s="71" t="s">
        <v>6659</v>
      </c>
      <c r="B7437" s="84" t="s">
        <v>6660</v>
      </c>
      <c r="C7437" s="71" t="s">
        <v>24085</v>
      </c>
      <c r="D7437" s="73" t="s">
        <v>15845</v>
      </c>
    </row>
    <row r="7438" spans="1:5">
      <c r="A7438" s="71" t="s">
        <v>6661</v>
      </c>
      <c r="B7438" s="84" t="s">
        <v>6662</v>
      </c>
      <c r="C7438" s="71" t="s">
        <v>24085</v>
      </c>
      <c r="D7438" s="73" t="s">
        <v>6663</v>
      </c>
    </row>
    <row r="7439" spans="1:5">
      <c r="A7439" s="71" t="s">
        <v>6664</v>
      </c>
      <c r="B7439" s="84" t="s">
        <v>6665</v>
      </c>
      <c r="C7439" s="71" t="s">
        <v>24085</v>
      </c>
      <c r="D7439" s="73" t="s">
        <v>6666</v>
      </c>
    </row>
    <row r="7440" spans="1:5">
      <c r="A7440" s="71" t="s">
        <v>6667</v>
      </c>
      <c r="B7440" s="84" t="s">
        <v>6668</v>
      </c>
      <c r="C7440" s="71" t="s">
        <v>24085</v>
      </c>
      <c r="D7440" s="73" t="s">
        <v>6669</v>
      </c>
    </row>
    <row r="7441" spans="1:5">
      <c r="A7441" s="71" t="s">
        <v>6670</v>
      </c>
      <c r="B7441" s="84" t="s">
        <v>6671</v>
      </c>
      <c r="C7441" s="71" t="s">
        <v>24085</v>
      </c>
      <c r="D7441" s="73" t="s">
        <v>6672</v>
      </c>
    </row>
    <row r="7442" spans="1:5">
      <c r="A7442" s="71" t="s">
        <v>6673</v>
      </c>
      <c r="B7442" s="84" t="s">
        <v>6674</v>
      </c>
      <c r="C7442" s="71" t="s">
        <v>24085</v>
      </c>
      <c r="D7442" s="73" t="s">
        <v>13280</v>
      </c>
    </row>
    <row r="7443" spans="1:5">
      <c r="A7443" s="71" t="s">
        <v>6675</v>
      </c>
      <c r="B7443" s="84" t="s">
        <v>6676</v>
      </c>
      <c r="C7443" s="71" t="s">
        <v>24085</v>
      </c>
      <c r="D7443" s="73" t="s">
        <v>14243</v>
      </c>
    </row>
    <row r="7444" spans="1:5">
      <c r="A7444" s="71" t="s">
        <v>6677</v>
      </c>
      <c r="B7444" s="84" t="s">
        <v>6678</v>
      </c>
      <c r="C7444" s="71" t="s">
        <v>24085</v>
      </c>
      <c r="D7444" s="73" t="s">
        <v>6679</v>
      </c>
    </row>
    <row r="7445" spans="1:5">
      <c r="A7445" s="71" t="s">
        <v>6680</v>
      </c>
      <c r="B7445" s="84" t="s">
        <v>6681</v>
      </c>
      <c r="C7445" s="71" t="s">
        <v>24085</v>
      </c>
      <c r="D7445" s="73" t="s">
        <v>6682</v>
      </c>
    </row>
    <row r="7446" spans="1:5">
      <c r="A7446" s="71" t="s">
        <v>6683</v>
      </c>
      <c r="B7446" s="84" t="s">
        <v>6684</v>
      </c>
      <c r="C7446" s="71" t="s">
        <v>24085</v>
      </c>
      <c r="D7446" s="73">
        <v>20.5</v>
      </c>
      <c r="E7446" s="75">
        <v>39753</v>
      </c>
    </row>
    <row r="7447" spans="1:5">
      <c r="A7447" s="71" t="s">
        <v>6685</v>
      </c>
      <c r="B7447" s="84" t="s">
        <v>6686</v>
      </c>
      <c r="C7447" s="71" t="s">
        <v>24085</v>
      </c>
      <c r="D7447" s="73" t="s">
        <v>22932</v>
      </c>
    </row>
    <row r="7448" spans="1:5">
      <c r="A7448" s="71" t="s">
        <v>6687</v>
      </c>
      <c r="B7448" s="84" t="s">
        <v>6688</v>
      </c>
      <c r="C7448" s="71" t="s">
        <v>24085</v>
      </c>
      <c r="D7448" s="73" t="s">
        <v>19888</v>
      </c>
    </row>
    <row r="7449" spans="1:5">
      <c r="A7449" s="71" t="s">
        <v>6689</v>
      </c>
      <c r="B7449" s="84" t="s">
        <v>6690</v>
      </c>
      <c r="C7449" s="71" t="s">
        <v>24085</v>
      </c>
      <c r="D7449" s="73" t="s">
        <v>6691</v>
      </c>
    </row>
    <row r="7450" spans="1:5">
      <c r="B7450" s="86"/>
    </row>
    <row r="7451" spans="1:5" ht="18.75">
      <c r="B7451" s="83" t="s">
        <v>23664</v>
      </c>
      <c r="C7451" s="79" t="s">
        <v>23665</v>
      </c>
      <c r="D7451" s="71" t="s">
        <v>23896</v>
      </c>
    </row>
    <row r="7452" spans="1:5">
      <c r="A7452" s="79" t="s">
        <v>23666</v>
      </c>
      <c r="B7452" s="84" t="s">
        <v>22678</v>
      </c>
    </row>
    <row r="7453" spans="1:5">
      <c r="A7453" s="79" t="s">
        <v>23667</v>
      </c>
      <c r="B7453" s="84" t="s">
        <v>22679</v>
      </c>
    </row>
    <row r="7454" spans="1:5">
      <c r="A7454" s="79" t="s">
        <v>24023</v>
      </c>
      <c r="B7454" s="85" t="s">
        <v>23668</v>
      </c>
      <c r="C7454" s="79" t="s">
        <v>23669</v>
      </c>
      <c r="D7454" s="79" t="s">
        <v>23670</v>
      </c>
    </row>
    <row r="7455" spans="1:5">
      <c r="B7455" s="86"/>
      <c r="D7455" s="79" t="s">
        <v>23671</v>
      </c>
    </row>
    <row r="7456" spans="1:5">
      <c r="A7456" s="71" t="s">
        <v>6692</v>
      </c>
      <c r="B7456" s="84" t="s">
        <v>6693</v>
      </c>
      <c r="C7456" s="71" t="s">
        <v>24085</v>
      </c>
      <c r="D7456" s="73" t="s">
        <v>6694</v>
      </c>
    </row>
    <row r="7457" spans="1:4">
      <c r="A7457" s="71" t="s">
        <v>6695</v>
      </c>
      <c r="B7457" s="84" t="s">
        <v>6696</v>
      </c>
      <c r="C7457" s="71" t="s">
        <v>24085</v>
      </c>
      <c r="D7457" s="73" t="s">
        <v>24170</v>
      </c>
    </row>
    <row r="7458" spans="1:4">
      <c r="A7458" s="71" t="s">
        <v>6697</v>
      </c>
      <c r="B7458" s="84" t="s">
        <v>6698</v>
      </c>
      <c r="C7458" s="71" t="s">
        <v>24085</v>
      </c>
      <c r="D7458" s="73" t="s">
        <v>6699</v>
      </c>
    </row>
    <row r="7459" spans="1:4">
      <c r="A7459" s="71" t="s">
        <v>6700</v>
      </c>
      <c r="B7459" s="84" t="s">
        <v>6701</v>
      </c>
      <c r="C7459" s="71" t="s">
        <v>24085</v>
      </c>
      <c r="D7459" s="73" t="s">
        <v>6702</v>
      </c>
    </row>
    <row r="7460" spans="1:4">
      <c r="A7460" s="71" t="s">
        <v>6703</v>
      </c>
      <c r="B7460" s="84" t="s">
        <v>6704</v>
      </c>
      <c r="C7460" s="71" t="s">
        <v>24085</v>
      </c>
      <c r="D7460" s="73" t="s">
        <v>6705</v>
      </c>
    </row>
    <row r="7461" spans="1:4">
      <c r="A7461" s="71" t="s">
        <v>6706</v>
      </c>
      <c r="B7461" s="84" t="s">
        <v>6707</v>
      </c>
      <c r="C7461" s="71" t="s">
        <v>24085</v>
      </c>
      <c r="D7461" s="73" t="s">
        <v>6708</v>
      </c>
    </row>
    <row r="7462" spans="1:4">
      <c r="A7462" s="71" t="s">
        <v>6709</v>
      </c>
      <c r="B7462" s="84" t="s">
        <v>6710</v>
      </c>
      <c r="C7462" s="71" t="s">
        <v>24085</v>
      </c>
      <c r="D7462" s="73" t="s">
        <v>6711</v>
      </c>
    </row>
    <row r="7463" spans="1:4">
      <c r="A7463" s="71" t="s">
        <v>6712</v>
      </c>
      <c r="B7463" s="84" t="s">
        <v>6713</v>
      </c>
      <c r="C7463" s="71" t="s">
        <v>24085</v>
      </c>
      <c r="D7463" s="73" t="s">
        <v>6714</v>
      </c>
    </row>
    <row r="7464" spans="1:4">
      <c r="A7464" s="71" t="s">
        <v>6715</v>
      </c>
      <c r="B7464" s="84" t="s">
        <v>6716</v>
      </c>
      <c r="C7464" s="71" t="s">
        <v>24085</v>
      </c>
      <c r="D7464" s="73" t="s">
        <v>17659</v>
      </c>
    </row>
    <row r="7465" spans="1:4">
      <c r="A7465" s="71" t="s">
        <v>6717</v>
      </c>
      <c r="B7465" s="84" t="s">
        <v>6718</v>
      </c>
      <c r="C7465" s="71" t="s">
        <v>24085</v>
      </c>
      <c r="D7465" s="73" t="s">
        <v>6719</v>
      </c>
    </row>
    <row r="7466" spans="1:4">
      <c r="A7466" s="71" t="s">
        <v>6720</v>
      </c>
      <c r="B7466" s="84" t="s">
        <v>6721</v>
      </c>
      <c r="C7466" s="71" t="s">
        <v>24085</v>
      </c>
      <c r="D7466" s="73" t="s">
        <v>6722</v>
      </c>
    </row>
    <row r="7467" spans="1:4">
      <c r="A7467" s="71" t="s">
        <v>6723</v>
      </c>
      <c r="B7467" s="84" t="s">
        <v>6724</v>
      </c>
      <c r="C7467" s="71" t="s">
        <v>24085</v>
      </c>
      <c r="D7467" s="73" t="s">
        <v>16846</v>
      </c>
    </row>
    <row r="7468" spans="1:4">
      <c r="A7468" s="71" t="s">
        <v>6725</v>
      </c>
      <c r="B7468" s="84" t="s">
        <v>6726</v>
      </c>
      <c r="C7468" s="71" t="s">
        <v>24085</v>
      </c>
      <c r="D7468" s="73" t="s">
        <v>19626</v>
      </c>
    </row>
    <row r="7469" spans="1:4">
      <c r="A7469" s="71" t="s">
        <v>6727</v>
      </c>
      <c r="B7469" s="84" t="s">
        <v>6728</v>
      </c>
      <c r="C7469" s="71" t="s">
        <v>24085</v>
      </c>
      <c r="D7469" s="73" t="s">
        <v>6729</v>
      </c>
    </row>
    <row r="7470" spans="1:4">
      <c r="A7470" s="71" t="s">
        <v>6730</v>
      </c>
      <c r="B7470" s="84" t="s">
        <v>6731</v>
      </c>
      <c r="C7470" s="71" t="s">
        <v>24085</v>
      </c>
      <c r="D7470" s="73" t="s">
        <v>6732</v>
      </c>
    </row>
    <row r="7471" spans="1:4">
      <c r="A7471" s="71" t="s">
        <v>6733</v>
      </c>
      <c r="B7471" s="84" t="s">
        <v>6734</v>
      </c>
      <c r="C7471" s="71" t="s">
        <v>24085</v>
      </c>
      <c r="D7471" s="73" t="s">
        <v>24197</v>
      </c>
    </row>
    <row r="7472" spans="1:4">
      <c r="A7472" s="71" t="s">
        <v>6735</v>
      </c>
      <c r="B7472" s="84" t="s">
        <v>6736</v>
      </c>
      <c r="C7472" s="71" t="s">
        <v>24085</v>
      </c>
      <c r="D7472" s="73" t="s">
        <v>6737</v>
      </c>
    </row>
    <row r="7473" spans="1:4">
      <c r="A7473" s="71" t="s">
        <v>6738</v>
      </c>
      <c r="B7473" s="84" t="s">
        <v>6739</v>
      </c>
      <c r="C7473" s="71" t="s">
        <v>24085</v>
      </c>
      <c r="D7473" s="76" t="s">
        <v>6740</v>
      </c>
    </row>
    <row r="7474" spans="1:4">
      <c r="A7474" s="71" t="s">
        <v>6741</v>
      </c>
      <c r="B7474" s="84" t="s">
        <v>6742</v>
      </c>
      <c r="C7474" s="71" t="s">
        <v>24085</v>
      </c>
      <c r="D7474" s="76" t="s">
        <v>6743</v>
      </c>
    </row>
    <row r="7475" spans="1:4">
      <c r="A7475" s="71" t="s">
        <v>6744</v>
      </c>
      <c r="B7475" s="84" t="s">
        <v>6745</v>
      </c>
      <c r="C7475" s="71" t="s">
        <v>24085</v>
      </c>
      <c r="D7475" s="76" t="s">
        <v>6746</v>
      </c>
    </row>
    <row r="7476" spans="1:4">
      <c r="A7476" s="71" t="s">
        <v>6747</v>
      </c>
      <c r="B7476" s="84" t="s">
        <v>6748</v>
      </c>
      <c r="C7476" s="71" t="s">
        <v>24085</v>
      </c>
      <c r="D7476" s="76" t="s">
        <v>6749</v>
      </c>
    </row>
    <row r="7477" spans="1:4">
      <c r="A7477" s="71" t="s">
        <v>6750</v>
      </c>
      <c r="B7477" s="84" t="s">
        <v>6751</v>
      </c>
      <c r="C7477" s="71" t="s">
        <v>24085</v>
      </c>
      <c r="D7477" s="76" t="s">
        <v>6752</v>
      </c>
    </row>
    <row r="7478" spans="1:4">
      <c r="A7478" s="71" t="s">
        <v>6753</v>
      </c>
      <c r="B7478" s="84" t="s">
        <v>6754</v>
      </c>
      <c r="C7478" s="71" t="s">
        <v>24085</v>
      </c>
      <c r="D7478" s="76" t="s">
        <v>6755</v>
      </c>
    </row>
    <row r="7479" spans="1:4">
      <c r="A7479" s="71" t="s">
        <v>6756</v>
      </c>
      <c r="B7479" s="84" t="s">
        <v>6757</v>
      </c>
      <c r="C7479" s="71" t="s">
        <v>24085</v>
      </c>
      <c r="D7479" s="76" t="s">
        <v>6758</v>
      </c>
    </row>
    <row r="7480" spans="1:4">
      <c r="A7480" s="71" t="s">
        <v>6759</v>
      </c>
      <c r="B7480" s="84" t="s">
        <v>6760</v>
      </c>
      <c r="C7480" s="71" t="s">
        <v>24085</v>
      </c>
      <c r="D7480" s="76" t="s">
        <v>6761</v>
      </c>
    </row>
    <row r="7481" spans="1:4">
      <c r="A7481" s="71" t="s">
        <v>6762</v>
      </c>
      <c r="B7481" s="84" t="s">
        <v>6763</v>
      </c>
      <c r="C7481" s="71" t="s">
        <v>24085</v>
      </c>
      <c r="D7481" s="76" t="s">
        <v>6764</v>
      </c>
    </row>
    <row r="7482" spans="1:4">
      <c r="A7482" s="71" t="s">
        <v>6765</v>
      </c>
      <c r="B7482" s="84" t="s">
        <v>6766</v>
      </c>
      <c r="C7482" s="71" t="s">
        <v>24085</v>
      </c>
      <c r="D7482" s="76" t="s">
        <v>6767</v>
      </c>
    </row>
    <row r="7483" spans="1:4">
      <c r="A7483" s="71" t="s">
        <v>6768</v>
      </c>
      <c r="B7483" s="84" t="s">
        <v>6769</v>
      </c>
      <c r="C7483" s="71" t="s">
        <v>24085</v>
      </c>
      <c r="D7483" s="76" t="s">
        <v>6770</v>
      </c>
    </row>
    <row r="7484" spans="1:4">
      <c r="A7484" s="71" t="s">
        <v>6771</v>
      </c>
      <c r="B7484" s="84" t="s">
        <v>6772</v>
      </c>
      <c r="C7484" s="71" t="s">
        <v>24085</v>
      </c>
      <c r="D7484" s="77" t="s">
        <v>6773</v>
      </c>
    </row>
    <row r="7485" spans="1:4">
      <c r="A7485" s="71" t="s">
        <v>6774</v>
      </c>
      <c r="B7485" s="84" t="s">
        <v>6775</v>
      </c>
      <c r="C7485" s="71" t="s">
        <v>22075</v>
      </c>
      <c r="D7485" s="73" t="s">
        <v>6776</v>
      </c>
    </row>
    <row r="7486" spans="1:4">
      <c r="A7486" s="71" t="s">
        <v>6777</v>
      </c>
      <c r="B7486" s="84" t="s">
        <v>6778</v>
      </c>
      <c r="C7486" s="71" t="s">
        <v>24085</v>
      </c>
      <c r="D7486" s="77" t="s">
        <v>6779</v>
      </c>
    </row>
    <row r="7487" spans="1:4">
      <c r="A7487" s="71" t="s">
        <v>6780</v>
      </c>
      <c r="B7487" s="84" t="s">
        <v>6781</v>
      </c>
      <c r="C7487" s="71" t="s">
        <v>24085</v>
      </c>
      <c r="D7487" s="77" t="s">
        <v>6782</v>
      </c>
    </row>
    <row r="7488" spans="1:4">
      <c r="A7488" s="71" t="s">
        <v>6783</v>
      </c>
      <c r="B7488" s="84" t="s">
        <v>6784</v>
      </c>
      <c r="C7488" s="71" t="s">
        <v>24085</v>
      </c>
      <c r="D7488" s="77" t="s">
        <v>6785</v>
      </c>
    </row>
    <row r="7489" spans="1:4">
      <c r="A7489" s="71" t="s">
        <v>6786</v>
      </c>
      <c r="B7489" s="84" t="s">
        <v>6787</v>
      </c>
      <c r="C7489" s="71" t="s">
        <v>24085</v>
      </c>
      <c r="D7489" s="88" t="s">
        <v>6788</v>
      </c>
    </row>
    <row r="7490" spans="1:4">
      <c r="A7490" s="71" t="s">
        <v>6789</v>
      </c>
      <c r="B7490" s="84" t="s">
        <v>6790</v>
      </c>
      <c r="C7490" s="71" t="s">
        <v>24085</v>
      </c>
      <c r="D7490" s="88" t="s">
        <v>6791</v>
      </c>
    </row>
    <row r="7491" spans="1:4">
      <c r="B7491" s="84" t="s">
        <v>6792</v>
      </c>
    </row>
    <row r="7492" spans="1:4">
      <c r="A7492" s="71" t="s">
        <v>6793</v>
      </c>
      <c r="B7492" s="84" t="s">
        <v>6794</v>
      </c>
      <c r="C7492" s="71" t="s">
        <v>24085</v>
      </c>
      <c r="D7492" s="88" t="s">
        <v>6795</v>
      </c>
    </row>
    <row r="7493" spans="1:4">
      <c r="A7493" s="71" t="s">
        <v>6796</v>
      </c>
      <c r="B7493" s="84" t="s">
        <v>6797</v>
      </c>
      <c r="C7493" s="71" t="s">
        <v>24085</v>
      </c>
      <c r="D7493" s="88" t="s">
        <v>6798</v>
      </c>
    </row>
    <row r="7494" spans="1:4">
      <c r="B7494" s="84" t="s">
        <v>6799</v>
      </c>
    </row>
    <row r="7495" spans="1:4">
      <c r="A7495" s="71" t="s">
        <v>6800</v>
      </c>
      <c r="B7495" s="84" t="s">
        <v>6801</v>
      </c>
      <c r="C7495" s="71" t="s">
        <v>24085</v>
      </c>
      <c r="D7495" s="77" t="s">
        <v>6802</v>
      </c>
    </row>
    <row r="7496" spans="1:4">
      <c r="A7496" s="71" t="s">
        <v>6803</v>
      </c>
      <c r="B7496" s="84" t="s">
        <v>6804</v>
      </c>
      <c r="C7496" s="71" t="s">
        <v>24085</v>
      </c>
      <c r="D7496" s="77" t="s">
        <v>6805</v>
      </c>
    </row>
    <row r="7497" spans="1:4">
      <c r="A7497" s="71" t="s">
        <v>6806</v>
      </c>
      <c r="B7497" s="84" t="s">
        <v>6807</v>
      </c>
      <c r="C7497" s="71" t="s">
        <v>24085</v>
      </c>
      <c r="D7497" s="77" t="s">
        <v>6808</v>
      </c>
    </row>
    <row r="7498" spans="1:4">
      <c r="B7498" s="84" t="s">
        <v>6809</v>
      </c>
    </row>
    <row r="7499" spans="1:4">
      <c r="A7499" s="71" t="s">
        <v>6810</v>
      </c>
      <c r="B7499" s="84" t="s">
        <v>6811</v>
      </c>
      <c r="C7499" s="71" t="s">
        <v>22075</v>
      </c>
      <c r="D7499" s="73" t="s">
        <v>6812</v>
      </c>
    </row>
    <row r="7500" spans="1:4">
      <c r="A7500" s="71" t="s">
        <v>6813</v>
      </c>
      <c r="B7500" s="84" t="s">
        <v>6814</v>
      </c>
      <c r="C7500" s="71" t="s">
        <v>22075</v>
      </c>
      <c r="D7500" s="73" t="s">
        <v>6815</v>
      </c>
    </row>
    <row r="7501" spans="1:4">
      <c r="A7501" s="71" t="s">
        <v>6816</v>
      </c>
      <c r="B7501" s="84" t="s">
        <v>6817</v>
      </c>
      <c r="C7501" s="71" t="s">
        <v>22075</v>
      </c>
      <c r="D7501" s="73" t="s">
        <v>6818</v>
      </c>
    </row>
    <row r="7502" spans="1:4">
      <c r="A7502" s="71" t="s">
        <v>6819</v>
      </c>
      <c r="B7502" s="84" t="s">
        <v>6820</v>
      </c>
      <c r="C7502" s="71" t="s">
        <v>22075</v>
      </c>
      <c r="D7502" s="73" t="s">
        <v>11393</v>
      </c>
    </row>
    <row r="7503" spans="1:4">
      <c r="A7503" s="71" t="s">
        <v>6821</v>
      </c>
      <c r="B7503" s="84" t="s">
        <v>6822</v>
      </c>
      <c r="C7503" s="71" t="s">
        <v>24085</v>
      </c>
      <c r="D7503" s="76" t="s">
        <v>6823</v>
      </c>
    </row>
    <row r="7504" spans="1:4">
      <c r="A7504" s="71" t="s">
        <v>6824</v>
      </c>
      <c r="B7504" s="84" t="s">
        <v>6825</v>
      </c>
      <c r="C7504" s="71" t="s">
        <v>24085</v>
      </c>
      <c r="D7504" s="76" t="s">
        <v>6826</v>
      </c>
    </row>
    <row r="7505" spans="1:4">
      <c r="A7505" s="71" t="s">
        <v>6827</v>
      </c>
      <c r="B7505" s="84" t="s">
        <v>6828</v>
      </c>
      <c r="C7505" s="71" t="s">
        <v>24085</v>
      </c>
      <c r="D7505" s="76" t="s">
        <v>6829</v>
      </c>
    </row>
    <row r="7506" spans="1:4">
      <c r="A7506" s="71" t="s">
        <v>6830</v>
      </c>
      <c r="B7506" s="84" t="s">
        <v>6831</v>
      </c>
      <c r="C7506" s="71" t="s">
        <v>24085</v>
      </c>
      <c r="D7506" s="76" t="s">
        <v>6832</v>
      </c>
    </row>
    <row r="7507" spans="1:4">
      <c r="A7507" s="71" t="s">
        <v>6833</v>
      </c>
      <c r="B7507" s="84" t="s">
        <v>6834</v>
      </c>
      <c r="C7507" s="71" t="s">
        <v>24085</v>
      </c>
      <c r="D7507" s="76" t="s">
        <v>6835</v>
      </c>
    </row>
    <row r="7508" spans="1:4">
      <c r="B7508" s="84" t="s">
        <v>6836</v>
      </c>
    </row>
    <row r="7509" spans="1:4">
      <c r="A7509" s="71" t="s">
        <v>6837</v>
      </c>
      <c r="B7509" s="84" t="s">
        <v>6838</v>
      </c>
      <c r="C7509" s="71" t="s">
        <v>24085</v>
      </c>
      <c r="D7509" s="76" t="s">
        <v>6839</v>
      </c>
    </row>
    <row r="7510" spans="1:4">
      <c r="A7510" s="71" t="s">
        <v>6840</v>
      </c>
      <c r="B7510" s="84" t="s">
        <v>6841</v>
      </c>
      <c r="C7510" s="71" t="s">
        <v>22075</v>
      </c>
      <c r="D7510" s="73" t="s">
        <v>14715</v>
      </c>
    </row>
    <row r="7511" spans="1:4">
      <c r="B7511" s="86"/>
    </row>
    <row r="7512" spans="1:4" ht="18.75">
      <c r="B7512" s="83" t="s">
        <v>23664</v>
      </c>
      <c r="C7512" s="79" t="s">
        <v>23665</v>
      </c>
      <c r="D7512" s="71" t="s">
        <v>23897</v>
      </c>
    </row>
    <row r="7513" spans="1:4">
      <c r="A7513" s="79" t="s">
        <v>23666</v>
      </c>
      <c r="B7513" s="84" t="s">
        <v>22678</v>
      </c>
    </row>
    <row r="7514" spans="1:4">
      <c r="A7514" s="79" t="s">
        <v>23667</v>
      </c>
      <c r="B7514" s="84" t="s">
        <v>22679</v>
      </c>
    </row>
    <row r="7515" spans="1:4">
      <c r="A7515" s="79" t="s">
        <v>24023</v>
      </c>
      <c r="B7515" s="85" t="s">
        <v>23668</v>
      </c>
      <c r="C7515" s="79" t="s">
        <v>23669</v>
      </c>
      <c r="D7515" s="79" t="s">
        <v>23670</v>
      </c>
    </row>
    <row r="7516" spans="1:4">
      <c r="B7516" s="86"/>
      <c r="D7516" s="79" t="s">
        <v>23671</v>
      </c>
    </row>
    <row r="7517" spans="1:4">
      <c r="A7517" s="71" t="s">
        <v>6842</v>
      </c>
      <c r="B7517" s="84" t="s">
        <v>6843</v>
      </c>
      <c r="C7517" s="71" t="s">
        <v>22075</v>
      </c>
      <c r="D7517" s="71" t="s">
        <v>21176</v>
      </c>
    </row>
    <row r="7518" spans="1:4">
      <c r="A7518" s="71" t="s">
        <v>6844</v>
      </c>
      <c r="B7518" s="84" t="s">
        <v>6845</v>
      </c>
      <c r="C7518" s="71" t="s">
        <v>22126</v>
      </c>
      <c r="D7518" s="73" t="s">
        <v>16462</v>
      </c>
    </row>
    <row r="7519" spans="1:4">
      <c r="A7519" s="71" t="s">
        <v>6846</v>
      </c>
      <c r="B7519" s="84" t="s">
        <v>6847</v>
      </c>
      <c r="C7519" s="71" t="s">
        <v>22126</v>
      </c>
      <c r="D7519" s="73" t="s">
        <v>16677</v>
      </c>
    </row>
    <row r="7520" spans="1:4">
      <c r="A7520" s="71" t="s">
        <v>6848</v>
      </c>
      <c r="B7520" s="84" t="s">
        <v>6849</v>
      </c>
      <c r="C7520" s="71" t="s">
        <v>24134</v>
      </c>
      <c r="D7520" s="73" t="s">
        <v>23097</v>
      </c>
    </row>
    <row r="7521" spans="1:4">
      <c r="A7521" s="71" t="s">
        <v>6850</v>
      </c>
      <c r="B7521" s="84" t="s">
        <v>6851</v>
      </c>
      <c r="C7521" s="71" t="s">
        <v>24085</v>
      </c>
      <c r="D7521" s="73" t="s">
        <v>6852</v>
      </c>
    </row>
    <row r="7522" spans="1:4">
      <c r="A7522" s="71" t="s">
        <v>6853</v>
      </c>
      <c r="B7522" s="84" t="s">
        <v>6854</v>
      </c>
      <c r="C7522" s="71" t="s">
        <v>24085</v>
      </c>
      <c r="D7522" s="73" t="s">
        <v>6855</v>
      </c>
    </row>
    <row r="7523" spans="1:4">
      <c r="A7523" s="71" t="s">
        <v>6856</v>
      </c>
      <c r="B7523" s="84" t="s">
        <v>6857</v>
      </c>
      <c r="C7523" s="71" t="s">
        <v>22126</v>
      </c>
      <c r="D7523" s="73" t="s">
        <v>6858</v>
      </c>
    </row>
    <row r="7524" spans="1:4">
      <c r="A7524" s="71" t="s">
        <v>6859</v>
      </c>
      <c r="B7524" s="84" t="s">
        <v>6860</v>
      </c>
      <c r="C7524" s="71" t="s">
        <v>22126</v>
      </c>
      <c r="D7524" s="73" t="s">
        <v>18539</v>
      </c>
    </row>
    <row r="7525" spans="1:4">
      <c r="A7525" s="71" t="s">
        <v>6861</v>
      </c>
      <c r="B7525" s="84" t="s">
        <v>6862</v>
      </c>
      <c r="C7525" s="71" t="s">
        <v>22126</v>
      </c>
      <c r="D7525" s="73" t="s">
        <v>17586</v>
      </c>
    </row>
    <row r="7526" spans="1:4">
      <c r="A7526" s="71" t="s">
        <v>6863</v>
      </c>
      <c r="B7526" s="84" t="s">
        <v>6864</v>
      </c>
      <c r="C7526" s="71" t="s">
        <v>22126</v>
      </c>
      <c r="D7526" s="73" t="s">
        <v>6865</v>
      </c>
    </row>
    <row r="7527" spans="1:4">
      <c r="A7527" s="71" t="s">
        <v>6866</v>
      </c>
      <c r="B7527" s="84" t="s">
        <v>6867</v>
      </c>
      <c r="C7527" s="71" t="s">
        <v>22126</v>
      </c>
      <c r="D7527" s="73" t="s">
        <v>6868</v>
      </c>
    </row>
    <row r="7528" spans="1:4">
      <c r="A7528" s="71" t="s">
        <v>6869</v>
      </c>
      <c r="B7528" s="84" t="s">
        <v>6870</v>
      </c>
      <c r="C7528" s="71" t="s">
        <v>22126</v>
      </c>
      <c r="D7528" s="73" t="s">
        <v>6871</v>
      </c>
    </row>
    <row r="7529" spans="1:4">
      <c r="A7529" s="71" t="s">
        <v>6872</v>
      </c>
      <c r="B7529" s="84" t="s">
        <v>6873</v>
      </c>
      <c r="C7529" s="71" t="s">
        <v>22126</v>
      </c>
      <c r="D7529" s="73" t="s">
        <v>6874</v>
      </c>
    </row>
    <row r="7530" spans="1:4">
      <c r="A7530" s="71" t="s">
        <v>6875</v>
      </c>
      <c r="B7530" s="84" t="s">
        <v>6876</v>
      </c>
      <c r="C7530" s="71" t="s">
        <v>22126</v>
      </c>
      <c r="D7530" s="73" t="s">
        <v>6877</v>
      </c>
    </row>
    <row r="7531" spans="1:4">
      <c r="A7531" s="71" t="s">
        <v>6878</v>
      </c>
      <c r="B7531" s="84" t="s">
        <v>4821</v>
      </c>
      <c r="C7531" s="71" t="s">
        <v>22126</v>
      </c>
      <c r="D7531" s="73" t="s">
        <v>4822</v>
      </c>
    </row>
    <row r="7532" spans="1:4">
      <c r="A7532" s="71" t="s">
        <v>4823</v>
      </c>
      <c r="B7532" s="84" t="s">
        <v>4824</v>
      </c>
      <c r="C7532" s="71" t="s">
        <v>22126</v>
      </c>
      <c r="D7532" s="73" t="s">
        <v>4825</v>
      </c>
    </row>
    <row r="7533" spans="1:4">
      <c r="A7533" s="71" t="s">
        <v>4826</v>
      </c>
      <c r="B7533" s="84" t="s">
        <v>4827</v>
      </c>
      <c r="C7533" s="71" t="s">
        <v>22126</v>
      </c>
      <c r="D7533" s="73" t="s">
        <v>4828</v>
      </c>
    </row>
    <row r="7534" spans="1:4">
      <c r="A7534" s="71" t="s">
        <v>4829</v>
      </c>
      <c r="B7534" s="84" t="s">
        <v>4830</v>
      </c>
      <c r="C7534" s="71" t="s">
        <v>22126</v>
      </c>
      <c r="D7534" s="73" t="s">
        <v>4831</v>
      </c>
    </row>
    <row r="7535" spans="1:4">
      <c r="A7535" s="71" t="s">
        <v>4832</v>
      </c>
      <c r="B7535" s="84" t="s">
        <v>4833</v>
      </c>
      <c r="C7535" s="71" t="s">
        <v>22126</v>
      </c>
      <c r="D7535" s="73" t="s">
        <v>4834</v>
      </c>
    </row>
    <row r="7536" spans="1:4">
      <c r="A7536" s="71" t="s">
        <v>4835</v>
      </c>
      <c r="B7536" s="84" t="s">
        <v>4836</v>
      </c>
      <c r="C7536" s="71" t="s">
        <v>22126</v>
      </c>
      <c r="D7536" s="73" t="s">
        <v>4837</v>
      </c>
    </row>
    <row r="7537" spans="1:4">
      <c r="A7537" s="71" t="s">
        <v>4838</v>
      </c>
      <c r="B7537" s="84" t="s">
        <v>4839</v>
      </c>
      <c r="C7537" s="71" t="s">
        <v>22126</v>
      </c>
      <c r="D7537" s="73" t="s">
        <v>4840</v>
      </c>
    </row>
    <row r="7538" spans="1:4">
      <c r="A7538" s="71" t="s">
        <v>4841</v>
      </c>
      <c r="B7538" s="84" t="s">
        <v>4842</v>
      </c>
      <c r="C7538" s="71" t="s">
        <v>22126</v>
      </c>
      <c r="D7538" s="73" t="s">
        <v>4843</v>
      </c>
    </row>
    <row r="7539" spans="1:4">
      <c r="A7539" s="71" t="s">
        <v>4844</v>
      </c>
      <c r="B7539" s="84" t="s">
        <v>4845</v>
      </c>
      <c r="C7539" s="71" t="s">
        <v>22126</v>
      </c>
      <c r="D7539" s="73" t="s">
        <v>4846</v>
      </c>
    </row>
    <row r="7540" spans="1:4">
      <c r="A7540" s="71" t="s">
        <v>4847</v>
      </c>
      <c r="B7540" s="84" t="s">
        <v>4848</v>
      </c>
      <c r="C7540" s="71" t="s">
        <v>22126</v>
      </c>
      <c r="D7540" s="73" t="s">
        <v>4849</v>
      </c>
    </row>
    <row r="7541" spans="1:4">
      <c r="B7541" s="84" t="s">
        <v>4850</v>
      </c>
    </row>
    <row r="7542" spans="1:4">
      <c r="A7542" s="71" t="s">
        <v>4851</v>
      </c>
      <c r="B7542" s="84" t="s">
        <v>4852</v>
      </c>
      <c r="C7542" s="71" t="s">
        <v>22126</v>
      </c>
      <c r="D7542" s="73" t="s">
        <v>4853</v>
      </c>
    </row>
    <row r="7543" spans="1:4">
      <c r="A7543" s="71" t="s">
        <v>4854</v>
      </c>
      <c r="B7543" s="84" t="s">
        <v>4855</v>
      </c>
      <c r="C7543" s="71" t="s">
        <v>22126</v>
      </c>
      <c r="D7543" s="73" t="s">
        <v>16682</v>
      </c>
    </row>
    <row r="7544" spans="1:4">
      <c r="A7544" s="71" t="s">
        <v>4856</v>
      </c>
      <c r="B7544" s="84" t="s">
        <v>4857</v>
      </c>
      <c r="C7544" s="71" t="s">
        <v>22126</v>
      </c>
      <c r="D7544" s="73" t="s">
        <v>4858</v>
      </c>
    </row>
    <row r="7545" spans="1:4">
      <c r="A7545" s="71" t="s">
        <v>4859</v>
      </c>
      <c r="B7545" s="84" t="s">
        <v>4860</v>
      </c>
      <c r="C7545" s="71" t="s">
        <v>22126</v>
      </c>
      <c r="D7545" s="73" t="s">
        <v>4861</v>
      </c>
    </row>
    <row r="7546" spans="1:4">
      <c r="A7546" s="71" t="s">
        <v>4862</v>
      </c>
      <c r="B7546" s="84" t="s">
        <v>4863</v>
      </c>
      <c r="C7546" s="71" t="s">
        <v>22126</v>
      </c>
      <c r="D7546" s="73" t="s">
        <v>11459</v>
      </c>
    </row>
    <row r="7547" spans="1:4">
      <c r="A7547" s="71" t="s">
        <v>4864</v>
      </c>
      <c r="B7547" s="84" t="s">
        <v>4865</v>
      </c>
      <c r="C7547" s="71" t="s">
        <v>22126</v>
      </c>
      <c r="D7547" s="73" t="s">
        <v>12112</v>
      </c>
    </row>
    <row r="7548" spans="1:4">
      <c r="A7548" s="71" t="s">
        <v>4866</v>
      </c>
      <c r="B7548" s="84" t="s">
        <v>4867</v>
      </c>
      <c r="C7548" s="71" t="s">
        <v>22126</v>
      </c>
      <c r="D7548" s="73" t="s">
        <v>4868</v>
      </c>
    </row>
    <row r="7549" spans="1:4">
      <c r="A7549" s="71" t="s">
        <v>4869</v>
      </c>
      <c r="B7549" s="84" t="s">
        <v>4870</v>
      </c>
      <c r="C7549" s="71" t="s">
        <v>22126</v>
      </c>
      <c r="D7549" s="73" t="s">
        <v>18464</v>
      </c>
    </row>
    <row r="7550" spans="1:4">
      <c r="A7550" s="71" t="s">
        <v>4871</v>
      </c>
      <c r="B7550" s="84" t="s">
        <v>4872</v>
      </c>
      <c r="C7550" s="71" t="s">
        <v>22126</v>
      </c>
      <c r="D7550" s="73" t="s">
        <v>4873</v>
      </c>
    </row>
    <row r="7551" spans="1:4">
      <c r="A7551" s="71" t="s">
        <v>4874</v>
      </c>
      <c r="B7551" s="84" t="s">
        <v>4875</v>
      </c>
      <c r="C7551" s="71" t="s">
        <v>22126</v>
      </c>
      <c r="D7551" s="73" t="s">
        <v>4876</v>
      </c>
    </row>
    <row r="7552" spans="1:4">
      <c r="A7552" s="71" t="s">
        <v>4877</v>
      </c>
      <c r="B7552" s="84" t="s">
        <v>4878</v>
      </c>
      <c r="C7552" s="71" t="s">
        <v>22126</v>
      </c>
      <c r="D7552" s="73" t="s">
        <v>4879</v>
      </c>
    </row>
    <row r="7553" spans="1:4">
      <c r="A7553" s="71" t="s">
        <v>4880</v>
      </c>
      <c r="B7553" s="84" t="s">
        <v>4881</v>
      </c>
      <c r="C7553" s="71" t="s">
        <v>22126</v>
      </c>
      <c r="D7553" s="73" t="s">
        <v>4882</v>
      </c>
    </row>
    <row r="7554" spans="1:4">
      <c r="A7554" s="71" t="s">
        <v>4883</v>
      </c>
      <c r="B7554" s="84" t="s">
        <v>4884</v>
      </c>
      <c r="C7554" s="71" t="s">
        <v>22126</v>
      </c>
      <c r="D7554" s="73" t="s">
        <v>4885</v>
      </c>
    </row>
    <row r="7555" spans="1:4">
      <c r="A7555" s="71" t="s">
        <v>4886</v>
      </c>
      <c r="B7555" s="84" t="s">
        <v>4887</v>
      </c>
      <c r="C7555" s="71" t="s">
        <v>22126</v>
      </c>
      <c r="D7555" s="73" t="s">
        <v>4888</v>
      </c>
    </row>
    <row r="7556" spans="1:4">
      <c r="A7556" s="71" t="s">
        <v>4889</v>
      </c>
      <c r="B7556" s="84" t="s">
        <v>4890</v>
      </c>
      <c r="C7556" s="71" t="s">
        <v>22126</v>
      </c>
      <c r="D7556" s="73" t="s">
        <v>4891</v>
      </c>
    </row>
    <row r="7557" spans="1:4">
      <c r="A7557" s="71" t="s">
        <v>4892</v>
      </c>
      <c r="B7557" s="84" t="s">
        <v>4893</v>
      </c>
      <c r="C7557" s="71" t="s">
        <v>22126</v>
      </c>
      <c r="D7557" s="73" t="s">
        <v>20028</v>
      </c>
    </row>
    <row r="7558" spans="1:4">
      <c r="A7558" s="71" t="s">
        <v>4894</v>
      </c>
      <c r="B7558" s="84" t="s">
        <v>4895</v>
      </c>
      <c r="C7558" s="71" t="s">
        <v>22126</v>
      </c>
      <c r="D7558" s="73" t="s">
        <v>21254</v>
      </c>
    </row>
    <row r="7559" spans="1:4">
      <c r="A7559" s="71" t="s">
        <v>4896</v>
      </c>
      <c r="B7559" s="84" t="s">
        <v>4897</v>
      </c>
      <c r="C7559" s="71" t="s">
        <v>22126</v>
      </c>
      <c r="D7559" s="73" t="s">
        <v>8047</v>
      </c>
    </row>
    <row r="7560" spans="1:4">
      <c r="A7560" s="71" t="s">
        <v>4898</v>
      </c>
      <c r="B7560" s="84" t="s">
        <v>4899</v>
      </c>
      <c r="C7560" s="71" t="s">
        <v>22126</v>
      </c>
      <c r="D7560" s="73" t="s">
        <v>4900</v>
      </c>
    </row>
    <row r="7561" spans="1:4">
      <c r="A7561" s="71" t="s">
        <v>4901</v>
      </c>
      <c r="B7561" s="84" t="s">
        <v>4902</v>
      </c>
      <c r="C7561" s="71" t="s">
        <v>22126</v>
      </c>
      <c r="D7561" s="73" t="s">
        <v>4903</v>
      </c>
    </row>
    <row r="7562" spans="1:4">
      <c r="A7562" s="71" t="s">
        <v>4904</v>
      </c>
      <c r="B7562" s="84" t="s">
        <v>4905</v>
      </c>
      <c r="C7562" s="71" t="s">
        <v>22126</v>
      </c>
      <c r="D7562" s="73" t="s">
        <v>4906</v>
      </c>
    </row>
    <row r="7563" spans="1:4">
      <c r="A7563" s="71" t="s">
        <v>4907</v>
      </c>
      <c r="B7563" s="84" t="s">
        <v>4908</v>
      </c>
      <c r="C7563" s="71" t="s">
        <v>22126</v>
      </c>
      <c r="D7563" s="73" t="s">
        <v>4909</v>
      </c>
    </row>
    <row r="7564" spans="1:4">
      <c r="A7564" s="71" t="s">
        <v>4910</v>
      </c>
      <c r="B7564" s="84" t="s">
        <v>4911</v>
      </c>
      <c r="C7564" s="71" t="s">
        <v>22126</v>
      </c>
      <c r="D7564" s="73" t="s">
        <v>4912</v>
      </c>
    </row>
    <row r="7565" spans="1:4">
      <c r="A7565" s="71" t="s">
        <v>4913</v>
      </c>
      <c r="B7565" s="84" t="s">
        <v>4914</v>
      </c>
      <c r="C7565" s="71" t="s">
        <v>22126</v>
      </c>
      <c r="D7565" s="73" t="s">
        <v>4915</v>
      </c>
    </row>
    <row r="7566" spans="1:4">
      <c r="A7566" s="71" t="s">
        <v>4916</v>
      </c>
      <c r="B7566" s="84" t="s">
        <v>4917</v>
      </c>
      <c r="C7566" s="71" t="s">
        <v>22126</v>
      </c>
      <c r="D7566" s="73" t="s">
        <v>4918</v>
      </c>
    </row>
    <row r="7567" spans="1:4">
      <c r="A7567" s="71" t="s">
        <v>4919</v>
      </c>
      <c r="B7567" s="84" t="s">
        <v>4920</v>
      </c>
      <c r="C7567" s="71" t="s">
        <v>22126</v>
      </c>
      <c r="D7567" s="73" t="s">
        <v>4921</v>
      </c>
    </row>
    <row r="7568" spans="1:4">
      <c r="A7568" s="71" t="s">
        <v>4922</v>
      </c>
      <c r="B7568" s="84" t="s">
        <v>4923</v>
      </c>
      <c r="C7568" s="71" t="s">
        <v>22126</v>
      </c>
      <c r="D7568" s="73" t="s">
        <v>4924</v>
      </c>
    </row>
    <row r="7569" spans="1:4">
      <c r="A7569" s="71" t="s">
        <v>4925</v>
      </c>
      <c r="B7569" s="84" t="s">
        <v>4926</v>
      </c>
      <c r="C7569" s="71" t="s">
        <v>22126</v>
      </c>
      <c r="D7569" s="73" t="s">
        <v>4927</v>
      </c>
    </row>
    <row r="7570" spans="1:4">
      <c r="A7570" s="71" t="s">
        <v>4928</v>
      </c>
      <c r="B7570" s="84" t="s">
        <v>4929</v>
      </c>
      <c r="C7570" s="71" t="s">
        <v>22126</v>
      </c>
      <c r="D7570" s="73" t="s">
        <v>4930</v>
      </c>
    </row>
    <row r="7572" spans="1:4" ht="18.75">
      <c r="B7572" s="83" t="s">
        <v>23664</v>
      </c>
      <c r="C7572" s="79" t="s">
        <v>23665</v>
      </c>
      <c r="D7572" s="71" t="s">
        <v>23898</v>
      </c>
    </row>
    <row r="7573" spans="1:4">
      <c r="A7573" s="79" t="s">
        <v>23666</v>
      </c>
      <c r="B7573" s="84" t="s">
        <v>22678</v>
      </c>
    </row>
    <row r="7574" spans="1:4">
      <c r="A7574" s="79" t="s">
        <v>23667</v>
      </c>
      <c r="B7574" s="84" t="s">
        <v>22679</v>
      </c>
    </row>
    <row r="7575" spans="1:4">
      <c r="A7575" s="79" t="s">
        <v>24023</v>
      </c>
      <c r="B7575" s="85" t="s">
        <v>23668</v>
      </c>
      <c r="C7575" s="79" t="s">
        <v>23669</v>
      </c>
      <c r="D7575" s="79" t="s">
        <v>23670</v>
      </c>
    </row>
    <row r="7576" spans="1:4">
      <c r="B7576" s="86"/>
      <c r="D7576" s="79" t="s">
        <v>23671</v>
      </c>
    </row>
    <row r="7577" spans="1:4">
      <c r="A7577" s="71" t="s">
        <v>4931</v>
      </c>
      <c r="B7577" s="84" t="s">
        <v>4932</v>
      </c>
      <c r="C7577" s="71" t="s">
        <v>22126</v>
      </c>
      <c r="D7577" s="73" t="s">
        <v>4933</v>
      </c>
    </row>
    <row r="7578" spans="1:4">
      <c r="A7578" s="71" t="s">
        <v>4934</v>
      </c>
      <c r="B7578" s="84" t="s">
        <v>4935</v>
      </c>
      <c r="C7578" s="71" t="s">
        <v>22126</v>
      </c>
      <c r="D7578" s="73" t="s">
        <v>4936</v>
      </c>
    </row>
    <row r="7579" spans="1:4">
      <c r="A7579" s="71" t="s">
        <v>4937</v>
      </c>
      <c r="B7579" s="84" t="s">
        <v>4938</v>
      </c>
      <c r="C7579" s="71" t="s">
        <v>22126</v>
      </c>
      <c r="D7579" s="73" t="s">
        <v>4939</v>
      </c>
    </row>
    <row r="7580" spans="1:4">
      <c r="A7580" s="71" t="s">
        <v>4940</v>
      </c>
      <c r="B7580" s="84" t="s">
        <v>4941</v>
      </c>
      <c r="C7580" s="71" t="s">
        <v>22126</v>
      </c>
      <c r="D7580" s="76" t="s">
        <v>4942</v>
      </c>
    </row>
    <row r="7581" spans="1:4">
      <c r="A7581" s="71" t="s">
        <v>4943</v>
      </c>
      <c r="B7581" s="84" t="s">
        <v>4944</v>
      </c>
      <c r="C7581" s="71" t="s">
        <v>22126</v>
      </c>
      <c r="D7581" s="76" t="s">
        <v>4945</v>
      </c>
    </row>
    <row r="7582" spans="1:4">
      <c r="A7582" s="71" t="s">
        <v>4946</v>
      </c>
      <c r="B7582" s="84" t="s">
        <v>4947</v>
      </c>
      <c r="C7582" s="71" t="s">
        <v>22126</v>
      </c>
      <c r="D7582" s="73" t="s">
        <v>4948</v>
      </c>
    </row>
    <row r="7583" spans="1:4">
      <c r="A7583" s="71" t="s">
        <v>4949</v>
      </c>
      <c r="B7583" s="84" t="s">
        <v>4950</v>
      </c>
      <c r="C7583" s="71" t="s">
        <v>22126</v>
      </c>
      <c r="D7583" s="73" t="s">
        <v>4951</v>
      </c>
    </row>
    <row r="7584" spans="1:4">
      <c r="A7584" s="71" t="s">
        <v>4952</v>
      </c>
      <c r="B7584" s="84" t="s">
        <v>4953</v>
      </c>
      <c r="C7584" s="71" t="s">
        <v>22126</v>
      </c>
      <c r="D7584" s="73" t="s">
        <v>4954</v>
      </c>
    </row>
    <row r="7585" spans="1:4">
      <c r="A7585" s="71" t="s">
        <v>4955</v>
      </c>
      <c r="B7585" s="84" t="s">
        <v>4956</v>
      </c>
      <c r="C7585" s="71" t="s">
        <v>22126</v>
      </c>
      <c r="D7585" s="73" t="s">
        <v>4957</v>
      </c>
    </row>
    <row r="7586" spans="1:4">
      <c r="A7586" s="71" t="s">
        <v>4958</v>
      </c>
      <c r="B7586" s="84" t="s">
        <v>4959</v>
      </c>
      <c r="C7586" s="71" t="s">
        <v>22126</v>
      </c>
      <c r="D7586" s="76" t="s">
        <v>4960</v>
      </c>
    </row>
    <row r="7587" spans="1:4">
      <c r="A7587" s="71" t="s">
        <v>4961</v>
      </c>
      <c r="B7587" s="84" t="s">
        <v>4962</v>
      </c>
      <c r="C7587" s="71" t="s">
        <v>22126</v>
      </c>
      <c r="D7587" s="76" t="s">
        <v>4963</v>
      </c>
    </row>
    <row r="7588" spans="1:4">
      <c r="A7588" s="71" t="s">
        <v>4964</v>
      </c>
      <c r="B7588" s="84" t="s">
        <v>4965</v>
      </c>
      <c r="C7588" s="71" t="s">
        <v>22126</v>
      </c>
      <c r="D7588" s="76" t="s">
        <v>4966</v>
      </c>
    </row>
    <row r="7589" spans="1:4">
      <c r="A7589" s="71" t="s">
        <v>4967</v>
      </c>
      <c r="B7589" s="84" t="s">
        <v>4968</v>
      </c>
      <c r="C7589" s="71" t="s">
        <v>22126</v>
      </c>
      <c r="D7589" s="76" t="s">
        <v>4969</v>
      </c>
    </row>
    <row r="7590" spans="1:4">
      <c r="A7590" s="71" t="s">
        <v>4970</v>
      </c>
      <c r="B7590" s="84" t="s">
        <v>4971</v>
      </c>
      <c r="C7590" s="71" t="s">
        <v>22126</v>
      </c>
      <c r="D7590" s="76" t="s">
        <v>4972</v>
      </c>
    </row>
    <row r="7591" spans="1:4">
      <c r="A7591" s="71" t="s">
        <v>4973</v>
      </c>
      <c r="B7591" s="84" t="s">
        <v>4974</v>
      </c>
      <c r="C7591" s="71" t="s">
        <v>22126</v>
      </c>
      <c r="D7591" s="73" t="s">
        <v>4975</v>
      </c>
    </row>
    <row r="7592" spans="1:4">
      <c r="A7592" s="71" t="s">
        <v>4976</v>
      </c>
      <c r="B7592" s="84" t="s">
        <v>4977</v>
      </c>
      <c r="C7592" s="71" t="s">
        <v>22126</v>
      </c>
      <c r="D7592" s="73" t="s">
        <v>18013</v>
      </c>
    </row>
    <row r="7593" spans="1:4">
      <c r="A7593" s="71" t="s">
        <v>4978</v>
      </c>
      <c r="B7593" s="84" t="s">
        <v>4979</v>
      </c>
      <c r="C7593" s="71" t="s">
        <v>22126</v>
      </c>
      <c r="D7593" s="73" t="s">
        <v>4980</v>
      </c>
    </row>
    <row r="7594" spans="1:4">
      <c r="B7594" s="84" t="s">
        <v>4981</v>
      </c>
    </row>
    <row r="7595" spans="1:4">
      <c r="A7595" s="71" t="s">
        <v>4982</v>
      </c>
      <c r="B7595" s="84" t="s">
        <v>4983</v>
      </c>
      <c r="C7595" s="71" t="s">
        <v>22126</v>
      </c>
      <c r="D7595" s="73" t="s">
        <v>10527</v>
      </c>
    </row>
    <row r="7596" spans="1:4">
      <c r="A7596" s="71" t="s">
        <v>4984</v>
      </c>
      <c r="B7596" s="84" t="s">
        <v>4985</v>
      </c>
      <c r="C7596" s="71" t="s">
        <v>22126</v>
      </c>
      <c r="D7596" s="73" t="s">
        <v>4986</v>
      </c>
    </row>
    <row r="7597" spans="1:4">
      <c r="A7597" s="71" t="s">
        <v>4987</v>
      </c>
      <c r="B7597" s="84" t="s">
        <v>4988</v>
      </c>
      <c r="C7597" s="71" t="s">
        <v>22126</v>
      </c>
      <c r="D7597" s="73" t="s">
        <v>18373</v>
      </c>
    </row>
    <row r="7598" spans="1:4">
      <c r="A7598" s="71" t="s">
        <v>4989</v>
      </c>
      <c r="B7598" s="84" t="s">
        <v>4990</v>
      </c>
      <c r="C7598" s="71" t="s">
        <v>22126</v>
      </c>
      <c r="D7598" s="73" t="s">
        <v>4991</v>
      </c>
    </row>
    <row r="7599" spans="1:4">
      <c r="A7599" s="71" t="s">
        <v>4992</v>
      </c>
      <c r="B7599" s="84" t="s">
        <v>4993</v>
      </c>
      <c r="C7599" s="71" t="s">
        <v>22126</v>
      </c>
      <c r="D7599" s="73" t="s">
        <v>4994</v>
      </c>
    </row>
    <row r="7600" spans="1:4">
      <c r="A7600" s="71" t="s">
        <v>4995</v>
      </c>
      <c r="B7600" s="84" t="s">
        <v>4996</v>
      </c>
      <c r="C7600" s="71" t="s">
        <v>22126</v>
      </c>
      <c r="D7600" s="73" t="s">
        <v>4997</v>
      </c>
    </row>
    <row r="7601" spans="1:4">
      <c r="A7601" s="71" t="s">
        <v>4998</v>
      </c>
      <c r="B7601" s="84" t="s">
        <v>4999</v>
      </c>
      <c r="C7601" s="71" t="s">
        <v>22126</v>
      </c>
      <c r="D7601" s="73" t="s">
        <v>5000</v>
      </c>
    </row>
    <row r="7602" spans="1:4">
      <c r="A7602" s="71" t="s">
        <v>5001</v>
      </c>
      <c r="B7602" s="84" t="s">
        <v>5002</v>
      </c>
      <c r="C7602" s="71" t="s">
        <v>22126</v>
      </c>
      <c r="D7602" s="73" t="s">
        <v>5003</v>
      </c>
    </row>
    <row r="7603" spans="1:4">
      <c r="A7603" s="71" t="s">
        <v>5004</v>
      </c>
      <c r="B7603" s="84" t="s">
        <v>5005</v>
      </c>
      <c r="C7603" s="71" t="s">
        <v>22126</v>
      </c>
      <c r="D7603" s="73" t="s">
        <v>5006</v>
      </c>
    </row>
    <row r="7604" spans="1:4">
      <c r="A7604" s="71" t="s">
        <v>5007</v>
      </c>
      <c r="B7604" s="84" t="s">
        <v>5008</v>
      </c>
      <c r="C7604" s="71" t="s">
        <v>22126</v>
      </c>
      <c r="D7604" s="73" t="s">
        <v>5009</v>
      </c>
    </row>
    <row r="7605" spans="1:4">
      <c r="A7605" s="71" t="s">
        <v>5010</v>
      </c>
      <c r="B7605" s="84" t="s">
        <v>5011</v>
      </c>
      <c r="C7605" s="71" t="s">
        <v>22126</v>
      </c>
      <c r="D7605" s="73" t="s">
        <v>5012</v>
      </c>
    </row>
    <row r="7606" spans="1:4">
      <c r="A7606" s="71" t="s">
        <v>5013</v>
      </c>
      <c r="B7606" s="84" t="s">
        <v>5014</v>
      </c>
      <c r="C7606" s="71" t="s">
        <v>22126</v>
      </c>
      <c r="D7606" s="73" t="s">
        <v>5015</v>
      </c>
    </row>
    <row r="7607" spans="1:4">
      <c r="A7607" s="71" t="s">
        <v>5016</v>
      </c>
      <c r="B7607" s="84" t="s">
        <v>5017</v>
      </c>
      <c r="C7607" s="71" t="s">
        <v>22126</v>
      </c>
      <c r="D7607" s="73" t="s">
        <v>5018</v>
      </c>
    </row>
    <row r="7608" spans="1:4">
      <c r="A7608" s="71" t="s">
        <v>5019</v>
      </c>
      <c r="B7608" s="84" t="s">
        <v>5020</v>
      </c>
      <c r="C7608" s="71" t="s">
        <v>22126</v>
      </c>
      <c r="D7608" s="73" t="s">
        <v>5021</v>
      </c>
    </row>
    <row r="7609" spans="1:4">
      <c r="A7609" s="71" t="s">
        <v>5022</v>
      </c>
      <c r="B7609" s="84" t="s">
        <v>5023</v>
      </c>
      <c r="C7609" s="71" t="s">
        <v>22126</v>
      </c>
      <c r="D7609" s="73" t="s">
        <v>5024</v>
      </c>
    </row>
    <row r="7610" spans="1:4">
      <c r="A7610" s="71" t="s">
        <v>5025</v>
      </c>
      <c r="B7610" s="84" t="s">
        <v>5026</v>
      </c>
      <c r="C7610" s="71" t="s">
        <v>22126</v>
      </c>
      <c r="D7610" s="73" t="s">
        <v>5027</v>
      </c>
    </row>
    <row r="7611" spans="1:4">
      <c r="A7611" s="71" t="s">
        <v>5028</v>
      </c>
      <c r="B7611" s="84" t="s">
        <v>5029</v>
      </c>
      <c r="C7611" s="71" t="s">
        <v>22126</v>
      </c>
      <c r="D7611" s="73" t="s">
        <v>21813</v>
      </c>
    </row>
    <row r="7612" spans="1:4">
      <c r="A7612" s="71" t="s">
        <v>5030</v>
      </c>
      <c r="B7612" s="84" t="s">
        <v>5031</v>
      </c>
      <c r="C7612" s="71" t="s">
        <v>22126</v>
      </c>
      <c r="D7612" s="73" t="s">
        <v>5032</v>
      </c>
    </row>
    <row r="7613" spans="1:4">
      <c r="A7613" s="71" t="s">
        <v>5033</v>
      </c>
      <c r="B7613" s="84" t="s">
        <v>5034</v>
      </c>
      <c r="C7613" s="71" t="s">
        <v>22126</v>
      </c>
      <c r="D7613" s="73" t="s">
        <v>10894</v>
      </c>
    </row>
    <row r="7614" spans="1:4">
      <c r="A7614" s="71" t="s">
        <v>5035</v>
      </c>
      <c r="B7614" s="84" t="s">
        <v>5036</v>
      </c>
      <c r="C7614" s="71" t="s">
        <v>22126</v>
      </c>
      <c r="D7614" s="73" t="s">
        <v>5037</v>
      </c>
    </row>
    <row r="7615" spans="1:4">
      <c r="A7615" s="71" t="s">
        <v>5038</v>
      </c>
      <c r="B7615" s="84" t="s">
        <v>5039</v>
      </c>
      <c r="C7615" s="71" t="s">
        <v>22126</v>
      </c>
      <c r="D7615" s="73" t="s">
        <v>5040</v>
      </c>
    </row>
    <row r="7616" spans="1:4">
      <c r="A7616" s="71" t="s">
        <v>5041</v>
      </c>
      <c r="B7616" s="84" t="s">
        <v>5042</v>
      </c>
      <c r="C7616" s="71" t="s">
        <v>22126</v>
      </c>
      <c r="D7616" s="76" t="s">
        <v>5043</v>
      </c>
    </row>
    <row r="7617" spans="1:4">
      <c r="A7617" s="71" t="s">
        <v>5044</v>
      </c>
      <c r="B7617" s="84" t="s">
        <v>5045</v>
      </c>
      <c r="C7617" s="71" t="s">
        <v>22126</v>
      </c>
      <c r="D7617" s="76" t="s">
        <v>5046</v>
      </c>
    </row>
    <row r="7618" spans="1:4">
      <c r="A7618" s="71" t="s">
        <v>5047</v>
      </c>
      <c r="B7618" s="84" t="s">
        <v>5048</v>
      </c>
      <c r="C7618" s="71" t="s">
        <v>22126</v>
      </c>
      <c r="D7618" s="73" t="s">
        <v>5049</v>
      </c>
    </row>
    <row r="7619" spans="1:4">
      <c r="A7619" s="71" t="s">
        <v>5050</v>
      </c>
      <c r="B7619" s="84" t="s">
        <v>5051</v>
      </c>
      <c r="C7619" s="71" t="s">
        <v>22126</v>
      </c>
      <c r="D7619" s="73" t="s">
        <v>5052</v>
      </c>
    </row>
    <row r="7620" spans="1:4">
      <c r="A7620" s="71" t="s">
        <v>5053</v>
      </c>
      <c r="B7620" s="84" t="s">
        <v>5054</v>
      </c>
      <c r="C7620" s="71" t="s">
        <v>22126</v>
      </c>
      <c r="D7620" s="73" t="s">
        <v>5055</v>
      </c>
    </row>
    <row r="7621" spans="1:4">
      <c r="A7621" s="71" t="s">
        <v>5056</v>
      </c>
      <c r="B7621" s="84" t="s">
        <v>5057</v>
      </c>
      <c r="C7621" s="71" t="s">
        <v>22126</v>
      </c>
      <c r="D7621" s="73" t="s">
        <v>5058</v>
      </c>
    </row>
    <row r="7622" spans="1:4">
      <c r="A7622" s="71" t="s">
        <v>5059</v>
      </c>
      <c r="B7622" s="84" t="s">
        <v>5060</v>
      </c>
      <c r="C7622" s="71" t="s">
        <v>22126</v>
      </c>
      <c r="D7622" s="73" t="s">
        <v>5061</v>
      </c>
    </row>
    <row r="7623" spans="1:4">
      <c r="A7623" s="71" t="s">
        <v>5062</v>
      </c>
      <c r="B7623" s="84" t="s">
        <v>5063</v>
      </c>
      <c r="C7623" s="71" t="s">
        <v>22126</v>
      </c>
      <c r="D7623" s="73" t="s">
        <v>8293</v>
      </c>
    </row>
    <row r="7624" spans="1:4">
      <c r="A7624" s="71" t="s">
        <v>5064</v>
      </c>
      <c r="B7624" s="84" t="s">
        <v>5065</v>
      </c>
      <c r="C7624" s="71" t="s">
        <v>22126</v>
      </c>
      <c r="D7624" s="73" t="s">
        <v>5066</v>
      </c>
    </row>
    <row r="7625" spans="1:4">
      <c r="A7625" s="71" t="s">
        <v>5067</v>
      </c>
      <c r="B7625" s="84" t="s">
        <v>5068</v>
      </c>
      <c r="C7625" s="71" t="s">
        <v>22126</v>
      </c>
      <c r="D7625" s="73" t="s">
        <v>5069</v>
      </c>
    </row>
    <row r="7626" spans="1:4">
      <c r="A7626" s="71" t="s">
        <v>5070</v>
      </c>
      <c r="B7626" s="84" t="s">
        <v>5071</v>
      </c>
      <c r="C7626" s="71" t="s">
        <v>22126</v>
      </c>
      <c r="D7626" s="73" t="s">
        <v>5072</v>
      </c>
    </row>
    <row r="7627" spans="1:4">
      <c r="A7627" s="71" t="s">
        <v>5073</v>
      </c>
      <c r="B7627" s="84" t="s">
        <v>5074</v>
      </c>
      <c r="C7627" s="71" t="s">
        <v>22126</v>
      </c>
      <c r="D7627" s="73" t="s">
        <v>5075</v>
      </c>
    </row>
    <row r="7628" spans="1:4">
      <c r="A7628" s="71" t="s">
        <v>5076</v>
      </c>
      <c r="B7628" s="84" t="s">
        <v>5077</v>
      </c>
      <c r="C7628" s="71" t="s">
        <v>22126</v>
      </c>
      <c r="D7628" s="76" t="s">
        <v>5078</v>
      </c>
    </row>
    <row r="7629" spans="1:4">
      <c r="A7629" s="71" t="s">
        <v>5079</v>
      </c>
      <c r="B7629" s="84" t="s">
        <v>5080</v>
      </c>
      <c r="C7629" s="71" t="s">
        <v>22126</v>
      </c>
      <c r="D7629" s="76" t="s">
        <v>5081</v>
      </c>
    </row>
    <row r="7630" spans="1:4">
      <c r="A7630" s="71" t="s">
        <v>5082</v>
      </c>
      <c r="B7630" s="84" t="s">
        <v>5083</v>
      </c>
      <c r="C7630" s="71" t="s">
        <v>24085</v>
      </c>
      <c r="D7630" s="73" t="s">
        <v>24222</v>
      </c>
    </row>
    <row r="7631" spans="1:4">
      <c r="B7631" s="86"/>
    </row>
    <row r="7632" spans="1:4" ht="18.75">
      <c r="B7632" s="83" t="s">
        <v>23664</v>
      </c>
      <c r="C7632" s="79" t="s">
        <v>23665</v>
      </c>
      <c r="D7632" s="71" t="s">
        <v>23899</v>
      </c>
    </row>
    <row r="7633" spans="1:4">
      <c r="A7633" s="79" t="s">
        <v>23666</v>
      </c>
      <c r="B7633" s="84" t="s">
        <v>22678</v>
      </c>
    </row>
    <row r="7634" spans="1:4">
      <c r="A7634" s="79" t="s">
        <v>23667</v>
      </c>
      <c r="B7634" s="84" t="s">
        <v>22679</v>
      </c>
    </row>
    <row r="7635" spans="1:4">
      <c r="A7635" s="79" t="s">
        <v>24023</v>
      </c>
      <c r="B7635" s="85" t="s">
        <v>23668</v>
      </c>
      <c r="C7635" s="79" t="s">
        <v>23669</v>
      </c>
      <c r="D7635" s="79" t="s">
        <v>23670</v>
      </c>
    </row>
    <row r="7636" spans="1:4">
      <c r="B7636" s="86"/>
      <c r="D7636" s="79" t="s">
        <v>23671</v>
      </c>
    </row>
    <row r="7637" spans="1:4">
      <c r="A7637" s="71" t="s">
        <v>5084</v>
      </c>
      <c r="B7637" s="84" t="s">
        <v>5085</v>
      </c>
      <c r="C7637" s="71" t="s">
        <v>22126</v>
      </c>
      <c r="D7637" s="73" t="s">
        <v>5086</v>
      </c>
    </row>
    <row r="7638" spans="1:4">
      <c r="A7638" s="71" t="s">
        <v>5087</v>
      </c>
      <c r="B7638" s="84" t="s">
        <v>5088</v>
      </c>
      <c r="C7638" s="71" t="s">
        <v>22126</v>
      </c>
      <c r="D7638" s="73" t="s">
        <v>21578</v>
      </c>
    </row>
    <row r="7639" spans="1:4">
      <c r="A7639" s="71" t="s">
        <v>5089</v>
      </c>
      <c r="B7639" s="84" t="s">
        <v>5090</v>
      </c>
      <c r="C7639" s="71" t="s">
        <v>22126</v>
      </c>
      <c r="D7639" s="73" t="s">
        <v>12487</v>
      </c>
    </row>
    <row r="7640" spans="1:4">
      <c r="A7640" s="71" t="s">
        <v>5091</v>
      </c>
      <c r="B7640" s="84" t="s">
        <v>5092</v>
      </c>
      <c r="C7640" s="71" t="s">
        <v>22126</v>
      </c>
      <c r="D7640" s="73" t="s">
        <v>16462</v>
      </c>
    </row>
    <row r="7641" spans="1:4">
      <c r="A7641" s="71" t="s">
        <v>5093</v>
      </c>
      <c r="B7641" s="84" t="s">
        <v>5094</v>
      </c>
      <c r="C7641" s="71" t="s">
        <v>22126</v>
      </c>
      <c r="D7641" s="73" t="s">
        <v>7245</v>
      </c>
    </row>
    <row r="7642" spans="1:4">
      <c r="A7642" s="71" t="s">
        <v>7246</v>
      </c>
      <c r="B7642" s="84" t="s">
        <v>7247</v>
      </c>
      <c r="C7642" s="71" t="s">
        <v>22126</v>
      </c>
      <c r="D7642" s="73" t="s">
        <v>7248</v>
      </c>
    </row>
    <row r="7643" spans="1:4">
      <c r="A7643" s="71" t="s">
        <v>7249</v>
      </c>
      <c r="B7643" s="84" t="s">
        <v>7250</v>
      </c>
      <c r="C7643" s="71" t="s">
        <v>22126</v>
      </c>
      <c r="D7643" s="73" t="s">
        <v>7251</v>
      </c>
    </row>
    <row r="7644" spans="1:4">
      <c r="A7644" s="71" t="s">
        <v>7252</v>
      </c>
      <c r="B7644" s="84" t="s">
        <v>7253</v>
      </c>
      <c r="C7644" s="71" t="s">
        <v>22126</v>
      </c>
      <c r="D7644" s="73" t="s">
        <v>7254</v>
      </c>
    </row>
    <row r="7645" spans="1:4">
      <c r="A7645" s="71" t="s">
        <v>7255</v>
      </c>
      <c r="B7645" s="84" t="s">
        <v>7256</v>
      </c>
      <c r="C7645" s="71" t="s">
        <v>22126</v>
      </c>
      <c r="D7645" s="73" t="s">
        <v>7257</v>
      </c>
    </row>
    <row r="7646" spans="1:4">
      <c r="A7646" s="71" t="s">
        <v>7258</v>
      </c>
      <c r="B7646" s="84" t="s">
        <v>7259</v>
      </c>
      <c r="C7646" s="71" t="s">
        <v>22126</v>
      </c>
      <c r="D7646" s="73" t="s">
        <v>21279</v>
      </c>
    </row>
    <row r="7647" spans="1:4">
      <c r="A7647" s="71" t="s">
        <v>7260</v>
      </c>
      <c r="B7647" s="84" t="s">
        <v>7261</v>
      </c>
      <c r="C7647" s="71" t="s">
        <v>22126</v>
      </c>
      <c r="D7647" s="73" t="s">
        <v>15982</v>
      </c>
    </row>
    <row r="7648" spans="1:4">
      <c r="A7648" s="71" t="s">
        <v>7262</v>
      </c>
      <c r="B7648" s="84" t="s">
        <v>7263</v>
      </c>
      <c r="C7648" s="71" t="s">
        <v>22126</v>
      </c>
      <c r="D7648" s="73" t="s">
        <v>21304</v>
      </c>
    </row>
    <row r="7649" spans="1:4">
      <c r="A7649" s="71" t="s">
        <v>7264</v>
      </c>
      <c r="B7649" s="84" t="s">
        <v>7265</v>
      </c>
      <c r="C7649" s="71" t="s">
        <v>22126</v>
      </c>
      <c r="D7649" s="73" t="s">
        <v>7266</v>
      </c>
    </row>
    <row r="7650" spans="1:4">
      <c r="A7650" s="71" t="s">
        <v>7267</v>
      </c>
      <c r="B7650" s="84" t="s">
        <v>7268</v>
      </c>
      <c r="C7650" s="71" t="s">
        <v>22126</v>
      </c>
      <c r="D7650" s="73" t="s">
        <v>7269</v>
      </c>
    </row>
    <row r="7651" spans="1:4">
      <c r="A7651" s="71" t="s">
        <v>7270</v>
      </c>
      <c r="B7651" s="84" t="s">
        <v>7271</v>
      </c>
      <c r="C7651" s="71" t="s">
        <v>22126</v>
      </c>
      <c r="D7651" s="73" t="s">
        <v>7272</v>
      </c>
    </row>
    <row r="7652" spans="1:4">
      <c r="A7652" s="71" t="s">
        <v>7273</v>
      </c>
      <c r="B7652" s="84" t="s">
        <v>7274</v>
      </c>
      <c r="C7652" s="71" t="s">
        <v>22126</v>
      </c>
      <c r="D7652" s="73" t="s">
        <v>7275</v>
      </c>
    </row>
    <row r="7653" spans="1:4">
      <c r="A7653" s="71" t="s">
        <v>7276</v>
      </c>
      <c r="B7653" s="84" t="s">
        <v>7277</v>
      </c>
      <c r="C7653" s="71" t="s">
        <v>22126</v>
      </c>
      <c r="D7653" s="73" t="s">
        <v>7278</v>
      </c>
    </row>
    <row r="7654" spans="1:4">
      <c r="A7654" s="71" t="s">
        <v>7279</v>
      </c>
      <c r="B7654" s="84" t="s">
        <v>7280</v>
      </c>
      <c r="C7654" s="71" t="s">
        <v>22126</v>
      </c>
      <c r="D7654" s="73" t="s">
        <v>7281</v>
      </c>
    </row>
    <row r="7655" spans="1:4">
      <c r="A7655" s="71" t="s">
        <v>7282</v>
      </c>
      <c r="B7655" s="84" t="s">
        <v>7283</v>
      </c>
      <c r="C7655" s="71" t="s">
        <v>22126</v>
      </c>
      <c r="D7655" s="73" t="s">
        <v>7284</v>
      </c>
    </row>
    <row r="7656" spans="1:4">
      <c r="A7656" s="71" t="s">
        <v>7285</v>
      </c>
      <c r="B7656" s="84" t="s">
        <v>7286</v>
      </c>
      <c r="C7656" s="71" t="s">
        <v>22126</v>
      </c>
      <c r="D7656" s="73" t="s">
        <v>7287</v>
      </c>
    </row>
    <row r="7657" spans="1:4">
      <c r="A7657" s="71" t="s">
        <v>7288</v>
      </c>
      <c r="B7657" s="84" t="s">
        <v>7289</v>
      </c>
      <c r="C7657" s="71" t="s">
        <v>22126</v>
      </c>
      <c r="D7657" s="73" t="s">
        <v>7290</v>
      </c>
    </row>
    <row r="7658" spans="1:4">
      <c r="A7658" s="71" t="s">
        <v>7291</v>
      </c>
      <c r="B7658" s="84" t="s">
        <v>7292</v>
      </c>
      <c r="C7658" s="71" t="s">
        <v>22126</v>
      </c>
      <c r="D7658" s="73" t="s">
        <v>7293</v>
      </c>
    </row>
    <row r="7659" spans="1:4">
      <c r="A7659" s="71" t="s">
        <v>7294</v>
      </c>
      <c r="B7659" s="84" t="s">
        <v>7295</v>
      </c>
      <c r="C7659" s="71" t="s">
        <v>22126</v>
      </c>
      <c r="D7659" s="73" t="s">
        <v>7296</v>
      </c>
    </row>
    <row r="7660" spans="1:4">
      <c r="A7660" s="71" t="s">
        <v>7297</v>
      </c>
      <c r="B7660" s="84" t="s">
        <v>7298</v>
      </c>
      <c r="C7660" s="71" t="s">
        <v>22126</v>
      </c>
      <c r="D7660" s="73" t="s">
        <v>7299</v>
      </c>
    </row>
    <row r="7661" spans="1:4">
      <c r="A7661" s="71" t="s">
        <v>7300</v>
      </c>
      <c r="B7661" s="84" t="s">
        <v>7301</v>
      </c>
      <c r="C7661" s="71" t="s">
        <v>22126</v>
      </c>
      <c r="D7661" s="73" t="s">
        <v>7302</v>
      </c>
    </row>
    <row r="7662" spans="1:4">
      <c r="A7662" s="71" t="s">
        <v>7303</v>
      </c>
      <c r="B7662" s="84" t="s">
        <v>7304</v>
      </c>
      <c r="C7662" s="71" t="s">
        <v>22126</v>
      </c>
      <c r="D7662" s="73" t="s">
        <v>12796</v>
      </c>
    </row>
    <row r="7663" spans="1:4">
      <c r="A7663" s="71" t="s">
        <v>7305</v>
      </c>
      <c r="B7663" s="84" t="s">
        <v>7306</v>
      </c>
      <c r="C7663" s="71" t="s">
        <v>22126</v>
      </c>
      <c r="D7663" s="73" t="s">
        <v>7307</v>
      </c>
    </row>
    <row r="7664" spans="1:4">
      <c r="A7664" s="71" t="s">
        <v>7308</v>
      </c>
      <c r="B7664" s="84" t="s">
        <v>7309</v>
      </c>
      <c r="C7664" s="71" t="s">
        <v>22126</v>
      </c>
      <c r="D7664" s="73" t="s">
        <v>7310</v>
      </c>
    </row>
    <row r="7665" spans="1:4">
      <c r="A7665" s="71" t="s">
        <v>7311</v>
      </c>
      <c r="B7665" s="84" t="s">
        <v>7312</v>
      </c>
      <c r="C7665" s="71" t="s">
        <v>22126</v>
      </c>
      <c r="D7665" s="73" t="s">
        <v>23829</v>
      </c>
    </row>
    <row r="7666" spans="1:4">
      <c r="A7666" s="71" t="s">
        <v>7313</v>
      </c>
      <c r="B7666" s="84" t="s">
        <v>7314</v>
      </c>
      <c r="C7666" s="71" t="s">
        <v>22126</v>
      </c>
      <c r="D7666" s="73" t="s">
        <v>21717</v>
      </c>
    </row>
    <row r="7667" spans="1:4">
      <c r="A7667" s="71" t="s">
        <v>7315</v>
      </c>
      <c r="B7667" s="84" t="s">
        <v>7316</v>
      </c>
      <c r="C7667" s="71" t="s">
        <v>22126</v>
      </c>
      <c r="D7667" s="73" t="s">
        <v>7317</v>
      </c>
    </row>
    <row r="7668" spans="1:4">
      <c r="A7668" s="71" t="s">
        <v>7318</v>
      </c>
      <c r="B7668" s="84" t="s">
        <v>7319</v>
      </c>
      <c r="C7668" s="71" t="s">
        <v>22126</v>
      </c>
      <c r="D7668" s="73" t="s">
        <v>7320</v>
      </c>
    </row>
    <row r="7669" spans="1:4">
      <c r="A7669" s="71" t="s">
        <v>7321</v>
      </c>
      <c r="B7669" s="84" t="s">
        <v>7322</v>
      </c>
      <c r="C7669" s="71" t="s">
        <v>22126</v>
      </c>
      <c r="D7669" s="73" t="s">
        <v>14131</v>
      </c>
    </row>
    <row r="7670" spans="1:4">
      <c r="A7670" s="71" t="s">
        <v>7323</v>
      </c>
      <c r="B7670" s="84" t="s">
        <v>7324</v>
      </c>
      <c r="C7670" s="71" t="s">
        <v>22126</v>
      </c>
      <c r="D7670" s="73" t="s">
        <v>7325</v>
      </c>
    </row>
    <row r="7671" spans="1:4">
      <c r="A7671" s="71" t="s">
        <v>7326</v>
      </c>
      <c r="B7671" s="84" t="s">
        <v>7327</v>
      </c>
      <c r="C7671" s="71" t="s">
        <v>22126</v>
      </c>
      <c r="D7671" s="73" t="s">
        <v>7328</v>
      </c>
    </row>
    <row r="7672" spans="1:4">
      <c r="A7672" s="71" t="s">
        <v>7329</v>
      </c>
      <c r="B7672" s="84" t="s">
        <v>7330</v>
      </c>
      <c r="C7672" s="71" t="s">
        <v>22126</v>
      </c>
      <c r="D7672" s="73" t="s">
        <v>7331</v>
      </c>
    </row>
    <row r="7673" spans="1:4">
      <c r="A7673" s="71" t="s">
        <v>7332</v>
      </c>
      <c r="B7673" s="84" t="s">
        <v>7333</v>
      </c>
      <c r="C7673" s="71" t="s">
        <v>22126</v>
      </c>
      <c r="D7673" s="76" t="s">
        <v>7334</v>
      </c>
    </row>
    <row r="7674" spans="1:4">
      <c r="A7674" s="71" t="s">
        <v>7335</v>
      </c>
      <c r="B7674" s="84" t="s">
        <v>7336</v>
      </c>
      <c r="C7674" s="71" t="s">
        <v>22126</v>
      </c>
      <c r="D7674" s="73" t="s">
        <v>7337</v>
      </c>
    </row>
    <row r="7675" spans="1:4">
      <c r="A7675" s="71" t="s">
        <v>7338</v>
      </c>
      <c r="B7675" s="84" t="s">
        <v>7339</v>
      </c>
      <c r="C7675" s="71" t="s">
        <v>22126</v>
      </c>
      <c r="D7675" s="73" t="s">
        <v>7340</v>
      </c>
    </row>
    <row r="7676" spans="1:4">
      <c r="A7676" s="71" t="s">
        <v>7341</v>
      </c>
      <c r="B7676" s="84" t="s">
        <v>7342</v>
      </c>
      <c r="C7676" s="71" t="s">
        <v>22126</v>
      </c>
      <c r="D7676" s="73" t="s">
        <v>7343</v>
      </c>
    </row>
    <row r="7677" spans="1:4">
      <c r="A7677" s="71" t="s">
        <v>7344</v>
      </c>
      <c r="B7677" s="84" t="s">
        <v>7345</v>
      </c>
      <c r="C7677" s="71" t="s">
        <v>22126</v>
      </c>
      <c r="D7677" s="73" t="s">
        <v>7346</v>
      </c>
    </row>
    <row r="7678" spans="1:4">
      <c r="A7678" s="71" t="s">
        <v>7347</v>
      </c>
      <c r="B7678" s="84" t="s">
        <v>7348</v>
      </c>
      <c r="C7678" s="71" t="s">
        <v>22126</v>
      </c>
      <c r="D7678" s="73" t="s">
        <v>7349</v>
      </c>
    </row>
    <row r="7679" spans="1:4">
      <c r="A7679" s="71" t="s">
        <v>7350</v>
      </c>
      <c r="B7679" s="84" t="s">
        <v>7351</v>
      </c>
      <c r="C7679" s="71" t="s">
        <v>22126</v>
      </c>
      <c r="D7679" s="73" t="s">
        <v>7352</v>
      </c>
    </row>
    <row r="7680" spans="1:4">
      <c r="A7680" s="71" t="s">
        <v>7353</v>
      </c>
      <c r="B7680" s="84" t="s">
        <v>7354</v>
      </c>
      <c r="C7680" s="71" t="s">
        <v>22126</v>
      </c>
      <c r="D7680" s="73" t="s">
        <v>7355</v>
      </c>
    </row>
    <row r="7681" spans="1:4">
      <c r="A7681" s="71" t="s">
        <v>7356</v>
      </c>
      <c r="B7681" s="84" t="s">
        <v>7357</v>
      </c>
      <c r="C7681" s="71" t="s">
        <v>22126</v>
      </c>
      <c r="D7681" s="73" t="s">
        <v>7358</v>
      </c>
    </row>
    <row r="7682" spans="1:4">
      <c r="A7682" s="71" t="s">
        <v>7359</v>
      </c>
      <c r="B7682" s="84" t="s">
        <v>7360</v>
      </c>
      <c r="C7682" s="71" t="s">
        <v>22126</v>
      </c>
      <c r="D7682" s="73" t="s">
        <v>7361</v>
      </c>
    </row>
    <row r="7683" spans="1:4">
      <c r="A7683" s="71" t="s">
        <v>7362</v>
      </c>
      <c r="B7683" s="84" t="s">
        <v>7363</v>
      </c>
      <c r="C7683" s="71" t="s">
        <v>22126</v>
      </c>
      <c r="D7683" s="76" t="s">
        <v>7364</v>
      </c>
    </row>
    <row r="7684" spans="1:4">
      <c r="A7684" s="71" t="s">
        <v>7365</v>
      </c>
      <c r="B7684" s="84" t="s">
        <v>7366</v>
      </c>
      <c r="C7684" s="71" t="s">
        <v>22126</v>
      </c>
      <c r="D7684" s="73" t="s">
        <v>7367</v>
      </c>
    </row>
    <row r="7685" spans="1:4">
      <c r="A7685" s="71" t="s">
        <v>7368</v>
      </c>
      <c r="B7685" s="84" t="s">
        <v>7369</v>
      </c>
      <c r="C7685" s="71" t="s">
        <v>22126</v>
      </c>
      <c r="D7685" s="73" t="s">
        <v>7370</v>
      </c>
    </row>
    <row r="7686" spans="1:4">
      <c r="A7686" s="71" t="s">
        <v>7371</v>
      </c>
      <c r="B7686" s="84" t="s">
        <v>7372</v>
      </c>
      <c r="C7686" s="71" t="s">
        <v>22126</v>
      </c>
      <c r="D7686" s="73" t="s">
        <v>7373</v>
      </c>
    </row>
    <row r="7687" spans="1:4">
      <c r="A7687" s="71" t="s">
        <v>7374</v>
      </c>
      <c r="B7687" s="84" t="s">
        <v>7375</v>
      </c>
      <c r="C7687" s="71" t="s">
        <v>22126</v>
      </c>
      <c r="D7687" s="73" t="s">
        <v>7376</v>
      </c>
    </row>
    <row r="7688" spans="1:4">
      <c r="A7688" s="71" t="s">
        <v>7377</v>
      </c>
      <c r="B7688" s="84" t="s">
        <v>7378</v>
      </c>
      <c r="C7688" s="71" t="s">
        <v>22126</v>
      </c>
      <c r="D7688" s="73" t="s">
        <v>7379</v>
      </c>
    </row>
    <row r="7689" spans="1:4">
      <c r="A7689" s="71" t="s">
        <v>7380</v>
      </c>
      <c r="B7689" s="84" t="s">
        <v>7381</v>
      </c>
      <c r="C7689" s="71" t="s">
        <v>22126</v>
      </c>
      <c r="D7689" s="73" t="s">
        <v>7382</v>
      </c>
    </row>
    <row r="7690" spans="1:4">
      <c r="B7690" s="86"/>
    </row>
    <row r="7691" spans="1:4" ht="18.75">
      <c r="B7691" s="83" t="s">
        <v>23664</v>
      </c>
      <c r="C7691" s="79" t="s">
        <v>23665</v>
      </c>
      <c r="D7691" s="71" t="s">
        <v>23900</v>
      </c>
    </row>
    <row r="7692" spans="1:4">
      <c r="A7692" s="79" t="s">
        <v>23666</v>
      </c>
      <c r="B7692" s="84" t="s">
        <v>22678</v>
      </c>
    </row>
    <row r="7693" spans="1:4">
      <c r="A7693" s="79" t="s">
        <v>23667</v>
      </c>
      <c r="B7693" s="84" t="s">
        <v>22679</v>
      </c>
    </row>
    <row r="7694" spans="1:4">
      <c r="A7694" s="79" t="s">
        <v>24023</v>
      </c>
      <c r="B7694" s="85" t="s">
        <v>23668</v>
      </c>
      <c r="C7694" s="79" t="s">
        <v>23669</v>
      </c>
      <c r="D7694" s="79" t="s">
        <v>23670</v>
      </c>
    </row>
    <row r="7695" spans="1:4">
      <c r="B7695" s="86"/>
      <c r="D7695" s="79" t="s">
        <v>23671</v>
      </c>
    </row>
    <row r="7696" spans="1:4">
      <c r="A7696" s="71" t="s">
        <v>7383</v>
      </c>
      <c r="B7696" s="84" t="s">
        <v>7384</v>
      </c>
      <c r="C7696" s="71" t="s">
        <v>22126</v>
      </c>
      <c r="D7696" s="73" t="s">
        <v>7379</v>
      </c>
    </row>
    <row r="7697" spans="1:4">
      <c r="A7697" s="71" t="s">
        <v>7385</v>
      </c>
      <c r="B7697" s="84" t="s">
        <v>7386</v>
      </c>
      <c r="C7697" s="71" t="s">
        <v>22126</v>
      </c>
      <c r="D7697" s="73" t="s">
        <v>7387</v>
      </c>
    </row>
    <row r="7698" spans="1:4">
      <c r="A7698" s="71" t="s">
        <v>7388</v>
      </c>
      <c r="B7698" s="84" t="s">
        <v>7389</v>
      </c>
      <c r="C7698" s="71" t="s">
        <v>22126</v>
      </c>
      <c r="D7698" s="73" t="s">
        <v>7390</v>
      </c>
    </row>
    <row r="7699" spans="1:4">
      <c r="A7699" s="71" t="s">
        <v>7391</v>
      </c>
      <c r="B7699" s="84" t="s">
        <v>7392</v>
      </c>
      <c r="C7699" s="71" t="s">
        <v>22126</v>
      </c>
      <c r="D7699" s="73" t="s">
        <v>7328</v>
      </c>
    </row>
    <row r="7700" spans="1:4">
      <c r="A7700" s="71" t="s">
        <v>7393</v>
      </c>
      <c r="B7700" s="84" t="s">
        <v>7394</v>
      </c>
      <c r="C7700" s="71" t="s">
        <v>22126</v>
      </c>
      <c r="D7700" s="76" t="s">
        <v>7395</v>
      </c>
    </row>
    <row r="7701" spans="1:4">
      <c r="A7701" s="71" t="s">
        <v>7396</v>
      </c>
      <c r="B7701" s="84" t="s">
        <v>7397</v>
      </c>
      <c r="C7701" s="71" t="s">
        <v>22126</v>
      </c>
      <c r="D7701" s="73" t="s">
        <v>7398</v>
      </c>
    </row>
    <row r="7702" spans="1:4">
      <c r="A7702" s="71" t="s">
        <v>7399</v>
      </c>
      <c r="B7702" s="84" t="s">
        <v>7400</v>
      </c>
      <c r="C7702" s="71" t="s">
        <v>22126</v>
      </c>
      <c r="D7702" s="73" t="s">
        <v>22302</v>
      </c>
    </row>
    <row r="7703" spans="1:4">
      <c r="A7703" s="71" t="s">
        <v>7401</v>
      </c>
      <c r="B7703" s="84" t="s">
        <v>7402</v>
      </c>
      <c r="C7703" s="71" t="s">
        <v>22126</v>
      </c>
      <c r="D7703" s="73" t="s">
        <v>8728</v>
      </c>
    </row>
    <row r="7704" spans="1:4">
      <c r="A7704" s="71" t="s">
        <v>7403</v>
      </c>
      <c r="B7704" s="84" t="s">
        <v>7404</v>
      </c>
      <c r="C7704" s="71" t="s">
        <v>22126</v>
      </c>
      <c r="D7704" s="73" t="s">
        <v>7405</v>
      </c>
    </row>
    <row r="7705" spans="1:4">
      <c r="A7705" s="71" t="s">
        <v>7406</v>
      </c>
      <c r="B7705" s="84" t="s">
        <v>7407</v>
      </c>
      <c r="C7705" s="71" t="s">
        <v>22126</v>
      </c>
      <c r="D7705" s="73" t="s">
        <v>7343</v>
      </c>
    </row>
    <row r="7706" spans="1:4">
      <c r="A7706" s="71" t="s">
        <v>7408</v>
      </c>
      <c r="B7706" s="84" t="s">
        <v>7409</v>
      </c>
      <c r="C7706" s="71" t="s">
        <v>22126</v>
      </c>
      <c r="D7706" s="73" t="s">
        <v>7346</v>
      </c>
    </row>
    <row r="7707" spans="1:4">
      <c r="A7707" s="71" t="s">
        <v>7410</v>
      </c>
      <c r="B7707" s="84" t="s">
        <v>7411</v>
      </c>
      <c r="C7707" s="71" t="s">
        <v>22126</v>
      </c>
      <c r="D7707" s="73" t="s">
        <v>7412</v>
      </c>
    </row>
    <row r="7708" spans="1:4">
      <c r="A7708" s="71" t="s">
        <v>7413</v>
      </c>
      <c r="B7708" s="84" t="s">
        <v>7414</v>
      </c>
      <c r="C7708" s="71" t="s">
        <v>22126</v>
      </c>
      <c r="D7708" s="73" t="s">
        <v>7415</v>
      </c>
    </row>
    <row r="7709" spans="1:4">
      <c r="A7709" s="71" t="s">
        <v>7416</v>
      </c>
      <c r="B7709" s="84" t="s">
        <v>7417</v>
      </c>
      <c r="C7709" s="71" t="s">
        <v>22126</v>
      </c>
      <c r="D7709" s="73" t="s">
        <v>7418</v>
      </c>
    </row>
    <row r="7710" spans="1:4">
      <c r="A7710" s="71" t="s">
        <v>7419</v>
      </c>
      <c r="B7710" s="84" t="s">
        <v>7420</v>
      </c>
      <c r="C7710" s="71" t="s">
        <v>22126</v>
      </c>
      <c r="D7710" s="73" t="s">
        <v>7421</v>
      </c>
    </row>
    <row r="7711" spans="1:4">
      <c r="A7711" s="71" t="s">
        <v>7422</v>
      </c>
      <c r="B7711" s="84" t="s">
        <v>7423</v>
      </c>
      <c r="C7711" s="71" t="s">
        <v>22126</v>
      </c>
      <c r="D7711" s="76" t="s">
        <v>7424</v>
      </c>
    </row>
    <row r="7712" spans="1:4">
      <c r="A7712" s="71" t="s">
        <v>7425</v>
      </c>
      <c r="B7712" s="84" t="s">
        <v>7426</v>
      </c>
      <c r="C7712" s="71" t="s">
        <v>22126</v>
      </c>
      <c r="D7712" s="73" t="s">
        <v>22302</v>
      </c>
    </row>
    <row r="7713" spans="1:4">
      <c r="A7713" s="71" t="s">
        <v>7427</v>
      </c>
      <c r="B7713" s="84" t="s">
        <v>7428</v>
      </c>
      <c r="C7713" s="71" t="s">
        <v>22126</v>
      </c>
      <c r="D7713" s="73" t="s">
        <v>7429</v>
      </c>
    </row>
    <row r="7714" spans="1:4">
      <c r="A7714" s="71" t="s">
        <v>7430</v>
      </c>
      <c r="B7714" s="84" t="s">
        <v>7431</v>
      </c>
      <c r="C7714" s="71" t="s">
        <v>22126</v>
      </c>
      <c r="D7714" s="73" t="s">
        <v>7432</v>
      </c>
    </row>
    <row r="7715" spans="1:4">
      <c r="A7715" s="71" t="s">
        <v>7433</v>
      </c>
      <c r="B7715" s="84" t="s">
        <v>7434</v>
      </c>
      <c r="C7715" s="71" t="s">
        <v>22126</v>
      </c>
      <c r="D7715" s="73" t="s">
        <v>22305</v>
      </c>
    </row>
    <row r="7716" spans="1:4">
      <c r="A7716" s="71" t="s">
        <v>7435</v>
      </c>
      <c r="B7716" s="84" t="s">
        <v>7436</v>
      </c>
      <c r="C7716" s="71" t="s">
        <v>22126</v>
      </c>
      <c r="D7716" s="73" t="s">
        <v>7437</v>
      </c>
    </row>
    <row r="7717" spans="1:4">
      <c r="A7717" s="71" t="s">
        <v>7438</v>
      </c>
      <c r="B7717" s="84" t="s">
        <v>7439</v>
      </c>
      <c r="C7717" s="71" t="s">
        <v>22126</v>
      </c>
      <c r="D7717" s="73" t="s">
        <v>7440</v>
      </c>
    </row>
    <row r="7718" spans="1:4">
      <c r="A7718" s="71" t="s">
        <v>7441</v>
      </c>
      <c r="B7718" s="84" t="s">
        <v>7442</v>
      </c>
      <c r="C7718" s="71" t="s">
        <v>22126</v>
      </c>
      <c r="D7718" s="73" t="s">
        <v>7443</v>
      </c>
    </row>
    <row r="7719" spans="1:4">
      <c r="A7719" s="71" t="s">
        <v>7444</v>
      </c>
      <c r="B7719" s="84" t="s">
        <v>7445</v>
      </c>
      <c r="C7719" s="71" t="s">
        <v>22126</v>
      </c>
      <c r="D7719" s="73" t="s">
        <v>7446</v>
      </c>
    </row>
    <row r="7720" spans="1:4">
      <c r="A7720" s="71" t="s">
        <v>7447</v>
      </c>
      <c r="B7720" s="84" t="s">
        <v>7448</v>
      </c>
      <c r="C7720" s="71" t="s">
        <v>22126</v>
      </c>
      <c r="D7720" s="73" t="s">
        <v>7449</v>
      </c>
    </row>
    <row r="7721" spans="1:4">
      <c r="A7721" s="71" t="s">
        <v>7450</v>
      </c>
      <c r="B7721" s="84" t="s">
        <v>7451</v>
      </c>
      <c r="C7721" s="71" t="s">
        <v>22126</v>
      </c>
      <c r="D7721" s="73" t="s">
        <v>7452</v>
      </c>
    </row>
    <row r="7722" spans="1:4">
      <c r="A7722" s="71" t="s">
        <v>7453</v>
      </c>
      <c r="B7722" s="84" t="s">
        <v>7454</v>
      </c>
      <c r="C7722" s="71" t="s">
        <v>22126</v>
      </c>
      <c r="D7722" s="73" t="s">
        <v>7455</v>
      </c>
    </row>
    <row r="7723" spans="1:4">
      <c r="A7723" s="71" t="s">
        <v>7456</v>
      </c>
      <c r="B7723" s="84" t="s">
        <v>7457</v>
      </c>
      <c r="C7723" s="71" t="s">
        <v>22126</v>
      </c>
      <c r="D7723" s="73" t="s">
        <v>7458</v>
      </c>
    </row>
    <row r="7724" spans="1:4">
      <c r="A7724" s="71" t="s">
        <v>7459</v>
      </c>
      <c r="B7724" s="84" t="s">
        <v>7460</v>
      </c>
      <c r="C7724" s="71" t="s">
        <v>22126</v>
      </c>
      <c r="D7724" s="73" t="s">
        <v>7461</v>
      </c>
    </row>
    <row r="7725" spans="1:4">
      <c r="A7725" s="71" t="s">
        <v>7462</v>
      </c>
      <c r="B7725" s="84" t="s">
        <v>7463</v>
      </c>
      <c r="C7725" s="71" t="s">
        <v>22126</v>
      </c>
      <c r="D7725" s="73" t="s">
        <v>7464</v>
      </c>
    </row>
    <row r="7726" spans="1:4">
      <c r="A7726" s="71" t="s">
        <v>7465</v>
      </c>
      <c r="B7726" s="84" t="s">
        <v>7466</v>
      </c>
      <c r="C7726" s="71" t="s">
        <v>22126</v>
      </c>
      <c r="D7726" s="73" t="s">
        <v>7467</v>
      </c>
    </row>
    <row r="7727" spans="1:4">
      <c r="A7727" s="71" t="s">
        <v>7468</v>
      </c>
      <c r="B7727" s="84" t="s">
        <v>7469</v>
      </c>
      <c r="C7727" s="71" t="s">
        <v>22126</v>
      </c>
      <c r="D7727" s="73" t="s">
        <v>7470</v>
      </c>
    </row>
    <row r="7728" spans="1:4">
      <c r="A7728" s="71" t="s">
        <v>7471</v>
      </c>
      <c r="B7728" s="84" t="s">
        <v>7472</v>
      </c>
      <c r="C7728" s="71" t="s">
        <v>22126</v>
      </c>
      <c r="D7728" s="73" t="s">
        <v>7473</v>
      </c>
    </row>
    <row r="7729" spans="1:4">
      <c r="A7729" s="71" t="s">
        <v>7474</v>
      </c>
      <c r="B7729" s="84" t="s">
        <v>5315</v>
      </c>
      <c r="C7729" s="71" t="s">
        <v>22126</v>
      </c>
      <c r="D7729" s="73" t="s">
        <v>5316</v>
      </c>
    </row>
    <row r="7730" spans="1:4">
      <c r="A7730" s="71" t="s">
        <v>5317</v>
      </c>
      <c r="B7730" s="84" t="s">
        <v>5318</v>
      </c>
      <c r="C7730" s="71" t="s">
        <v>22126</v>
      </c>
      <c r="D7730" s="73" t="s">
        <v>5319</v>
      </c>
    </row>
    <row r="7731" spans="1:4">
      <c r="A7731" s="71" t="s">
        <v>5320</v>
      </c>
      <c r="B7731" s="84" t="s">
        <v>5321</v>
      </c>
      <c r="C7731" s="71" t="s">
        <v>22126</v>
      </c>
      <c r="D7731" s="73" t="s">
        <v>5322</v>
      </c>
    </row>
    <row r="7732" spans="1:4">
      <c r="A7732" s="71" t="s">
        <v>5323</v>
      </c>
      <c r="B7732" s="84" t="s">
        <v>5324</v>
      </c>
      <c r="C7732" s="71" t="s">
        <v>22126</v>
      </c>
      <c r="D7732" s="73" t="s">
        <v>5325</v>
      </c>
    </row>
    <row r="7733" spans="1:4">
      <c r="A7733" s="71" t="s">
        <v>5326</v>
      </c>
      <c r="B7733" s="84" t="s">
        <v>5327</v>
      </c>
      <c r="C7733" s="71" t="s">
        <v>22126</v>
      </c>
      <c r="D7733" s="73" t="s">
        <v>5328</v>
      </c>
    </row>
    <row r="7734" spans="1:4">
      <c r="A7734" s="71" t="s">
        <v>5329</v>
      </c>
      <c r="B7734" s="84" t="s">
        <v>5330</v>
      </c>
      <c r="C7734" s="71" t="s">
        <v>22126</v>
      </c>
      <c r="D7734" s="73" t="s">
        <v>5319</v>
      </c>
    </row>
    <row r="7735" spans="1:4">
      <c r="A7735" s="71" t="s">
        <v>5331</v>
      </c>
      <c r="B7735" s="84" t="s">
        <v>5332</v>
      </c>
      <c r="C7735" s="71" t="s">
        <v>22126</v>
      </c>
      <c r="D7735" s="73" t="s">
        <v>17994</v>
      </c>
    </row>
    <row r="7736" spans="1:4">
      <c r="A7736" s="71" t="s">
        <v>5333</v>
      </c>
      <c r="B7736" s="84" t="s">
        <v>5334</v>
      </c>
      <c r="C7736" s="71" t="s">
        <v>22126</v>
      </c>
      <c r="D7736" s="73" t="s">
        <v>5335</v>
      </c>
    </row>
    <row r="7737" spans="1:4">
      <c r="A7737" s="71" t="s">
        <v>5336</v>
      </c>
      <c r="B7737" s="84" t="s">
        <v>5337</v>
      </c>
      <c r="C7737" s="71" t="s">
        <v>22126</v>
      </c>
      <c r="D7737" s="73" t="s">
        <v>5338</v>
      </c>
    </row>
    <row r="7738" spans="1:4">
      <c r="A7738" s="71" t="s">
        <v>5339</v>
      </c>
      <c r="B7738" s="84" t="s">
        <v>5340</v>
      </c>
      <c r="C7738" s="71" t="s">
        <v>22126</v>
      </c>
      <c r="D7738" s="73" t="s">
        <v>5341</v>
      </c>
    </row>
    <row r="7739" spans="1:4">
      <c r="A7739" s="71" t="s">
        <v>5342</v>
      </c>
      <c r="B7739" s="84" t="s">
        <v>5343</v>
      </c>
      <c r="C7739" s="71" t="s">
        <v>22126</v>
      </c>
      <c r="D7739" s="73" t="s">
        <v>5344</v>
      </c>
    </row>
    <row r="7740" spans="1:4">
      <c r="A7740" s="71" t="s">
        <v>5345</v>
      </c>
      <c r="B7740" s="84" t="s">
        <v>5346</v>
      </c>
      <c r="C7740" s="71" t="s">
        <v>22126</v>
      </c>
      <c r="D7740" s="73" t="s">
        <v>5347</v>
      </c>
    </row>
    <row r="7741" spans="1:4">
      <c r="A7741" s="71" t="s">
        <v>5348</v>
      </c>
      <c r="B7741" s="84" t="s">
        <v>5349</v>
      </c>
      <c r="C7741" s="71" t="s">
        <v>22126</v>
      </c>
      <c r="D7741" s="73" t="s">
        <v>5350</v>
      </c>
    </row>
    <row r="7742" spans="1:4">
      <c r="A7742" s="71" t="s">
        <v>5351</v>
      </c>
      <c r="B7742" s="84" t="s">
        <v>5352</v>
      </c>
      <c r="C7742" s="71" t="s">
        <v>22126</v>
      </c>
      <c r="D7742" s="73" t="s">
        <v>5353</v>
      </c>
    </row>
    <row r="7743" spans="1:4">
      <c r="A7743" s="71" t="s">
        <v>5354</v>
      </c>
      <c r="B7743" s="84" t="s">
        <v>5355</v>
      </c>
      <c r="C7743" s="71" t="s">
        <v>22126</v>
      </c>
      <c r="D7743" s="73" t="s">
        <v>5356</v>
      </c>
    </row>
    <row r="7744" spans="1:4">
      <c r="A7744" s="71" t="s">
        <v>5357</v>
      </c>
      <c r="B7744" s="84" t="s">
        <v>5358</v>
      </c>
      <c r="C7744" s="71" t="s">
        <v>22126</v>
      </c>
      <c r="D7744" s="73" t="s">
        <v>5359</v>
      </c>
    </row>
    <row r="7745" spans="1:4">
      <c r="A7745" s="71" t="s">
        <v>5360</v>
      </c>
      <c r="B7745" s="84" t="s">
        <v>5361</v>
      </c>
      <c r="C7745" s="71" t="s">
        <v>22126</v>
      </c>
      <c r="D7745" s="73" t="s">
        <v>5362</v>
      </c>
    </row>
    <row r="7746" spans="1:4">
      <c r="A7746" s="71" t="s">
        <v>5363</v>
      </c>
      <c r="B7746" s="84" t="s">
        <v>5364</v>
      </c>
      <c r="C7746" s="71" t="s">
        <v>22126</v>
      </c>
      <c r="D7746" s="73" t="s">
        <v>5365</v>
      </c>
    </row>
    <row r="7747" spans="1:4">
      <c r="A7747" s="71" t="s">
        <v>5366</v>
      </c>
      <c r="B7747" s="84" t="s">
        <v>5367</v>
      </c>
      <c r="C7747" s="71" t="s">
        <v>22126</v>
      </c>
      <c r="D7747" s="73" t="s">
        <v>5368</v>
      </c>
    </row>
    <row r="7748" spans="1:4">
      <c r="A7748" s="71" t="s">
        <v>5369</v>
      </c>
      <c r="B7748" s="84" t="s">
        <v>5370</v>
      </c>
      <c r="C7748" s="71" t="s">
        <v>22126</v>
      </c>
      <c r="D7748" s="73" t="s">
        <v>5371</v>
      </c>
    </row>
    <row r="7750" spans="1:4" ht="18.75">
      <c r="B7750" s="83" t="s">
        <v>23664</v>
      </c>
      <c r="C7750" s="79" t="s">
        <v>23665</v>
      </c>
      <c r="D7750" s="71" t="s">
        <v>23901</v>
      </c>
    </row>
    <row r="7751" spans="1:4">
      <c r="A7751" s="79" t="s">
        <v>23666</v>
      </c>
      <c r="B7751" s="84" t="s">
        <v>22678</v>
      </c>
    </row>
    <row r="7752" spans="1:4">
      <c r="A7752" s="79" t="s">
        <v>23667</v>
      </c>
      <c r="B7752" s="84" t="s">
        <v>22679</v>
      </c>
    </row>
    <row r="7753" spans="1:4">
      <c r="A7753" s="79" t="s">
        <v>24023</v>
      </c>
      <c r="B7753" s="85" t="s">
        <v>23668</v>
      </c>
      <c r="C7753" s="79" t="s">
        <v>23669</v>
      </c>
      <c r="D7753" s="79" t="s">
        <v>23670</v>
      </c>
    </row>
    <row r="7754" spans="1:4">
      <c r="B7754" s="86"/>
      <c r="D7754" s="79" t="s">
        <v>23671</v>
      </c>
    </row>
    <row r="7755" spans="1:4">
      <c r="A7755" s="71" t="s">
        <v>5372</v>
      </c>
      <c r="B7755" s="84" t="s">
        <v>5373</v>
      </c>
      <c r="C7755" s="71" t="s">
        <v>22126</v>
      </c>
      <c r="D7755" s="73" t="s">
        <v>21587</v>
      </c>
    </row>
    <row r="7756" spans="1:4">
      <c r="A7756" s="71" t="s">
        <v>5374</v>
      </c>
      <c r="B7756" s="84" t="s">
        <v>5375</v>
      </c>
      <c r="C7756" s="71" t="s">
        <v>24085</v>
      </c>
      <c r="D7756" s="73" t="s">
        <v>22929</v>
      </c>
    </row>
    <row r="7757" spans="1:4">
      <c r="A7757" s="71" t="s">
        <v>5376</v>
      </c>
      <c r="B7757" s="84" t="s">
        <v>5377</v>
      </c>
      <c r="C7757" s="71" t="s">
        <v>22126</v>
      </c>
      <c r="D7757" s="76" t="s">
        <v>5378</v>
      </c>
    </row>
    <row r="7758" spans="1:4">
      <c r="B7758" s="84" t="s">
        <v>5379</v>
      </c>
    </row>
    <row r="7759" spans="1:4">
      <c r="A7759" s="71" t="s">
        <v>5380</v>
      </c>
      <c r="B7759" s="84" t="s">
        <v>5381</v>
      </c>
      <c r="C7759" s="71" t="s">
        <v>22126</v>
      </c>
      <c r="D7759" s="76" t="s">
        <v>5382</v>
      </c>
    </row>
    <row r="7760" spans="1:4">
      <c r="B7760" s="84" t="s">
        <v>5379</v>
      </c>
    </row>
    <row r="7761" spans="1:4">
      <c r="A7761" s="71" t="s">
        <v>5383</v>
      </c>
      <c r="B7761" s="84" t="s">
        <v>5384</v>
      </c>
      <c r="C7761" s="71" t="s">
        <v>22126</v>
      </c>
      <c r="D7761" s="76" t="s">
        <v>5385</v>
      </c>
    </row>
    <row r="7762" spans="1:4">
      <c r="B7762" s="84" t="s">
        <v>5379</v>
      </c>
    </row>
    <row r="7763" spans="1:4">
      <c r="A7763" s="71" t="s">
        <v>5386</v>
      </c>
      <c r="B7763" s="84" t="s">
        <v>5387</v>
      </c>
      <c r="C7763" s="71" t="s">
        <v>22126</v>
      </c>
      <c r="D7763" s="73" t="s">
        <v>5388</v>
      </c>
    </row>
    <row r="7764" spans="1:4">
      <c r="B7764" s="84" t="s">
        <v>5379</v>
      </c>
    </row>
    <row r="7765" spans="1:4">
      <c r="A7765" s="71" t="s">
        <v>5389</v>
      </c>
      <c r="B7765" s="84" t="s">
        <v>5390</v>
      </c>
      <c r="C7765" s="71" t="s">
        <v>22126</v>
      </c>
      <c r="D7765" s="76" t="s">
        <v>5391</v>
      </c>
    </row>
    <row r="7766" spans="1:4">
      <c r="B7766" s="84" t="s">
        <v>5379</v>
      </c>
    </row>
    <row r="7767" spans="1:4">
      <c r="A7767" s="71" t="s">
        <v>5392</v>
      </c>
      <c r="B7767" s="84" t="s">
        <v>5393</v>
      </c>
      <c r="C7767" s="71" t="s">
        <v>22126</v>
      </c>
      <c r="D7767" s="73" t="s">
        <v>5394</v>
      </c>
    </row>
    <row r="7768" spans="1:4">
      <c r="B7768" s="84" t="s">
        <v>5379</v>
      </c>
    </row>
    <row r="7769" spans="1:4">
      <c r="A7769" s="71" t="s">
        <v>5395</v>
      </c>
      <c r="B7769" s="84" t="s">
        <v>5396</v>
      </c>
      <c r="C7769" s="71" t="s">
        <v>22126</v>
      </c>
      <c r="D7769" s="73" t="s">
        <v>5397</v>
      </c>
    </row>
    <row r="7770" spans="1:4">
      <c r="B7770" s="84" t="s">
        <v>5398</v>
      </c>
    </row>
    <row r="7771" spans="1:4">
      <c r="A7771" s="71" t="s">
        <v>5399</v>
      </c>
      <c r="B7771" s="84" t="s">
        <v>5400</v>
      </c>
      <c r="C7771" s="71" t="s">
        <v>22126</v>
      </c>
      <c r="D7771" s="73" t="s">
        <v>5401</v>
      </c>
    </row>
    <row r="7772" spans="1:4">
      <c r="B7772" s="84" t="s">
        <v>5379</v>
      </c>
    </row>
    <row r="7773" spans="1:4">
      <c r="A7773" s="71" t="s">
        <v>5402</v>
      </c>
      <c r="B7773" s="84" t="s">
        <v>7610</v>
      </c>
      <c r="C7773" s="71" t="s">
        <v>22126</v>
      </c>
      <c r="D7773" s="73" t="s">
        <v>7611</v>
      </c>
    </row>
    <row r="7774" spans="1:4">
      <c r="B7774" s="84" t="s">
        <v>7612</v>
      </c>
    </row>
    <row r="7775" spans="1:4">
      <c r="A7775" s="71" t="s">
        <v>7613</v>
      </c>
      <c r="B7775" s="84" t="s">
        <v>7614</v>
      </c>
      <c r="C7775" s="71" t="s">
        <v>22126</v>
      </c>
      <c r="D7775" s="73" t="s">
        <v>7615</v>
      </c>
    </row>
    <row r="7776" spans="1:4">
      <c r="B7776" s="84" t="s">
        <v>5379</v>
      </c>
    </row>
    <row r="7777" spans="1:4">
      <c r="A7777" s="71" t="s">
        <v>7616</v>
      </c>
      <c r="B7777" s="84" t="s">
        <v>7617</v>
      </c>
      <c r="C7777" s="71" t="s">
        <v>22126</v>
      </c>
      <c r="D7777" s="73" t="s">
        <v>7618</v>
      </c>
    </row>
    <row r="7778" spans="1:4">
      <c r="B7778" s="84" t="s">
        <v>5379</v>
      </c>
    </row>
    <row r="7779" spans="1:4">
      <c r="A7779" s="71" t="s">
        <v>7619</v>
      </c>
      <c r="B7779" s="84" t="s">
        <v>7620</v>
      </c>
      <c r="C7779" s="71" t="s">
        <v>22126</v>
      </c>
      <c r="D7779" s="76" t="s">
        <v>7621</v>
      </c>
    </row>
    <row r="7780" spans="1:4">
      <c r="B7780" s="84" t="s">
        <v>5379</v>
      </c>
    </row>
    <row r="7781" spans="1:4">
      <c r="A7781" s="71" t="s">
        <v>7622</v>
      </c>
      <c r="B7781" s="84" t="s">
        <v>7623</v>
      </c>
      <c r="C7781" s="71" t="s">
        <v>22126</v>
      </c>
      <c r="D7781" s="73" t="s">
        <v>7624</v>
      </c>
    </row>
    <row r="7782" spans="1:4">
      <c r="B7782" s="84" t="s">
        <v>5379</v>
      </c>
    </row>
    <row r="7783" spans="1:4">
      <c r="A7783" s="71" t="s">
        <v>7625</v>
      </c>
      <c r="B7783" s="84" t="s">
        <v>7626</v>
      </c>
      <c r="C7783" s="71" t="s">
        <v>22126</v>
      </c>
      <c r="D7783" s="76" t="s">
        <v>7627</v>
      </c>
    </row>
    <row r="7784" spans="1:4">
      <c r="B7784" s="84" t="s">
        <v>5379</v>
      </c>
    </row>
    <row r="7785" spans="1:4">
      <c r="A7785" s="71" t="s">
        <v>7628</v>
      </c>
      <c r="B7785" s="84" t="s">
        <v>7629</v>
      </c>
      <c r="C7785" s="71" t="s">
        <v>22126</v>
      </c>
      <c r="D7785" s="76" t="s">
        <v>7630</v>
      </c>
    </row>
    <row r="7786" spans="1:4">
      <c r="B7786" s="84" t="s">
        <v>5379</v>
      </c>
    </row>
    <row r="7787" spans="1:4">
      <c r="A7787" s="71" t="s">
        <v>5434</v>
      </c>
      <c r="B7787" s="84" t="s">
        <v>5435</v>
      </c>
      <c r="C7787" s="71" t="s">
        <v>22126</v>
      </c>
      <c r="D7787" s="73" t="s">
        <v>8800</v>
      </c>
    </row>
    <row r="7788" spans="1:4">
      <c r="B7788" s="84" t="s">
        <v>5436</v>
      </c>
    </row>
    <row r="7789" spans="1:4">
      <c r="A7789" s="71" t="s">
        <v>5437</v>
      </c>
      <c r="B7789" s="84" t="s">
        <v>5438</v>
      </c>
      <c r="C7789" s="71" t="s">
        <v>22126</v>
      </c>
      <c r="D7789" s="73" t="s">
        <v>13265</v>
      </c>
    </row>
    <row r="7790" spans="1:4">
      <c r="B7790" s="84" t="s">
        <v>5439</v>
      </c>
    </row>
    <row r="7791" spans="1:4">
      <c r="A7791" s="71" t="s">
        <v>5440</v>
      </c>
      <c r="B7791" s="84" t="s">
        <v>5441</v>
      </c>
      <c r="C7791" s="71" t="s">
        <v>22126</v>
      </c>
      <c r="D7791" s="73" t="s">
        <v>5442</v>
      </c>
    </row>
    <row r="7792" spans="1:4">
      <c r="B7792" s="84" t="s">
        <v>5443</v>
      </c>
    </row>
    <row r="7793" spans="1:4">
      <c r="A7793" s="71" t="s">
        <v>5444</v>
      </c>
      <c r="B7793" s="84" t="s">
        <v>5445</v>
      </c>
      <c r="C7793" s="71" t="s">
        <v>24085</v>
      </c>
      <c r="D7793" s="76" t="s">
        <v>5446</v>
      </c>
    </row>
    <row r="7794" spans="1:4">
      <c r="A7794" s="71" t="s">
        <v>5447</v>
      </c>
      <c r="B7794" s="84" t="s">
        <v>5448</v>
      </c>
      <c r="C7794" s="71" t="s">
        <v>24085</v>
      </c>
      <c r="D7794" s="76" t="s">
        <v>5449</v>
      </c>
    </row>
    <row r="7795" spans="1:4">
      <c r="A7795" s="71" t="s">
        <v>5450</v>
      </c>
      <c r="B7795" s="84" t="s">
        <v>5451</v>
      </c>
      <c r="C7795" s="71" t="s">
        <v>24085</v>
      </c>
      <c r="D7795" s="76" t="s">
        <v>5452</v>
      </c>
    </row>
    <row r="7796" spans="1:4">
      <c r="A7796" s="71" t="s">
        <v>5453</v>
      </c>
      <c r="B7796" s="84" t="s">
        <v>5454</v>
      </c>
      <c r="C7796" s="71" t="s">
        <v>24085</v>
      </c>
      <c r="D7796" s="76" t="s">
        <v>5455</v>
      </c>
    </row>
    <row r="7797" spans="1:4">
      <c r="A7797" s="71" t="s">
        <v>5456</v>
      </c>
      <c r="B7797" s="84" t="s">
        <v>5457</v>
      </c>
      <c r="C7797" s="71" t="s">
        <v>24085</v>
      </c>
      <c r="D7797" s="76" t="s">
        <v>5458</v>
      </c>
    </row>
    <row r="7798" spans="1:4">
      <c r="A7798" s="71" t="s">
        <v>5459</v>
      </c>
      <c r="B7798" s="84" t="s">
        <v>5460</v>
      </c>
      <c r="C7798" s="71" t="s">
        <v>24085</v>
      </c>
      <c r="D7798" s="76" t="s">
        <v>5461</v>
      </c>
    </row>
    <row r="7799" spans="1:4">
      <c r="A7799" s="71" t="s">
        <v>5462</v>
      </c>
      <c r="B7799" s="84" t="s">
        <v>5463</v>
      </c>
      <c r="C7799" s="71" t="s">
        <v>24085</v>
      </c>
      <c r="D7799" s="76" t="s">
        <v>5464</v>
      </c>
    </row>
    <row r="7800" spans="1:4">
      <c r="A7800" s="71" t="s">
        <v>5465</v>
      </c>
      <c r="B7800" s="84" t="s">
        <v>5466</v>
      </c>
      <c r="C7800" s="71" t="s">
        <v>24085</v>
      </c>
      <c r="D7800" s="76" t="s">
        <v>5467</v>
      </c>
    </row>
    <row r="7801" spans="1:4">
      <c r="A7801" s="71" t="s">
        <v>5468</v>
      </c>
      <c r="B7801" s="84" t="s">
        <v>5469</v>
      </c>
      <c r="C7801" s="71" t="s">
        <v>24085</v>
      </c>
      <c r="D7801" s="76" t="s">
        <v>5470</v>
      </c>
    </row>
    <row r="7802" spans="1:4">
      <c r="A7802" s="71" t="s">
        <v>5471</v>
      </c>
      <c r="B7802" s="84" t="s">
        <v>5472</v>
      </c>
      <c r="C7802" s="71" t="s">
        <v>24085</v>
      </c>
      <c r="D7802" s="76" t="s">
        <v>5473</v>
      </c>
    </row>
    <row r="7803" spans="1:4">
      <c r="A7803" s="71" t="s">
        <v>5474</v>
      </c>
      <c r="B7803" s="84" t="s">
        <v>5475</v>
      </c>
      <c r="C7803" s="71" t="s">
        <v>24085</v>
      </c>
      <c r="D7803" s="76" t="s">
        <v>5476</v>
      </c>
    </row>
    <row r="7804" spans="1:4">
      <c r="A7804" s="71" t="s">
        <v>5477</v>
      </c>
      <c r="B7804" s="84" t="s">
        <v>5478</v>
      </c>
      <c r="C7804" s="71" t="s">
        <v>24085</v>
      </c>
      <c r="D7804" s="76" t="s">
        <v>5479</v>
      </c>
    </row>
    <row r="7805" spans="1:4">
      <c r="A7805" s="71" t="s">
        <v>5480</v>
      </c>
      <c r="B7805" s="84" t="s">
        <v>5481</v>
      </c>
      <c r="C7805" s="71" t="s">
        <v>24085</v>
      </c>
      <c r="D7805" s="76" t="s">
        <v>5482</v>
      </c>
    </row>
    <row r="7806" spans="1:4">
      <c r="A7806" s="71" t="s">
        <v>5483</v>
      </c>
      <c r="B7806" s="84" t="s">
        <v>5484</v>
      </c>
      <c r="C7806" s="71" t="s">
        <v>24085</v>
      </c>
      <c r="D7806" s="76" t="s">
        <v>5485</v>
      </c>
    </row>
    <row r="7807" spans="1:4">
      <c r="A7807" s="71" t="s">
        <v>5486</v>
      </c>
      <c r="B7807" s="84" t="s">
        <v>5487</v>
      </c>
      <c r="C7807" s="71" t="s">
        <v>24085</v>
      </c>
      <c r="D7807" s="76" t="s">
        <v>5488</v>
      </c>
    </row>
    <row r="7808" spans="1:4">
      <c r="A7808" s="71" t="s">
        <v>5489</v>
      </c>
      <c r="B7808" s="84" t="s">
        <v>5490</v>
      </c>
      <c r="C7808" s="71" t="s">
        <v>24085</v>
      </c>
      <c r="D7808" s="76" t="s">
        <v>5491</v>
      </c>
    </row>
    <row r="7809" spans="1:4">
      <c r="A7809" s="71" t="s">
        <v>5492</v>
      </c>
      <c r="B7809" s="84" t="s">
        <v>5493</v>
      </c>
      <c r="C7809" s="71" t="s">
        <v>24085</v>
      </c>
      <c r="D7809" s="77" t="s">
        <v>5494</v>
      </c>
    </row>
    <row r="7810" spans="1:4">
      <c r="A7810" s="71" t="s">
        <v>5495</v>
      </c>
      <c r="B7810" s="84" t="s">
        <v>5496</v>
      </c>
      <c r="C7810" s="71" t="s">
        <v>24085</v>
      </c>
      <c r="D7810" s="76" t="s">
        <v>5497</v>
      </c>
    </row>
    <row r="7811" spans="1:4">
      <c r="A7811" s="71" t="s">
        <v>5498</v>
      </c>
      <c r="B7811" s="84" t="s">
        <v>5499</v>
      </c>
      <c r="C7811" s="71" t="s">
        <v>24085</v>
      </c>
      <c r="D7811" s="76" t="s">
        <v>5500</v>
      </c>
    </row>
    <row r="7812" spans="1:4">
      <c r="A7812" s="71" t="s">
        <v>5501</v>
      </c>
      <c r="B7812" s="84" t="s">
        <v>5502</v>
      </c>
      <c r="C7812" s="71" t="s">
        <v>24085</v>
      </c>
      <c r="D7812" s="76" t="s">
        <v>5503</v>
      </c>
    </row>
    <row r="7813" spans="1:4">
      <c r="A7813" s="71" t="s">
        <v>5504</v>
      </c>
      <c r="B7813" s="84" t="s">
        <v>5505</v>
      </c>
      <c r="C7813" s="71" t="s">
        <v>24085</v>
      </c>
      <c r="D7813" s="73" t="s">
        <v>5506</v>
      </c>
    </row>
    <row r="7814" spans="1:4">
      <c r="A7814" s="71" t="s">
        <v>5507</v>
      </c>
      <c r="B7814" s="84" t="s">
        <v>5508</v>
      </c>
      <c r="C7814" s="71" t="s">
        <v>24085</v>
      </c>
      <c r="D7814" s="77" t="s">
        <v>5509</v>
      </c>
    </row>
    <row r="7815" spans="1:4">
      <c r="A7815" s="71" t="s">
        <v>5510</v>
      </c>
      <c r="B7815" s="84" t="s">
        <v>5511</v>
      </c>
      <c r="C7815" s="71" t="s">
        <v>24085</v>
      </c>
      <c r="D7815" s="73" t="s">
        <v>5512</v>
      </c>
    </row>
    <row r="7816" spans="1:4">
      <c r="A7816" s="71" t="s">
        <v>5513</v>
      </c>
      <c r="B7816" s="84" t="s">
        <v>5514</v>
      </c>
      <c r="C7816" s="71" t="s">
        <v>24085</v>
      </c>
      <c r="D7816" s="76" t="s">
        <v>5515</v>
      </c>
    </row>
    <row r="7817" spans="1:4">
      <c r="B7817" s="86"/>
    </row>
    <row r="7818" spans="1:4" ht="18.75">
      <c r="B7818" s="83" t="s">
        <v>23664</v>
      </c>
      <c r="C7818" s="79" t="s">
        <v>23665</v>
      </c>
      <c r="D7818" s="71" t="s">
        <v>23902</v>
      </c>
    </row>
    <row r="7819" spans="1:4">
      <c r="A7819" s="79" t="s">
        <v>23666</v>
      </c>
      <c r="B7819" s="84" t="s">
        <v>22678</v>
      </c>
    </row>
    <row r="7820" spans="1:4">
      <c r="A7820" s="79" t="s">
        <v>23667</v>
      </c>
      <c r="B7820" s="84" t="s">
        <v>22679</v>
      </c>
    </row>
    <row r="7821" spans="1:4">
      <c r="A7821" s="79" t="s">
        <v>24023</v>
      </c>
      <c r="B7821" s="85" t="s">
        <v>23668</v>
      </c>
      <c r="C7821" s="79" t="s">
        <v>23669</v>
      </c>
      <c r="D7821" s="79" t="s">
        <v>23670</v>
      </c>
    </row>
    <row r="7822" spans="1:4">
      <c r="B7822" s="86"/>
      <c r="D7822" s="79" t="s">
        <v>23671</v>
      </c>
    </row>
    <row r="7823" spans="1:4">
      <c r="A7823" s="71" t="s">
        <v>5516</v>
      </c>
      <c r="B7823" s="84" t="s">
        <v>5517</v>
      </c>
      <c r="C7823" s="71" t="s">
        <v>24085</v>
      </c>
      <c r="D7823" s="73" t="s">
        <v>5518</v>
      </c>
    </row>
    <row r="7824" spans="1:4">
      <c r="A7824" s="71" t="s">
        <v>5519</v>
      </c>
      <c r="B7824" s="84" t="s">
        <v>5520</v>
      </c>
      <c r="C7824" s="71" t="s">
        <v>24085</v>
      </c>
      <c r="D7824" s="76" t="s">
        <v>5521</v>
      </c>
    </row>
    <row r="7825" spans="1:4">
      <c r="A7825" s="71" t="s">
        <v>5522</v>
      </c>
      <c r="B7825" s="84" t="s">
        <v>5523</v>
      </c>
      <c r="C7825" s="71" t="s">
        <v>24085</v>
      </c>
      <c r="D7825" s="73" t="s">
        <v>5524</v>
      </c>
    </row>
    <row r="7826" spans="1:4">
      <c r="A7826" s="71" t="s">
        <v>5525</v>
      </c>
      <c r="B7826" s="84" t="s">
        <v>5526</v>
      </c>
      <c r="C7826" s="71" t="s">
        <v>24085</v>
      </c>
      <c r="D7826" s="76" t="s">
        <v>5527</v>
      </c>
    </row>
    <row r="7827" spans="1:4">
      <c r="A7827" s="71" t="s">
        <v>5528</v>
      </c>
      <c r="B7827" s="84" t="s">
        <v>5529</v>
      </c>
      <c r="C7827" s="71" t="s">
        <v>24085</v>
      </c>
      <c r="D7827" s="73" t="s">
        <v>5530</v>
      </c>
    </row>
    <row r="7828" spans="1:4">
      <c r="A7828" s="71" t="s">
        <v>5531</v>
      </c>
      <c r="B7828" s="84" t="s">
        <v>5532</v>
      </c>
      <c r="C7828" s="71" t="s">
        <v>24085</v>
      </c>
      <c r="D7828" s="76" t="s">
        <v>5533</v>
      </c>
    </row>
    <row r="7829" spans="1:4">
      <c r="A7829" s="71" t="s">
        <v>5534</v>
      </c>
      <c r="B7829" s="84" t="s">
        <v>5535</v>
      </c>
      <c r="C7829" s="71" t="s">
        <v>24085</v>
      </c>
      <c r="D7829" s="73" t="s">
        <v>5518</v>
      </c>
    </row>
    <row r="7830" spans="1:4">
      <c r="A7830" s="71" t="s">
        <v>5536</v>
      </c>
      <c r="B7830" s="84" t="s">
        <v>5537</v>
      </c>
      <c r="C7830" s="71" t="s">
        <v>24085</v>
      </c>
      <c r="D7830" s="76" t="s">
        <v>5521</v>
      </c>
    </row>
    <row r="7831" spans="1:4">
      <c r="A7831" s="71" t="s">
        <v>5538</v>
      </c>
      <c r="B7831" s="84" t="s">
        <v>5539</v>
      </c>
      <c r="C7831" s="71" t="s">
        <v>24085</v>
      </c>
      <c r="D7831" s="73" t="s">
        <v>5524</v>
      </c>
    </row>
    <row r="7832" spans="1:4">
      <c r="A7832" s="71" t="s">
        <v>5540</v>
      </c>
      <c r="B7832" s="84" t="s">
        <v>5541</v>
      </c>
      <c r="C7832" s="71" t="s">
        <v>24085</v>
      </c>
      <c r="D7832" s="76" t="s">
        <v>5527</v>
      </c>
    </row>
    <row r="7833" spans="1:4">
      <c r="A7833" s="71" t="s">
        <v>5542</v>
      </c>
      <c r="B7833" s="84" t="s">
        <v>5543</v>
      </c>
      <c r="C7833" s="71" t="s">
        <v>24085</v>
      </c>
      <c r="D7833" s="73" t="s">
        <v>5544</v>
      </c>
    </row>
    <row r="7834" spans="1:4">
      <c r="A7834" s="71" t="s">
        <v>5545</v>
      </c>
      <c r="B7834" s="84" t="s">
        <v>5546</v>
      </c>
      <c r="C7834" s="71" t="s">
        <v>24085</v>
      </c>
      <c r="D7834" s="76" t="s">
        <v>5533</v>
      </c>
    </row>
    <row r="7835" spans="1:4">
      <c r="A7835" s="71" t="s">
        <v>5547</v>
      </c>
      <c r="B7835" s="84" t="s">
        <v>5548</v>
      </c>
      <c r="C7835" s="71" t="s">
        <v>24085</v>
      </c>
      <c r="D7835" s="76" t="s">
        <v>5549</v>
      </c>
    </row>
    <row r="7836" spans="1:4">
      <c r="A7836" s="71" t="s">
        <v>5550</v>
      </c>
      <c r="B7836" s="84" t="s">
        <v>5551</v>
      </c>
      <c r="C7836" s="71" t="s">
        <v>24085</v>
      </c>
      <c r="D7836" s="76" t="s">
        <v>5552</v>
      </c>
    </row>
    <row r="7837" spans="1:4">
      <c r="A7837" s="71" t="s">
        <v>5553</v>
      </c>
      <c r="B7837" s="84" t="s">
        <v>5554</v>
      </c>
      <c r="C7837" s="71" t="s">
        <v>24085</v>
      </c>
      <c r="D7837" s="77" t="s">
        <v>5555</v>
      </c>
    </row>
    <row r="7838" spans="1:4">
      <c r="A7838" s="71" t="s">
        <v>5556</v>
      </c>
      <c r="B7838" s="84" t="s">
        <v>5557</v>
      </c>
      <c r="C7838" s="71" t="s">
        <v>24085</v>
      </c>
      <c r="D7838" s="76" t="s">
        <v>5558</v>
      </c>
    </row>
    <row r="7839" spans="1:4">
      <c r="A7839" s="71" t="s">
        <v>5559</v>
      </c>
      <c r="B7839" s="84" t="s">
        <v>5560</v>
      </c>
      <c r="C7839" s="71" t="s">
        <v>24085</v>
      </c>
      <c r="D7839" s="76" t="s">
        <v>5561</v>
      </c>
    </row>
    <row r="7840" spans="1:4">
      <c r="A7840" s="71" t="s">
        <v>5562</v>
      </c>
      <c r="B7840" s="84" t="s">
        <v>5563</v>
      </c>
      <c r="C7840" s="71" t="s">
        <v>24085</v>
      </c>
      <c r="D7840" s="76" t="s">
        <v>5564</v>
      </c>
    </row>
    <row r="7841" spans="1:4">
      <c r="A7841" s="71" t="s">
        <v>5565</v>
      </c>
      <c r="B7841" s="84" t="s">
        <v>5566</v>
      </c>
      <c r="C7841" s="71" t="s">
        <v>24085</v>
      </c>
      <c r="D7841" s="76" t="s">
        <v>5567</v>
      </c>
    </row>
    <row r="7842" spans="1:4">
      <c r="A7842" s="71" t="s">
        <v>5568</v>
      </c>
      <c r="B7842" s="84" t="s">
        <v>5569</v>
      </c>
      <c r="C7842" s="71" t="s">
        <v>24085</v>
      </c>
      <c r="D7842" s="76" t="s">
        <v>5570</v>
      </c>
    </row>
    <row r="7843" spans="1:4">
      <c r="A7843" s="71" t="s">
        <v>5571</v>
      </c>
      <c r="B7843" s="84" t="s">
        <v>5572</v>
      </c>
      <c r="C7843" s="71" t="s">
        <v>24085</v>
      </c>
      <c r="D7843" s="76" t="s">
        <v>5573</v>
      </c>
    </row>
    <row r="7844" spans="1:4">
      <c r="A7844" s="71" t="s">
        <v>5574</v>
      </c>
      <c r="B7844" s="84" t="s">
        <v>5575</v>
      </c>
      <c r="C7844" s="71" t="s">
        <v>24085</v>
      </c>
      <c r="D7844" s="76" t="s">
        <v>5576</v>
      </c>
    </row>
    <row r="7845" spans="1:4">
      <c r="A7845" s="71" t="s">
        <v>5577</v>
      </c>
      <c r="B7845" s="84" t="s">
        <v>5578</v>
      </c>
      <c r="C7845" s="71" t="s">
        <v>24085</v>
      </c>
      <c r="D7845" s="76" t="s">
        <v>5579</v>
      </c>
    </row>
    <row r="7846" spans="1:4">
      <c r="A7846" s="71" t="s">
        <v>5580</v>
      </c>
      <c r="B7846" s="84" t="s">
        <v>5581</v>
      </c>
      <c r="C7846" s="71" t="s">
        <v>24085</v>
      </c>
      <c r="D7846" s="77" t="s">
        <v>5582</v>
      </c>
    </row>
    <row r="7847" spans="1:4">
      <c r="A7847" s="71" t="s">
        <v>5583</v>
      </c>
      <c r="B7847" s="84" t="s">
        <v>5584</v>
      </c>
      <c r="C7847" s="71" t="s">
        <v>24085</v>
      </c>
      <c r="D7847" s="73" t="s">
        <v>5585</v>
      </c>
    </row>
    <row r="7848" spans="1:4">
      <c r="A7848" s="71" t="s">
        <v>5586</v>
      </c>
      <c r="B7848" s="84" t="s">
        <v>5587</v>
      </c>
      <c r="C7848" s="71" t="s">
        <v>24085</v>
      </c>
      <c r="D7848" s="76" t="s">
        <v>5588</v>
      </c>
    </row>
    <row r="7849" spans="1:4">
      <c r="A7849" s="71" t="s">
        <v>5589</v>
      </c>
      <c r="B7849" s="84" t="s">
        <v>5590</v>
      </c>
      <c r="C7849" s="71" t="s">
        <v>24085</v>
      </c>
      <c r="D7849" s="73" t="s">
        <v>5591</v>
      </c>
    </row>
    <row r="7850" spans="1:4">
      <c r="A7850" s="71" t="s">
        <v>5592</v>
      </c>
      <c r="B7850" s="84" t="s">
        <v>5593</v>
      </c>
      <c r="C7850" s="71" t="s">
        <v>24085</v>
      </c>
      <c r="D7850" s="76" t="s">
        <v>5476</v>
      </c>
    </row>
    <row r="7851" spans="1:4">
      <c r="A7851" s="71" t="s">
        <v>5594</v>
      </c>
      <c r="B7851" s="84" t="s">
        <v>5595</v>
      </c>
      <c r="C7851" s="71" t="s">
        <v>24085</v>
      </c>
      <c r="D7851" s="73" t="s">
        <v>5596</v>
      </c>
    </row>
    <row r="7852" spans="1:4">
      <c r="A7852" s="71" t="s">
        <v>5597</v>
      </c>
      <c r="B7852" s="84" t="s">
        <v>5598</v>
      </c>
      <c r="C7852" s="71" t="s">
        <v>24085</v>
      </c>
      <c r="D7852" s="76" t="s">
        <v>5599</v>
      </c>
    </row>
    <row r="7853" spans="1:4">
      <c r="A7853" s="71" t="s">
        <v>5600</v>
      </c>
      <c r="B7853" s="84" t="s">
        <v>5601</v>
      </c>
      <c r="C7853" s="71" t="s">
        <v>24085</v>
      </c>
      <c r="D7853" s="73" t="s">
        <v>5602</v>
      </c>
    </row>
    <row r="7854" spans="1:4">
      <c r="A7854" s="71" t="s">
        <v>5603</v>
      </c>
      <c r="B7854" s="84" t="s">
        <v>5604</v>
      </c>
      <c r="C7854" s="71" t="s">
        <v>24085</v>
      </c>
      <c r="D7854" s="76" t="s">
        <v>5605</v>
      </c>
    </row>
    <row r="7855" spans="1:4">
      <c r="A7855" s="71" t="s">
        <v>5606</v>
      </c>
      <c r="B7855" s="84" t="s">
        <v>5607</v>
      </c>
      <c r="C7855" s="71" t="s">
        <v>24085</v>
      </c>
      <c r="D7855" s="73" t="s">
        <v>5608</v>
      </c>
    </row>
    <row r="7856" spans="1:4">
      <c r="A7856" s="71" t="s">
        <v>5609</v>
      </c>
      <c r="B7856" s="84" t="s">
        <v>5610</v>
      </c>
      <c r="C7856" s="71" t="s">
        <v>24085</v>
      </c>
      <c r="D7856" s="76" t="s">
        <v>5611</v>
      </c>
    </row>
    <row r="7857" spans="1:4">
      <c r="A7857" s="71" t="s">
        <v>5612</v>
      </c>
      <c r="B7857" s="84" t="s">
        <v>5613</v>
      </c>
      <c r="C7857" s="71" t="s">
        <v>24085</v>
      </c>
      <c r="D7857" s="77" t="s">
        <v>5614</v>
      </c>
    </row>
    <row r="7858" spans="1:4">
      <c r="A7858" s="71" t="s">
        <v>5615</v>
      </c>
      <c r="B7858" s="84" t="s">
        <v>5616</v>
      </c>
      <c r="C7858" s="71" t="s">
        <v>24085</v>
      </c>
      <c r="D7858" s="76" t="s">
        <v>5617</v>
      </c>
    </row>
    <row r="7859" spans="1:4">
      <c r="A7859" s="71" t="s">
        <v>5618</v>
      </c>
      <c r="B7859" s="84" t="s">
        <v>5619</v>
      </c>
      <c r="C7859" s="71" t="s">
        <v>24085</v>
      </c>
      <c r="D7859" s="76" t="s">
        <v>5620</v>
      </c>
    </row>
    <row r="7860" spans="1:4">
      <c r="A7860" s="71" t="s">
        <v>5621</v>
      </c>
      <c r="B7860" s="84" t="s">
        <v>5622</v>
      </c>
      <c r="C7860" s="71" t="s">
        <v>24085</v>
      </c>
      <c r="D7860" s="76" t="s">
        <v>5623</v>
      </c>
    </row>
    <row r="7861" spans="1:4">
      <c r="A7861" s="71" t="s">
        <v>5624</v>
      </c>
      <c r="B7861" s="84" t="s">
        <v>5625</v>
      </c>
      <c r="C7861" s="71" t="s">
        <v>24085</v>
      </c>
      <c r="D7861" s="76" t="s">
        <v>5626</v>
      </c>
    </row>
    <row r="7862" spans="1:4">
      <c r="A7862" s="71" t="s">
        <v>5627</v>
      </c>
      <c r="B7862" s="84" t="s">
        <v>5628</v>
      </c>
      <c r="C7862" s="71" t="s">
        <v>24085</v>
      </c>
      <c r="D7862" s="76" t="s">
        <v>5629</v>
      </c>
    </row>
    <row r="7863" spans="1:4">
      <c r="A7863" s="71" t="s">
        <v>5630</v>
      </c>
      <c r="B7863" s="84" t="s">
        <v>5631</v>
      </c>
      <c r="C7863" s="71" t="s">
        <v>24085</v>
      </c>
      <c r="D7863" s="76" t="s">
        <v>5632</v>
      </c>
    </row>
    <row r="7864" spans="1:4">
      <c r="A7864" s="71" t="s">
        <v>5633</v>
      </c>
      <c r="B7864" s="84" t="s">
        <v>5634</v>
      </c>
      <c r="C7864" s="71" t="s">
        <v>24085</v>
      </c>
      <c r="D7864" s="76" t="s">
        <v>5635</v>
      </c>
    </row>
    <row r="7865" spans="1:4">
      <c r="A7865" s="71" t="s">
        <v>5636</v>
      </c>
      <c r="B7865" s="84" t="s">
        <v>5637</v>
      </c>
      <c r="C7865" s="71" t="s">
        <v>24085</v>
      </c>
      <c r="D7865" s="76" t="s">
        <v>5638</v>
      </c>
    </row>
    <row r="7866" spans="1:4">
      <c r="A7866" s="71" t="s">
        <v>5639</v>
      </c>
      <c r="B7866" s="84" t="s">
        <v>5640</v>
      </c>
      <c r="C7866" s="71" t="s">
        <v>24085</v>
      </c>
      <c r="D7866" s="76" t="s">
        <v>5641</v>
      </c>
    </row>
    <row r="7867" spans="1:4">
      <c r="A7867" s="71" t="s">
        <v>5642</v>
      </c>
      <c r="B7867" s="84" t="s">
        <v>5643</v>
      </c>
      <c r="C7867" s="71" t="s">
        <v>24085</v>
      </c>
      <c r="D7867" s="76" t="s">
        <v>5644</v>
      </c>
    </row>
    <row r="7868" spans="1:4">
      <c r="A7868" s="71" t="s">
        <v>5645</v>
      </c>
      <c r="B7868" s="84" t="s">
        <v>5646</v>
      </c>
      <c r="C7868" s="71" t="s">
        <v>24085</v>
      </c>
      <c r="D7868" s="76" t="s">
        <v>5647</v>
      </c>
    </row>
    <row r="7869" spans="1:4">
      <c r="A7869" s="71" t="s">
        <v>5648</v>
      </c>
      <c r="B7869" s="84" t="s">
        <v>5649</v>
      </c>
      <c r="C7869" s="71" t="s">
        <v>24085</v>
      </c>
      <c r="D7869" s="76" t="s">
        <v>5650</v>
      </c>
    </row>
    <row r="7870" spans="1:4">
      <c r="A7870" s="71" t="s">
        <v>5651</v>
      </c>
      <c r="B7870" s="84" t="s">
        <v>5652</v>
      </c>
      <c r="C7870" s="71" t="s">
        <v>24085</v>
      </c>
      <c r="D7870" s="76" t="s">
        <v>5653</v>
      </c>
    </row>
    <row r="7871" spans="1:4">
      <c r="A7871" s="71" t="s">
        <v>5654</v>
      </c>
      <c r="B7871" s="84" t="s">
        <v>5655</v>
      </c>
      <c r="C7871" s="71" t="s">
        <v>24085</v>
      </c>
      <c r="D7871" s="76" t="s">
        <v>5656</v>
      </c>
    </row>
    <row r="7872" spans="1:4">
      <c r="A7872" s="71" t="s">
        <v>5657</v>
      </c>
      <c r="B7872" s="84" t="s">
        <v>5658</v>
      </c>
      <c r="C7872" s="71" t="s">
        <v>24085</v>
      </c>
      <c r="D7872" s="77" t="s">
        <v>5659</v>
      </c>
    </row>
    <row r="7873" spans="1:4">
      <c r="A7873" s="71" t="s">
        <v>5660</v>
      </c>
      <c r="B7873" s="84" t="s">
        <v>5661</v>
      </c>
      <c r="C7873" s="71" t="s">
        <v>24085</v>
      </c>
      <c r="D7873" s="76" t="s">
        <v>5662</v>
      </c>
    </row>
    <row r="7874" spans="1:4">
      <c r="A7874" s="71" t="s">
        <v>5663</v>
      </c>
      <c r="B7874" s="84" t="s">
        <v>5664</v>
      </c>
      <c r="C7874" s="71" t="s">
        <v>24085</v>
      </c>
      <c r="D7874" s="77" t="s">
        <v>5665</v>
      </c>
    </row>
    <row r="7875" spans="1:4">
      <c r="A7875" s="71" t="s">
        <v>5666</v>
      </c>
      <c r="B7875" s="84" t="s">
        <v>5667</v>
      </c>
      <c r="C7875" s="71" t="s">
        <v>24085</v>
      </c>
      <c r="D7875" s="76" t="s">
        <v>5668</v>
      </c>
    </row>
    <row r="7876" spans="1:4">
      <c r="B7876" s="86"/>
    </row>
    <row r="7877" spans="1:4" ht="18.75">
      <c r="B7877" s="83" t="s">
        <v>23664</v>
      </c>
      <c r="C7877" s="79" t="s">
        <v>23665</v>
      </c>
      <c r="D7877" s="71" t="s">
        <v>23903</v>
      </c>
    </row>
    <row r="7878" spans="1:4">
      <c r="A7878" s="79" t="s">
        <v>23666</v>
      </c>
      <c r="B7878" s="84" t="s">
        <v>22678</v>
      </c>
    </row>
    <row r="7879" spans="1:4">
      <c r="A7879" s="79" t="s">
        <v>23667</v>
      </c>
      <c r="B7879" s="84" t="s">
        <v>22679</v>
      </c>
    </row>
    <row r="7880" spans="1:4">
      <c r="A7880" s="79" t="s">
        <v>24023</v>
      </c>
      <c r="B7880" s="85" t="s">
        <v>23668</v>
      </c>
      <c r="C7880" s="79" t="s">
        <v>23669</v>
      </c>
      <c r="D7880" s="79" t="s">
        <v>23670</v>
      </c>
    </row>
    <row r="7881" spans="1:4">
      <c r="B7881" s="86"/>
      <c r="D7881" s="79" t="s">
        <v>23671</v>
      </c>
    </row>
    <row r="7882" spans="1:4">
      <c r="A7882" s="71" t="s">
        <v>5669</v>
      </c>
      <c r="B7882" s="84" t="s">
        <v>5670</v>
      </c>
      <c r="C7882" s="71" t="s">
        <v>24085</v>
      </c>
      <c r="D7882" s="76" t="s">
        <v>5671</v>
      </c>
    </row>
    <row r="7883" spans="1:4">
      <c r="A7883" s="71" t="s">
        <v>5672</v>
      </c>
      <c r="B7883" s="84" t="s">
        <v>5673</v>
      </c>
      <c r="C7883" s="71" t="s">
        <v>24085</v>
      </c>
      <c r="D7883" s="77" t="s">
        <v>5674</v>
      </c>
    </row>
    <row r="7884" spans="1:4">
      <c r="A7884" s="71" t="s">
        <v>5675</v>
      </c>
      <c r="B7884" s="84" t="s">
        <v>5676</v>
      </c>
      <c r="C7884" s="71" t="s">
        <v>24085</v>
      </c>
      <c r="D7884" s="76" t="s">
        <v>5677</v>
      </c>
    </row>
    <row r="7885" spans="1:4">
      <c r="A7885" s="71" t="s">
        <v>5678</v>
      </c>
      <c r="B7885" s="84" t="s">
        <v>5679</v>
      </c>
      <c r="C7885" s="71" t="s">
        <v>24085</v>
      </c>
      <c r="D7885" s="76" t="s">
        <v>5680</v>
      </c>
    </row>
    <row r="7886" spans="1:4">
      <c r="A7886" s="71" t="s">
        <v>5681</v>
      </c>
      <c r="B7886" s="84" t="s">
        <v>5682</v>
      </c>
      <c r="C7886" s="71" t="s">
        <v>24085</v>
      </c>
      <c r="D7886" s="76" t="s">
        <v>5683</v>
      </c>
    </row>
    <row r="7887" spans="1:4">
      <c r="A7887" s="71" t="s">
        <v>5684</v>
      </c>
      <c r="B7887" s="84" t="s">
        <v>5685</v>
      </c>
      <c r="C7887" s="71" t="s">
        <v>24085</v>
      </c>
      <c r="D7887" s="76" t="s">
        <v>5686</v>
      </c>
    </row>
    <row r="7888" spans="1:4">
      <c r="A7888" s="71" t="s">
        <v>5687</v>
      </c>
      <c r="B7888" s="84" t="s">
        <v>5688</v>
      </c>
      <c r="C7888" s="71" t="s">
        <v>24085</v>
      </c>
      <c r="D7888" s="77" t="s">
        <v>5689</v>
      </c>
    </row>
    <row r="7889" spans="1:4">
      <c r="A7889" s="71" t="s">
        <v>5690</v>
      </c>
      <c r="B7889" s="84" t="s">
        <v>5691</v>
      </c>
      <c r="C7889" s="71" t="s">
        <v>24085</v>
      </c>
      <c r="D7889" s="76" t="s">
        <v>5692</v>
      </c>
    </row>
    <row r="7890" spans="1:4">
      <c r="A7890" s="71" t="s">
        <v>5693</v>
      </c>
      <c r="B7890" s="84" t="s">
        <v>5694</v>
      </c>
      <c r="C7890" s="71" t="s">
        <v>24085</v>
      </c>
      <c r="D7890" s="76" t="s">
        <v>5695</v>
      </c>
    </row>
    <row r="7891" spans="1:4">
      <c r="A7891" s="71" t="s">
        <v>5696</v>
      </c>
      <c r="B7891" s="84" t="s">
        <v>5697</v>
      </c>
      <c r="C7891" s="71" t="s">
        <v>24085</v>
      </c>
      <c r="D7891" s="76" t="s">
        <v>5698</v>
      </c>
    </row>
    <row r="7892" spans="1:4">
      <c r="A7892" s="71" t="s">
        <v>5699</v>
      </c>
      <c r="B7892" s="84" t="s">
        <v>5700</v>
      </c>
      <c r="C7892" s="71" t="s">
        <v>24085</v>
      </c>
      <c r="D7892" s="76" t="s">
        <v>5701</v>
      </c>
    </row>
    <row r="7893" spans="1:4">
      <c r="A7893" s="71" t="s">
        <v>5702</v>
      </c>
      <c r="B7893" s="84" t="s">
        <v>5703</v>
      </c>
      <c r="C7893" s="71" t="s">
        <v>24085</v>
      </c>
      <c r="D7893" s="76" t="s">
        <v>5704</v>
      </c>
    </row>
    <row r="7894" spans="1:4">
      <c r="A7894" s="71" t="s">
        <v>5705</v>
      </c>
      <c r="B7894" s="84" t="s">
        <v>5706</v>
      </c>
      <c r="C7894" s="71" t="s">
        <v>24085</v>
      </c>
      <c r="D7894" s="76" t="s">
        <v>5707</v>
      </c>
    </row>
    <row r="7895" spans="1:4">
      <c r="A7895" s="71" t="s">
        <v>5708</v>
      </c>
      <c r="B7895" s="84" t="s">
        <v>5709</v>
      </c>
      <c r="C7895" s="71" t="s">
        <v>24085</v>
      </c>
      <c r="D7895" s="73" t="s">
        <v>5710</v>
      </c>
    </row>
    <row r="7896" spans="1:4">
      <c r="A7896" s="71" t="s">
        <v>5711</v>
      </c>
      <c r="B7896" s="84" t="s">
        <v>5712</v>
      </c>
      <c r="C7896" s="71" t="s">
        <v>24085</v>
      </c>
      <c r="D7896" s="77" t="s">
        <v>5713</v>
      </c>
    </row>
    <row r="7897" spans="1:4">
      <c r="A7897" s="71" t="s">
        <v>5714</v>
      </c>
      <c r="B7897" s="84" t="s">
        <v>5715</v>
      </c>
      <c r="C7897" s="71" t="s">
        <v>24085</v>
      </c>
      <c r="D7897" s="73" t="s">
        <v>5716</v>
      </c>
    </row>
    <row r="7898" spans="1:4">
      <c r="A7898" s="71" t="s">
        <v>5717</v>
      </c>
      <c r="B7898" s="84" t="s">
        <v>5718</v>
      </c>
      <c r="C7898" s="71" t="s">
        <v>24085</v>
      </c>
      <c r="D7898" s="76" t="s">
        <v>5719</v>
      </c>
    </row>
    <row r="7899" spans="1:4">
      <c r="A7899" s="71" t="s">
        <v>5720</v>
      </c>
      <c r="B7899" s="84" t="s">
        <v>5721</v>
      </c>
      <c r="C7899" s="71" t="s">
        <v>24085</v>
      </c>
      <c r="D7899" s="73" t="s">
        <v>5722</v>
      </c>
    </row>
    <row r="7900" spans="1:4">
      <c r="A7900" s="71" t="s">
        <v>5723</v>
      </c>
      <c r="B7900" s="84" t="s">
        <v>5724</v>
      </c>
      <c r="C7900" s="71" t="s">
        <v>24085</v>
      </c>
      <c r="D7900" s="77" t="s">
        <v>5725</v>
      </c>
    </row>
    <row r="7901" spans="1:4">
      <c r="A7901" s="71" t="s">
        <v>5726</v>
      </c>
      <c r="B7901" s="84" t="s">
        <v>5727</v>
      </c>
      <c r="C7901" s="71" t="s">
        <v>24085</v>
      </c>
      <c r="D7901" s="73" t="s">
        <v>5728</v>
      </c>
    </row>
    <row r="7902" spans="1:4">
      <c r="A7902" s="71" t="s">
        <v>5729</v>
      </c>
      <c r="B7902" s="84" t="s">
        <v>5730</v>
      </c>
      <c r="C7902" s="71" t="s">
        <v>24085</v>
      </c>
      <c r="D7902" s="76" t="s">
        <v>5731</v>
      </c>
    </row>
    <row r="7903" spans="1:4">
      <c r="A7903" s="71" t="s">
        <v>5732</v>
      </c>
      <c r="B7903" s="84" t="s">
        <v>5733</v>
      </c>
      <c r="C7903" s="71" t="s">
        <v>24085</v>
      </c>
      <c r="D7903" s="76" t="s">
        <v>5734</v>
      </c>
    </row>
    <row r="7904" spans="1:4">
      <c r="A7904" s="71" t="s">
        <v>5735</v>
      </c>
      <c r="B7904" s="84" t="s">
        <v>5736</v>
      </c>
      <c r="C7904" s="71" t="s">
        <v>24085</v>
      </c>
      <c r="D7904" s="77" t="s">
        <v>5737</v>
      </c>
    </row>
    <row r="7905" spans="1:4">
      <c r="A7905" s="71" t="s">
        <v>5738</v>
      </c>
      <c r="B7905" s="84" t="s">
        <v>5739</v>
      </c>
      <c r="C7905" s="71" t="s">
        <v>24085</v>
      </c>
      <c r="D7905" s="73" t="s">
        <v>5722</v>
      </c>
    </row>
    <row r="7906" spans="1:4">
      <c r="A7906" s="71" t="s">
        <v>5740</v>
      </c>
      <c r="B7906" s="84" t="s">
        <v>5741</v>
      </c>
      <c r="C7906" s="71" t="s">
        <v>24085</v>
      </c>
      <c r="D7906" s="77" t="s">
        <v>5725</v>
      </c>
    </row>
    <row r="7907" spans="1:4">
      <c r="A7907" s="71" t="s">
        <v>5742</v>
      </c>
      <c r="B7907" s="84" t="s">
        <v>5743</v>
      </c>
      <c r="C7907" s="71" t="s">
        <v>24085</v>
      </c>
      <c r="D7907" s="73" t="s">
        <v>5728</v>
      </c>
    </row>
    <row r="7908" spans="1:4">
      <c r="A7908" s="71" t="s">
        <v>5744</v>
      </c>
      <c r="B7908" s="84" t="s">
        <v>5745</v>
      </c>
      <c r="C7908" s="71" t="s">
        <v>24085</v>
      </c>
      <c r="D7908" s="76" t="s">
        <v>5731</v>
      </c>
    </row>
    <row r="7909" spans="1:4">
      <c r="A7909" s="71" t="s">
        <v>5746</v>
      </c>
      <c r="B7909" s="84" t="s">
        <v>5747</v>
      </c>
      <c r="C7909" s="71" t="s">
        <v>24085</v>
      </c>
      <c r="D7909" s="76" t="s">
        <v>5748</v>
      </c>
    </row>
    <row r="7910" spans="1:4">
      <c r="A7910" s="71" t="s">
        <v>5749</v>
      </c>
      <c r="B7910" s="84" t="s">
        <v>5750</v>
      </c>
      <c r="C7910" s="71" t="s">
        <v>24085</v>
      </c>
      <c r="D7910" s="77" t="s">
        <v>5737</v>
      </c>
    </row>
    <row r="7911" spans="1:4">
      <c r="A7911" s="71" t="s">
        <v>5751</v>
      </c>
      <c r="B7911" s="84" t="s">
        <v>5752</v>
      </c>
      <c r="C7911" s="71" t="s">
        <v>24085</v>
      </c>
      <c r="D7911" s="76" t="s">
        <v>5753</v>
      </c>
    </row>
    <row r="7912" spans="1:4">
      <c r="A7912" s="71" t="s">
        <v>5754</v>
      </c>
      <c r="B7912" s="84" t="s">
        <v>5755</v>
      </c>
      <c r="C7912" s="71" t="s">
        <v>24085</v>
      </c>
      <c r="D7912" s="76" t="s">
        <v>5756</v>
      </c>
    </row>
    <row r="7913" spans="1:4">
      <c r="A7913" s="71" t="s">
        <v>5757</v>
      </c>
      <c r="B7913" s="84" t="s">
        <v>5758</v>
      </c>
      <c r="C7913" s="71" t="s">
        <v>24085</v>
      </c>
      <c r="D7913" s="76" t="s">
        <v>5759</v>
      </c>
    </row>
    <row r="7914" spans="1:4">
      <c r="A7914" s="71" t="s">
        <v>5760</v>
      </c>
      <c r="B7914" s="84" t="s">
        <v>5761</v>
      </c>
      <c r="C7914" s="71" t="s">
        <v>24085</v>
      </c>
      <c r="D7914" s="76" t="s">
        <v>5762</v>
      </c>
    </row>
    <row r="7915" spans="1:4">
      <c r="A7915" s="71" t="s">
        <v>5763</v>
      </c>
      <c r="B7915" s="84" t="s">
        <v>5764</v>
      </c>
      <c r="C7915" s="71" t="s">
        <v>24085</v>
      </c>
      <c r="D7915" s="76" t="s">
        <v>5765</v>
      </c>
    </row>
    <row r="7916" spans="1:4">
      <c r="A7916" s="71" t="s">
        <v>5766</v>
      </c>
      <c r="B7916" s="84" t="s">
        <v>5767</v>
      </c>
      <c r="C7916" s="71" t="s">
        <v>24085</v>
      </c>
      <c r="D7916" s="76" t="s">
        <v>5768</v>
      </c>
    </row>
    <row r="7917" spans="1:4">
      <c r="A7917" s="71" t="s">
        <v>5769</v>
      </c>
      <c r="B7917" s="84" t="s">
        <v>5770</v>
      </c>
      <c r="C7917" s="71" t="s">
        <v>24085</v>
      </c>
      <c r="D7917" s="76" t="s">
        <v>5771</v>
      </c>
    </row>
    <row r="7918" spans="1:4">
      <c r="A7918" s="71" t="s">
        <v>5772</v>
      </c>
      <c r="B7918" s="84" t="s">
        <v>5773</v>
      </c>
      <c r="C7918" s="71" t="s">
        <v>24085</v>
      </c>
      <c r="D7918" s="76" t="s">
        <v>5774</v>
      </c>
    </row>
    <row r="7919" spans="1:4">
      <c r="A7919" s="71" t="s">
        <v>5775</v>
      </c>
      <c r="B7919" s="84" t="s">
        <v>5776</v>
      </c>
      <c r="C7919" s="71" t="s">
        <v>24085</v>
      </c>
      <c r="D7919" s="76" t="s">
        <v>5777</v>
      </c>
    </row>
    <row r="7920" spans="1:4">
      <c r="A7920" s="71" t="s">
        <v>5778</v>
      </c>
      <c r="B7920" s="84" t="s">
        <v>5779</v>
      </c>
      <c r="C7920" s="71" t="s">
        <v>24085</v>
      </c>
      <c r="D7920" s="76" t="s">
        <v>5780</v>
      </c>
    </row>
    <row r="7921" spans="1:4">
      <c r="A7921" s="71" t="s">
        <v>5781</v>
      </c>
      <c r="B7921" s="84" t="s">
        <v>5782</v>
      </c>
      <c r="C7921" s="71" t="s">
        <v>24085</v>
      </c>
      <c r="D7921" s="76" t="s">
        <v>5783</v>
      </c>
    </row>
    <row r="7922" spans="1:4">
      <c r="A7922" s="71" t="s">
        <v>5784</v>
      </c>
      <c r="B7922" s="84" t="s">
        <v>5785</v>
      </c>
      <c r="C7922" s="71" t="s">
        <v>24085</v>
      </c>
      <c r="D7922" s="76" t="s">
        <v>5786</v>
      </c>
    </row>
    <row r="7923" spans="1:4">
      <c r="A7923" s="71" t="s">
        <v>5787</v>
      </c>
      <c r="B7923" s="84" t="s">
        <v>5788</v>
      </c>
      <c r="C7923" s="71" t="s">
        <v>24085</v>
      </c>
      <c r="D7923" s="73" t="s">
        <v>5789</v>
      </c>
    </row>
    <row r="7924" spans="1:4">
      <c r="A7924" s="71" t="s">
        <v>5790</v>
      </c>
      <c r="B7924" s="84" t="s">
        <v>5791</v>
      </c>
      <c r="C7924" s="71" t="s">
        <v>24085</v>
      </c>
      <c r="D7924" s="76" t="s">
        <v>5792</v>
      </c>
    </row>
    <row r="7925" spans="1:4">
      <c r="A7925" s="71" t="s">
        <v>5793</v>
      </c>
      <c r="B7925" s="84" t="s">
        <v>5794</v>
      </c>
      <c r="C7925" s="71" t="s">
        <v>24085</v>
      </c>
      <c r="D7925" s="73" t="s">
        <v>4939</v>
      </c>
    </row>
    <row r="7926" spans="1:4">
      <c r="A7926" s="71" t="s">
        <v>5795</v>
      </c>
      <c r="B7926" s="84" t="s">
        <v>5796</v>
      </c>
      <c r="C7926" s="71" t="s">
        <v>24085</v>
      </c>
      <c r="D7926" s="76" t="s">
        <v>5797</v>
      </c>
    </row>
    <row r="7927" spans="1:4">
      <c r="A7927" s="71" t="s">
        <v>5798</v>
      </c>
      <c r="B7927" s="84" t="s">
        <v>5799</v>
      </c>
      <c r="C7927" s="71" t="s">
        <v>24085</v>
      </c>
      <c r="D7927" s="73" t="s">
        <v>5800</v>
      </c>
    </row>
    <row r="7928" spans="1:4">
      <c r="A7928" s="71" t="s">
        <v>5801</v>
      </c>
      <c r="B7928" s="84" t="s">
        <v>5802</v>
      </c>
      <c r="C7928" s="71" t="s">
        <v>24085</v>
      </c>
      <c r="D7928" s="76" t="s">
        <v>5803</v>
      </c>
    </row>
    <row r="7929" spans="1:4">
      <c r="A7929" s="71" t="s">
        <v>5804</v>
      </c>
      <c r="B7929" s="84" t="s">
        <v>5805</v>
      </c>
      <c r="C7929" s="71" t="s">
        <v>24085</v>
      </c>
      <c r="D7929" s="73" t="s">
        <v>5806</v>
      </c>
    </row>
    <row r="7930" spans="1:4">
      <c r="A7930" s="71" t="s">
        <v>5807</v>
      </c>
      <c r="B7930" s="84" t="s">
        <v>5808</v>
      </c>
      <c r="C7930" s="71" t="s">
        <v>24085</v>
      </c>
      <c r="D7930" s="76" t="s">
        <v>5809</v>
      </c>
    </row>
    <row r="7931" spans="1:4">
      <c r="A7931" s="71" t="s">
        <v>5810</v>
      </c>
      <c r="B7931" s="84" t="s">
        <v>5811</v>
      </c>
      <c r="C7931" s="71" t="s">
        <v>24085</v>
      </c>
      <c r="D7931" s="76" t="s">
        <v>5812</v>
      </c>
    </row>
    <row r="7932" spans="1:4">
      <c r="A7932" s="71" t="s">
        <v>5813</v>
      </c>
      <c r="B7932" s="84" t="s">
        <v>5814</v>
      </c>
      <c r="C7932" s="71" t="s">
        <v>24085</v>
      </c>
      <c r="D7932" s="76" t="s">
        <v>5815</v>
      </c>
    </row>
    <row r="7933" spans="1:4">
      <c r="A7933" s="71" t="s">
        <v>5816</v>
      </c>
      <c r="B7933" s="84" t="s">
        <v>5817</v>
      </c>
      <c r="C7933" s="71" t="s">
        <v>24085</v>
      </c>
      <c r="D7933" s="76" t="s">
        <v>5818</v>
      </c>
    </row>
    <row r="7934" spans="1:4">
      <c r="A7934" s="71" t="s">
        <v>5819</v>
      </c>
      <c r="B7934" s="84" t="s">
        <v>5820</v>
      </c>
      <c r="C7934" s="71" t="s">
        <v>24085</v>
      </c>
      <c r="D7934" s="76" t="s">
        <v>5821</v>
      </c>
    </row>
    <row r="7936" spans="1:4" ht="18.75">
      <c r="B7936" s="83" t="s">
        <v>23664</v>
      </c>
      <c r="C7936" s="79" t="s">
        <v>23665</v>
      </c>
      <c r="D7936" s="71" t="s">
        <v>23904</v>
      </c>
    </row>
    <row r="7937" spans="1:4">
      <c r="A7937" s="79" t="s">
        <v>23666</v>
      </c>
      <c r="B7937" s="84" t="s">
        <v>22678</v>
      </c>
    </row>
    <row r="7938" spans="1:4">
      <c r="A7938" s="79" t="s">
        <v>23667</v>
      </c>
      <c r="B7938" s="84" t="s">
        <v>22679</v>
      </c>
    </row>
    <row r="7939" spans="1:4">
      <c r="A7939" s="79" t="s">
        <v>24023</v>
      </c>
      <c r="B7939" s="85" t="s">
        <v>23668</v>
      </c>
      <c r="C7939" s="79" t="s">
        <v>23669</v>
      </c>
      <c r="D7939" s="79" t="s">
        <v>23670</v>
      </c>
    </row>
    <row r="7940" spans="1:4">
      <c r="B7940" s="86"/>
      <c r="D7940" s="79" t="s">
        <v>23671</v>
      </c>
    </row>
    <row r="7941" spans="1:4">
      <c r="A7941" s="71" t="s">
        <v>5822</v>
      </c>
      <c r="B7941" s="84" t="s">
        <v>5823</v>
      </c>
      <c r="C7941" s="71" t="s">
        <v>24085</v>
      </c>
      <c r="D7941" s="76" t="s">
        <v>5824</v>
      </c>
    </row>
    <row r="7942" spans="1:4">
      <c r="A7942" s="71" t="s">
        <v>5825</v>
      </c>
      <c r="B7942" s="84" t="s">
        <v>5826</v>
      </c>
      <c r="C7942" s="71" t="s">
        <v>24085</v>
      </c>
      <c r="D7942" s="76" t="s">
        <v>5827</v>
      </c>
    </row>
    <row r="7943" spans="1:4">
      <c r="A7943" s="71" t="s">
        <v>5828</v>
      </c>
      <c r="B7943" s="84" t="s">
        <v>5829</v>
      </c>
      <c r="C7943" s="71" t="s">
        <v>24085</v>
      </c>
      <c r="D7943" s="76" t="s">
        <v>5830</v>
      </c>
    </row>
    <row r="7944" spans="1:4">
      <c r="A7944" s="71" t="s">
        <v>5831</v>
      </c>
      <c r="B7944" s="84" t="s">
        <v>5832</v>
      </c>
      <c r="C7944" s="71" t="s">
        <v>24085</v>
      </c>
      <c r="D7944" s="76" t="s">
        <v>5833</v>
      </c>
    </row>
    <row r="7945" spans="1:4">
      <c r="A7945" s="71" t="s">
        <v>5834</v>
      </c>
      <c r="B7945" s="84" t="s">
        <v>5835</v>
      </c>
      <c r="C7945" s="71" t="s">
        <v>24085</v>
      </c>
      <c r="D7945" s="76" t="s">
        <v>5836</v>
      </c>
    </row>
    <row r="7946" spans="1:4">
      <c r="A7946" s="71" t="s">
        <v>5837</v>
      </c>
      <c r="B7946" s="84" t="s">
        <v>3930</v>
      </c>
      <c r="C7946" s="71" t="s">
        <v>24085</v>
      </c>
      <c r="D7946" s="76" t="s">
        <v>3931</v>
      </c>
    </row>
    <row r="7947" spans="1:4">
      <c r="A7947" s="71" t="s">
        <v>3932</v>
      </c>
      <c r="B7947" s="84" t="s">
        <v>3933</v>
      </c>
      <c r="C7947" s="71" t="s">
        <v>24085</v>
      </c>
      <c r="D7947" s="76" t="s">
        <v>3934</v>
      </c>
    </row>
    <row r="7948" spans="1:4">
      <c r="A7948" s="71" t="s">
        <v>3935</v>
      </c>
      <c r="B7948" s="84" t="s">
        <v>3936</v>
      </c>
      <c r="C7948" s="71" t="s">
        <v>24085</v>
      </c>
      <c r="D7948" s="76" t="s">
        <v>3937</v>
      </c>
    </row>
    <row r="7949" spans="1:4">
      <c r="A7949" s="71" t="s">
        <v>3938</v>
      </c>
      <c r="B7949" s="84" t="s">
        <v>3939</v>
      </c>
      <c r="C7949" s="71" t="s">
        <v>24085</v>
      </c>
      <c r="D7949" s="76" t="s">
        <v>3940</v>
      </c>
    </row>
    <row r="7950" spans="1:4">
      <c r="A7950" s="71" t="s">
        <v>3941</v>
      </c>
      <c r="B7950" s="84" t="s">
        <v>3942</v>
      </c>
      <c r="C7950" s="71" t="s">
        <v>24085</v>
      </c>
      <c r="D7950" s="76" t="s">
        <v>3943</v>
      </c>
    </row>
    <row r="7951" spans="1:4">
      <c r="A7951" s="71" t="s">
        <v>3944</v>
      </c>
      <c r="B7951" s="84" t="s">
        <v>3945</v>
      </c>
      <c r="C7951" s="71" t="s">
        <v>22126</v>
      </c>
      <c r="D7951" s="73" t="s">
        <v>3946</v>
      </c>
    </row>
    <row r="7952" spans="1:4">
      <c r="A7952" s="71" t="s">
        <v>3947</v>
      </c>
      <c r="B7952" s="84" t="s">
        <v>3948</v>
      </c>
      <c r="C7952" s="71" t="s">
        <v>22126</v>
      </c>
      <c r="D7952" s="73" t="s">
        <v>3949</v>
      </c>
    </row>
    <row r="7953" spans="1:4">
      <c r="A7953" s="71" t="s">
        <v>3950</v>
      </c>
      <c r="B7953" s="84" t="s">
        <v>3951</v>
      </c>
      <c r="C7953" s="71" t="s">
        <v>22126</v>
      </c>
      <c r="D7953" s="73" t="s">
        <v>3952</v>
      </c>
    </row>
    <row r="7954" spans="1:4">
      <c r="A7954" s="71" t="s">
        <v>3953</v>
      </c>
      <c r="B7954" s="84" t="s">
        <v>3954</v>
      </c>
      <c r="C7954" s="71" t="s">
        <v>22126</v>
      </c>
      <c r="D7954" s="73" t="s">
        <v>3955</v>
      </c>
    </row>
    <row r="7955" spans="1:4">
      <c r="A7955" s="71" t="s">
        <v>3956</v>
      </c>
      <c r="B7955" s="84" t="s">
        <v>3957</v>
      </c>
      <c r="C7955" s="71" t="s">
        <v>22126</v>
      </c>
      <c r="D7955" s="73" t="s">
        <v>3958</v>
      </c>
    </row>
    <row r="7956" spans="1:4">
      <c r="A7956" s="71" t="s">
        <v>3959</v>
      </c>
      <c r="B7956" s="84" t="s">
        <v>3960</v>
      </c>
      <c r="C7956" s="71" t="s">
        <v>22126</v>
      </c>
      <c r="D7956" s="73" t="s">
        <v>3961</v>
      </c>
    </row>
    <row r="7957" spans="1:4">
      <c r="A7957" s="71" t="s">
        <v>3962</v>
      </c>
      <c r="B7957" s="84" t="s">
        <v>3963</v>
      </c>
      <c r="C7957" s="71" t="s">
        <v>22126</v>
      </c>
      <c r="D7957" s="73" t="s">
        <v>3964</v>
      </c>
    </row>
    <row r="7958" spans="1:4">
      <c r="A7958" s="71" t="s">
        <v>3965</v>
      </c>
      <c r="B7958" s="84" t="s">
        <v>3966</v>
      </c>
      <c r="C7958" s="71" t="s">
        <v>22126</v>
      </c>
      <c r="D7958" s="76" t="s">
        <v>3967</v>
      </c>
    </row>
    <row r="7959" spans="1:4">
      <c r="A7959" s="71" t="s">
        <v>3968</v>
      </c>
      <c r="B7959" s="84" t="s">
        <v>3969</v>
      </c>
      <c r="C7959" s="71" t="s">
        <v>22126</v>
      </c>
      <c r="D7959" s="73" t="s">
        <v>3970</v>
      </c>
    </row>
    <row r="7960" spans="1:4">
      <c r="A7960" s="71" t="s">
        <v>3971</v>
      </c>
      <c r="B7960" s="84" t="s">
        <v>3972</v>
      </c>
      <c r="C7960" s="71" t="s">
        <v>22126</v>
      </c>
      <c r="D7960" s="77" t="s">
        <v>3973</v>
      </c>
    </row>
    <row r="7961" spans="1:4">
      <c r="A7961" s="71" t="s">
        <v>3974</v>
      </c>
      <c r="B7961" s="84" t="s">
        <v>3975</v>
      </c>
      <c r="C7961" s="71" t="s">
        <v>22126</v>
      </c>
      <c r="D7961" s="76" t="s">
        <v>3976</v>
      </c>
    </row>
    <row r="7962" spans="1:4">
      <c r="A7962" s="71" t="s">
        <v>3977</v>
      </c>
      <c r="B7962" s="84" t="s">
        <v>3978</v>
      </c>
      <c r="C7962" s="71" t="s">
        <v>22126</v>
      </c>
      <c r="D7962" s="73" t="s">
        <v>3979</v>
      </c>
    </row>
    <row r="7963" spans="1:4">
      <c r="A7963" s="71" t="s">
        <v>3980</v>
      </c>
      <c r="B7963" s="84" t="s">
        <v>3981</v>
      </c>
      <c r="C7963" s="71" t="s">
        <v>22126</v>
      </c>
      <c r="D7963" s="76" t="s">
        <v>3982</v>
      </c>
    </row>
    <row r="7964" spans="1:4">
      <c r="A7964" s="71" t="s">
        <v>3983</v>
      </c>
      <c r="B7964" s="84" t="s">
        <v>3984</v>
      </c>
      <c r="C7964" s="71" t="s">
        <v>22126</v>
      </c>
      <c r="D7964" s="76" t="s">
        <v>3985</v>
      </c>
    </row>
    <row r="7965" spans="1:4">
      <c r="A7965" s="71" t="s">
        <v>3986</v>
      </c>
      <c r="B7965" s="84" t="s">
        <v>3987</v>
      </c>
      <c r="C7965" s="71" t="s">
        <v>22126</v>
      </c>
      <c r="D7965" s="73" t="s">
        <v>3988</v>
      </c>
    </row>
    <row r="7966" spans="1:4">
      <c r="A7966" s="71" t="s">
        <v>3989</v>
      </c>
      <c r="B7966" s="84" t="s">
        <v>3990</v>
      </c>
      <c r="C7966" s="71" t="s">
        <v>22126</v>
      </c>
      <c r="D7966" s="73" t="s">
        <v>3991</v>
      </c>
    </row>
    <row r="7967" spans="1:4">
      <c r="A7967" s="71" t="s">
        <v>3992</v>
      </c>
      <c r="B7967" s="84" t="s">
        <v>3993</v>
      </c>
      <c r="C7967" s="71" t="s">
        <v>22126</v>
      </c>
      <c r="D7967" s="73" t="s">
        <v>3994</v>
      </c>
    </row>
    <row r="7968" spans="1:4">
      <c r="A7968" s="71" t="s">
        <v>3995</v>
      </c>
      <c r="B7968" s="84" t="s">
        <v>3996</v>
      </c>
      <c r="C7968" s="71" t="s">
        <v>22126</v>
      </c>
      <c r="D7968" s="73" t="s">
        <v>3997</v>
      </c>
    </row>
    <row r="7969" spans="1:4">
      <c r="A7969" s="71" t="s">
        <v>3998</v>
      </c>
      <c r="B7969" s="84" t="s">
        <v>3999</v>
      </c>
      <c r="C7969" s="71" t="s">
        <v>22126</v>
      </c>
      <c r="D7969" s="73" t="s">
        <v>4000</v>
      </c>
    </row>
    <row r="7970" spans="1:4">
      <c r="A7970" s="71" t="s">
        <v>4001</v>
      </c>
      <c r="B7970" s="84" t="s">
        <v>4002</v>
      </c>
      <c r="C7970" s="71" t="s">
        <v>22126</v>
      </c>
      <c r="D7970" s="73" t="s">
        <v>4003</v>
      </c>
    </row>
    <row r="7971" spans="1:4">
      <c r="A7971" s="71" t="s">
        <v>4004</v>
      </c>
      <c r="B7971" s="84" t="s">
        <v>4005</v>
      </c>
      <c r="C7971" s="71" t="s">
        <v>22126</v>
      </c>
      <c r="D7971" s="73" t="s">
        <v>4006</v>
      </c>
    </row>
    <row r="7972" spans="1:4">
      <c r="A7972" s="71" t="s">
        <v>4007</v>
      </c>
      <c r="B7972" s="84" t="s">
        <v>4008</v>
      </c>
      <c r="C7972" s="71" t="s">
        <v>22126</v>
      </c>
      <c r="D7972" s="76" t="s">
        <v>4009</v>
      </c>
    </row>
    <row r="7973" spans="1:4">
      <c r="A7973" s="71" t="s">
        <v>4010</v>
      </c>
      <c r="B7973" s="84" t="s">
        <v>4011</v>
      </c>
      <c r="C7973" s="71" t="s">
        <v>22126</v>
      </c>
      <c r="D7973" s="73" t="s">
        <v>4012</v>
      </c>
    </row>
    <row r="7974" spans="1:4">
      <c r="A7974" s="71" t="s">
        <v>4013</v>
      </c>
      <c r="B7974" s="84" t="s">
        <v>4014</v>
      </c>
      <c r="C7974" s="71" t="s">
        <v>22126</v>
      </c>
      <c r="D7974" s="76" t="s">
        <v>4015</v>
      </c>
    </row>
    <row r="7975" spans="1:4">
      <c r="A7975" s="71" t="s">
        <v>4016</v>
      </c>
      <c r="B7975" s="84" t="s">
        <v>4017</v>
      </c>
      <c r="C7975" s="71" t="s">
        <v>22126</v>
      </c>
      <c r="D7975" s="76" t="s">
        <v>4018</v>
      </c>
    </row>
    <row r="7976" spans="1:4">
      <c r="A7976" s="71" t="s">
        <v>4019</v>
      </c>
      <c r="B7976" s="84" t="s">
        <v>4020</v>
      </c>
      <c r="C7976" s="71" t="s">
        <v>22126</v>
      </c>
      <c r="D7976" s="73" t="s">
        <v>4021</v>
      </c>
    </row>
    <row r="7977" spans="1:4">
      <c r="A7977" s="71" t="s">
        <v>4022</v>
      </c>
      <c r="B7977" s="84" t="s">
        <v>4023</v>
      </c>
      <c r="C7977" s="71" t="s">
        <v>22126</v>
      </c>
      <c r="D7977" s="73" t="s">
        <v>4024</v>
      </c>
    </row>
    <row r="7978" spans="1:4">
      <c r="A7978" s="71" t="s">
        <v>4025</v>
      </c>
      <c r="B7978" s="84" t="s">
        <v>4026</v>
      </c>
      <c r="C7978" s="71" t="s">
        <v>22126</v>
      </c>
      <c r="D7978" s="73" t="s">
        <v>4027</v>
      </c>
    </row>
    <row r="7979" spans="1:4">
      <c r="A7979" s="71" t="s">
        <v>4028</v>
      </c>
      <c r="B7979" s="84" t="s">
        <v>4029</v>
      </c>
      <c r="C7979" s="71" t="s">
        <v>22126</v>
      </c>
      <c r="D7979" s="73" t="s">
        <v>4030</v>
      </c>
    </row>
    <row r="7980" spans="1:4">
      <c r="A7980" s="71" t="s">
        <v>4031</v>
      </c>
      <c r="B7980" s="84" t="s">
        <v>4032</v>
      </c>
      <c r="C7980" s="71" t="s">
        <v>22126</v>
      </c>
      <c r="D7980" s="73" t="s">
        <v>4033</v>
      </c>
    </row>
    <row r="7981" spans="1:4">
      <c r="A7981" s="71" t="s">
        <v>4034</v>
      </c>
      <c r="B7981" s="84" t="s">
        <v>4035</v>
      </c>
      <c r="C7981" s="71" t="s">
        <v>22126</v>
      </c>
      <c r="D7981" s="73" t="s">
        <v>4036</v>
      </c>
    </row>
    <row r="7982" spans="1:4">
      <c r="A7982" s="71" t="s">
        <v>4037</v>
      </c>
      <c r="B7982" s="84" t="s">
        <v>4038</v>
      </c>
      <c r="C7982" s="71" t="s">
        <v>22126</v>
      </c>
      <c r="D7982" s="73" t="s">
        <v>4039</v>
      </c>
    </row>
    <row r="7983" spans="1:4">
      <c r="A7983" s="71" t="s">
        <v>4040</v>
      </c>
      <c r="B7983" s="84" t="s">
        <v>4041</v>
      </c>
      <c r="C7983" s="71" t="s">
        <v>22126</v>
      </c>
      <c r="D7983" s="73" t="s">
        <v>4042</v>
      </c>
    </row>
    <row r="7984" spans="1:4">
      <c r="A7984" s="71" t="s">
        <v>4043</v>
      </c>
      <c r="B7984" s="84" t="s">
        <v>4044</v>
      </c>
      <c r="C7984" s="71" t="s">
        <v>22126</v>
      </c>
      <c r="D7984" s="76" t="s">
        <v>4045</v>
      </c>
    </row>
    <row r="7985" spans="1:4">
      <c r="A7985" s="71" t="s">
        <v>4046</v>
      </c>
      <c r="B7985" s="84" t="s">
        <v>4047</v>
      </c>
      <c r="C7985" s="71" t="s">
        <v>22126</v>
      </c>
      <c r="D7985" s="76" t="s">
        <v>4048</v>
      </c>
    </row>
    <row r="7986" spans="1:4">
      <c r="A7986" s="71" t="s">
        <v>4049</v>
      </c>
      <c r="B7986" s="84" t="s">
        <v>4050</v>
      </c>
      <c r="C7986" s="71" t="s">
        <v>22126</v>
      </c>
      <c r="D7986" s="76" t="s">
        <v>4051</v>
      </c>
    </row>
    <row r="7987" spans="1:4">
      <c r="A7987" s="71" t="s">
        <v>4052</v>
      </c>
      <c r="B7987" s="84" t="s">
        <v>4053</v>
      </c>
      <c r="C7987" s="71" t="s">
        <v>22126</v>
      </c>
      <c r="D7987" s="77" t="s">
        <v>4054</v>
      </c>
    </row>
    <row r="7988" spans="1:4">
      <c r="A7988" s="71" t="s">
        <v>4055</v>
      </c>
      <c r="B7988" s="84" t="s">
        <v>4056</v>
      </c>
      <c r="C7988" s="71" t="s">
        <v>22126</v>
      </c>
      <c r="D7988" s="73" t="s">
        <v>4057</v>
      </c>
    </row>
    <row r="7989" spans="1:4">
      <c r="A7989" s="71" t="s">
        <v>4058</v>
      </c>
      <c r="B7989" s="84" t="s">
        <v>4059</v>
      </c>
      <c r="C7989" s="71" t="s">
        <v>22126</v>
      </c>
      <c r="D7989" s="73" t="s">
        <v>4060</v>
      </c>
    </row>
    <row r="7990" spans="1:4">
      <c r="A7990" s="71" t="s">
        <v>4061</v>
      </c>
      <c r="B7990" s="84" t="s">
        <v>4062</v>
      </c>
      <c r="C7990" s="71" t="s">
        <v>22126</v>
      </c>
      <c r="D7990" s="76" t="s">
        <v>4063</v>
      </c>
    </row>
    <row r="7991" spans="1:4">
      <c r="A7991" s="71" t="s">
        <v>4064</v>
      </c>
      <c r="B7991" s="84" t="s">
        <v>4065</v>
      </c>
      <c r="C7991" s="71" t="s">
        <v>22126</v>
      </c>
      <c r="D7991" s="76" t="s">
        <v>4066</v>
      </c>
    </row>
    <row r="7992" spans="1:4">
      <c r="A7992" s="71" t="s">
        <v>4067</v>
      </c>
      <c r="B7992" s="84" t="s">
        <v>4068</v>
      </c>
      <c r="C7992" s="71" t="s">
        <v>22126</v>
      </c>
      <c r="D7992" s="73" t="s">
        <v>4069</v>
      </c>
    </row>
    <row r="7993" spans="1:4">
      <c r="A7993" s="71" t="s">
        <v>4070</v>
      </c>
      <c r="B7993" s="84" t="s">
        <v>4071</v>
      </c>
      <c r="C7993" s="71" t="s">
        <v>22126</v>
      </c>
      <c r="D7993" s="73" t="s">
        <v>4072</v>
      </c>
    </row>
    <row r="7994" spans="1:4">
      <c r="B7994" s="86"/>
    </row>
    <row r="7995" spans="1:4" ht="18.75">
      <c r="B7995" s="83" t="s">
        <v>23664</v>
      </c>
      <c r="C7995" s="79" t="s">
        <v>23665</v>
      </c>
      <c r="D7995" s="71" t="s">
        <v>23905</v>
      </c>
    </row>
    <row r="7996" spans="1:4">
      <c r="A7996" s="79" t="s">
        <v>23666</v>
      </c>
      <c r="B7996" s="84" t="s">
        <v>22678</v>
      </c>
    </row>
    <row r="7997" spans="1:4">
      <c r="A7997" s="79" t="s">
        <v>23667</v>
      </c>
      <c r="B7997" s="84" t="s">
        <v>22679</v>
      </c>
    </row>
    <row r="7998" spans="1:4">
      <c r="A7998" s="79" t="s">
        <v>24023</v>
      </c>
      <c r="B7998" s="85" t="s">
        <v>23668</v>
      </c>
      <c r="C7998" s="79" t="s">
        <v>23669</v>
      </c>
      <c r="D7998" s="79" t="s">
        <v>23670</v>
      </c>
    </row>
    <row r="7999" spans="1:4">
      <c r="B7999" s="86"/>
      <c r="D7999" s="79" t="s">
        <v>23671</v>
      </c>
    </row>
    <row r="8000" spans="1:4">
      <c r="A8000" s="71" t="s">
        <v>4073</v>
      </c>
      <c r="B8000" s="84" t="s">
        <v>4074</v>
      </c>
      <c r="C8000" s="71" t="s">
        <v>22126</v>
      </c>
      <c r="D8000" s="73" t="s">
        <v>4075</v>
      </c>
    </row>
    <row r="8001" spans="1:4">
      <c r="A8001" s="71" t="s">
        <v>4076</v>
      </c>
      <c r="B8001" s="84" t="s">
        <v>4077</v>
      </c>
      <c r="C8001" s="71" t="s">
        <v>22126</v>
      </c>
      <c r="D8001" s="73" t="s">
        <v>4078</v>
      </c>
    </row>
    <row r="8002" spans="1:4">
      <c r="A8002" s="71" t="s">
        <v>4079</v>
      </c>
      <c r="B8002" s="84" t="s">
        <v>4080</v>
      </c>
      <c r="C8002" s="71" t="s">
        <v>22126</v>
      </c>
      <c r="D8002" s="73" t="s">
        <v>4081</v>
      </c>
    </row>
    <row r="8003" spans="1:4">
      <c r="A8003" s="71" t="s">
        <v>4082</v>
      </c>
      <c r="B8003" s="84" t="s">
        <v>4083</v>
      </c>
      <c r="C8003" s="71" t="s">
        <v>22126</v>
      </c>
      <c r="D8003" s="73" t="s">
        <v>4084</v>
      </c>
    </row>
    <row r="8004" spans="1:4">
      <c r="A8004" s="71" t="s">
        <v>4085</v>
      </c>
      <c r="B8004" s="84" t="s">
        <v>4086</v>
      </c>
      <c r="C8004" s="71" t="s">
        <v>22126</v>
      </c>
      <c r="D8004" s="73" t="s">
        <v>4087</v>
      </c>
    </row>
    <row r="8005" spans="1:4">
      <c r="A8005" s="71" t="s">
        <v>4088</v>
      </c>
      <c r="B8005" s="84" t="s">
        <v>4089</v>
      </c>
      <c r="C8005" s="71" t="s">
        <v>22126</v>
      </c>
      <c r="D8005" s="73" t="s">
        <v>4090</v>
      </c>
    </row>
    <row r="8006" spans="1:4">
      <c r="A8006" s="71" t="s">
        <v>4091</v>
      </c>
      <c r="B8006" s="84" t="s">
        <v>4092</v>
      </c>
      <c r="C8006" s="71" t="s">
        <v>22126</v>
      </c>
      <c r="D8006" s="76" t="s">
        <v>4093</v>
      </c>
    </row>
    <row r="8007" spans="1:4">
      <c r="A8007" s="71" t="s">
        <v>4094</v>
      </c>
      <c r="B8007" s="84" t="s">
        <v>4095</v>
      </c>
      <c r="C8007" s="71" t="s">
        <v>22126</v>
      </c>
      <c r="D8007" s="76" t="s">
        <v>4096</v>
      </c>
    </row>
    <row r="8008" spans="1:4">
      <c r="A8008" s="71" t="s">
        <v>4097</v>
      </c>
      <c r="B8008" s="84" t="s">
        <v>4098</v>
      </c>
      <c r="C8008" s="71" t="s">
        <v>22126</v>
      </c>
      <c r="D8008" s="76" t="s">
        <v>4099</v>
      </c>
    </row>
    <row r="8009" spans="1:4">
      <c r="A8009" s="71" t="s">
        <v>4100</v>
      </c>
      <c r="B8009" s="84" t="s">
        <v>4101</v>
      </c>
      <c r="C8009" s="71" t="s">
        <v>22126</v>
      </c>
      <c r="D8009" s="76" t="s">
        <v>4102</v>
      </c>
    </row>
    <row r="8010" spans="1:4">
      <c r="A8010" s="71" t="s">
        <v>4103</v>
      </c>
      <c r="B8010" s="84" t="s">
        <v>4104</v>
      </c>
      <c r="C8010" s="71" t="s">
        <v>24085</v>
      </c>
      <c r="D8010" s="76" t="s">
        <v>4105</v>
      </c>
    </row>
    <row r="8011" spans="1:4">
      <c r="A8011" s="71" t="s">
        <v>4106</v>
      </c>
      <c r="B8011" s="84" t="s">
        <v>4107</v>
      </c>
      <c r="C8011" s="71" t="s">
        <v>24085</v>
      </c>
      <c r="D8011" s="76" t="s">
        <v>4108</v>
      </c>
    </row>
    <row r="8012" spans="1:4">
      <c r="A8012" s="71" t="s">
        <v>4109</v>
      </c>
      <c r="B8012" s="84" t="s">
        <v>4110</v>
      </c>
      <c r="C8012" s="71" t="s">
        <v>24085</v>
      </c>
      <c r="D8012" s="76" t="s">
        <v>4111</v>
      </c>
    </row>
    <row r="8013" spans="1:4">
      <c r="A8013" s="71" t="s">
        <v>4112</v>
      </c>
      <c r="B8013" s="84" t="s">
        <v>4113</v>
      </c>
      <c r="C8013" s="71" t="s">
        <v>24085</v>
      </c>
      <c r="D8013" s="76" t="s">
        <v>4114</v>
      </c>
    </row>
    <row r="8014" spans="1:4">
      <c r="A8014" s="71" t="s">
        <v>4115</v>
      </c>
      <c r="B8014" s="84" t="s">
        <v>4116</v>
      </c>
      <c r="C8014" s="71" t="s">
        <v>24085</v>
      </c>
      <c r="D8014" s="76" t="s">
        <v>4117</v>
      </c>
    </row>
    <row r="8015" spans="1:4">
      <c r="A8015" s="71" t="s">
        <v>4118</v>
      </c>
      <c r="B8015" s="84" t="s">
        <v>4119</v>
      </c>
      <c r="C8015" s="71" t="s">
        <v>24085</v>
      </c>
      <c r="D8015" s="76" t="s">
        <v>4120</v>
      </c>
    </row>
    <row r="8016" spans="1:4">
      <c r="A8016" s="71" t="s">
        <v>4121</v>
      </c>
      <c r="B8016" s="84" t="s">
        <v>4122</v>
      </c>
      <c r="C8016" s="71" t="s">
        <v>24085</v>
      </c>
      <c r="D8016" s="76" t="s">
        <v>4123</v>
      </c>
    </row>
    <row r="8017" spans="1:4">
      <c r="A8017" s="71" t="s">
        <v>4124</v>
      </c>
      <c r="B8017" s="84" t="s">
        <v>4125</v>
      </c>
      <c r="C8017" s="71" t="s">
        <v>24085</v>
      </c>
      <c r="D8017" s="76" t="s">
        <v>4126</v>
      </c>
    </row>
    <row r="8018" spans="1:4">
      <c r="A8018" s="71" t="s">
        <v>4127</v>
      </c>
      <c r="B8018" s="84" t="s">
        <v>4128</v>
      </c>
      <c r="C8018" s="71" t="s">
        <v>24085</v>
      </c>
      <c r="D8018" s="77" t="s">
        <v>4129</v>
      </c>
    </row>
    <row r="8019" spans="1:4">
      <c r="A8019" s="71" t="s">
        <v>4130</v>
      </c>
      <c r="B8019" s="84" t="s">
        <v>4131</v>
      </c>
      <c r="C8019" s="71" t="s">
        <v>24085</v>
      </c>
      <c r="D8019" s="76" t="s">
        <v>4132</v>
      </c>
    </row>
    <row r="8020" spans="1:4">
      <c r="A8020" s="71" t="s">
        <v>4133</v>
      </c>
      <c r="B8020" s="84" t="s">
        <v>4134</v>
      </c>
      <c r="C8020" s="71" t="s">
        <v>24085</v>
      </c>
      <c r="D8020" s="76" t="s">
        <v>4135</v>
      </c>
    </row>
    <row r="8021" spans="1:4">
      <c r="A8021" s="71" t="s">
        <v>4136</v>
      </c>
      <c r="B8021" s="84" t="s">
        <v>4137</v>
      </c>
      <c r="C8021" s="71" t="s">
        <v>24085</v>
      </c>
      <c r="D8021" s="76" t="s">
        <v>4138</v>
      </c>
    </row>
    <row r="8022" spans="1:4">
      <c r="A8022" s="71" t="s">
        <v>4139</v>
      </c>
      <c r="B8022" s="84" t="s">
        <v>4140</v>
      </c>
      <c r="C8022" s="71" t="s">
        <v>24085</v>
      </c>
      <c r="D8022" s="76" t="s">
        <v>4141</v>
      </c>
    </row>
    <row r="8023" spans="1:4">
      <c r="A8023" s="71" t="s">
        <v>4142</v>
      </c>
      <c r="B8023" s="84" t="s">
        <v>4143</v>
      </c>
      <c r="C8023" s="71" t="s">
        <v>24085</v>
      </c>
      <c r="D8023" s="76" t="s">
        <v>4144</v>
      </c>
    </row>
    <row r="8024" spans="1:4">
      <c r="A8024" s="71" t="s">
        <v>4145</v>
      </c>
      <c r="B8024" s="84" t="s">
        <v>4146</v>
      </c>
      <c r="C8024" s="71" t="s">
        <v>24085</v>
      </c>
      <c r="D8024" s="76" t="s">
        <v>4147</v>
      </c>
    </row>
    <row r="8025" spans="1:4">
      <c r="A8025" s="71" t="s">
        <v>4148</v>
      </c>
      <c r="B8025" s="84" t="s">
        <v>4149</v>
      </c>
      <c r="C8025" s="71" t="s">
        <v>24085</v>
      </c>
      <c r="D8025" s="77" t="s">
        <v>4150</v>
      </c>
    </row>
    <row r="8026" spans="1:4">
      <c r="A8026" s="71" t="s">
        <v>4151</v>
      </c>
      <c r="B8026" s="84" t="s">
        <v>4152</v>
      </c>
      <c r="C8026" s="71" t="s">
        <v>24085</v>
      </c>
      <c r="D8026" s="76" t="s">
        <v>4153</v>
      </c>
    </row>
    <row r="8027" spans="1:4">
      <c r="A8027" s="71" t="s">
        <v>4154</v>
      </c>
      <c r="B8027" s="84" t="s">
        <v>4155</v>
      </c>
      <c r="C8027" s="71" t="s">
        <v>24085</v>
      </c>
      <c r="D8027" s="76" t="s">
        <v>4156</v>
      </c>
    </row>
    <row r="8028" spans="1:4">
      <c r="A8028" s="71" t="s">
        <v>4157</v>
      </c>
      <c r="B8028" s="84" t="s">
        <v>4158</v>
      </c>
      <c r="C8028" s="71" t="s">
        <v>24085</v>
      </c>
      <c r="D8028" s="76" t="s">
        <v>4159</v>
      </c>
    </row>
    <row r="8029" spans="1:4">
      <c r="A8029" s="71" t="s">
        <v>4160</v>
      </c>
      <c r="B8029" s="84" t="s">
        <v>4161</v>
      </c>
      <c r="C8029" s="71" t="s">
        <v>24085</v>
      </c>
      <c r="D8029" s="76" t="s">
        <v>4162</v>
      </c>
    </row>
    <row r="8030" spans="1:4">
      <c r="A8030" s="71" t="s">
        <v>4163</v>
      </c>
      <c r="B8030" s="84" t="s">
        <v>4164</v>
      </c>
      <c r="C8030" s="71" t="s">
        <v>24085</v>
      </c>
      <c r="D8030" s="73" t="s">
        <v>4165</v>
      </c>
    </row>
    <row r="8031" spans="1:4">
      <c r="A8031" s="71" t="s">
        <v>4166</v>
      </c>
      <c r="B8031" s="84" t="s">
        <v>4167</v>
      </c>
      <c r="C8031" s="71" t="s">
        <v>24085</v>
      </c>
      <c r="D8031" s="77" t="s">
        <v>4168</v>
      </c>
    </row>
    <row r="8032" spans="1:4">
      <c r="A8032" s="71" t="s">
        <v>4169</v>
      </c>
      <c r="B8032" s="84" t="s">
        <v>4170</v>
      </c>
      <c r="C8032" s="71" t="s">
        <v>24085</v>
      </c>
      <c r="D8032" s="73" t="s">
        <v>4171</v>
      </c>
    </row>
    <row r="8033" spans="1:4">
      <c r="A8033" s="71" t="s">
        <v>4172</v>
      </c>
      <c r="B8033" s="84" t="s">
        <v>4173</v>
      </c>
      <c r="C8033" s="71" t="s">
        <v>24085</v>
      </c>
      <c r="D8033" s="76" t="s">
        <v>4174</v>
      </c>
    </row>
    <row r="8034" spans="1:4">
      <c r="A8034" s="71" t="s">
        <v>4175</v>
      </c>
      <c r="B8034" s="84" t="s">
        <v>4176</v>
      </c>
      <c r="C8034" s="71" t="s">
        <v>24085</v>
      </c>
      <c r="D8034" s="73" t="s">
        <v>4177</v>
      </c>
    </row>
    <row r="8035" spans="1:4">
      <c r="A8035" s="71" t="s">
        <v>4178</v>
      </c>
      <c r="B8035" s="84" t="s">
        <v>4179</v>
      </c>
      <c r="C8035" s="71" t="s">
        <v>24085</v>
      </c>
      <c r="D8035" s="76" t="s">
        <v>4180</v>
      </c>
    </row>
    <row r="8036" spans="1:4">
      <c r="A8036" s="71" t="s">
        <v>4181</v>
      </c>
      <c r="B8036" s="84" t="s">
        <v>4182</v>
      </c>
      <c r="C8036" s="71" t="s">
        <v>24085</v>
      </c>
      <c r="D8036" s="73" t="s">
        <v>4183</v>
      </c>
    </row>
    <row r="8037" spans="1:4">
      <c r="A8037" s="71" t="s">
        <v>4184</v>
      </c>
      <c r="B8037" s="84" t="s">
        <v>4185</v>
      </c>
      <c r="C8037" s="71" t="s">
        <v>24085</v>
      </c>
      <c r="D8037" s="76" t="s">
        <v>4186</v>
      </c>
    </row>
    <row r="8038" spans="1:4">
      <c r="A8038" s="71" t="s">
        <v>4187</v>
      </c>
      <c r="B8038" s="84" t="s">
        <v>4188</v>
      </c>
      <c r="C8038" s="71" t="s">
        <v>24085</v>
      </c>
      <c r="D8038" s="76" t="s">
        <v>4189</v>
      </c>
    </row>
    <row r="8039" spans="1:4">
      <c r="A8039" s="71" t="s">
        <v>4190</v>
      </c>
      <c r="B8039" s="84" t="s">
        <v>4191</v>
      </c>
      <c r="C8039" s="71" t="s">
        <v>24085</v>
      </c>
      <c r="D8039" s="76" t="s">
        <v>4192</v>
      </c>
    </row>
    <row r="8040" spans="1:4">
      <c r="A8040" s="71" t="s">
        <v>4193</v>
      </c>
      <c r="B8040" s="84" t="s">
        <v>4194</v>
      </c>
      <c r="C8040" s="71" t="s">
        <v>24085</v>
      </c>
      <c r="D8040" s="73" t="s">
        <v>4177</v>
      </c>
    </row>
    <row r="8041" spans="1:4">
      <c r="A8041" s="71" t="s">
        <v>4195</v>
      </c>
      <c r="B8041" s="84" t="s">
        <v>4196</v>
      </c>
      <c r="C8041" s="71" t="s">
        <v>24085</v>
      </c>
      <c r="D8041" s="76" t="s">
        <v>4197</v>
      </c>
    </row>
    <row r="8042" spans="1:4">
      <c r="A8042" s="71" t="s">
        <v>4198</v>
      </c>
      <c r="B8042" s="84" t="s">
        <v>4199</v>
      </c>
      <c r="C8042" s="71" t="s">
        <v>24085</v>
      </c>
      <c r="D8042" s="73" t="s">
        <v>4200</v>
      </c>
    </row>
    <row r="8043" spans="1:4">
      <c r="A8043" s="71" t="s">
        <v>4201</v>
      </c>
      <c r="B8043" s="84" t="s">
        <v>4202</v>
      </c>
      <c r="C8043" s="71" t="s">
        <v>24085</v>
      </c>
      <c r="D8043" s="76" t="s">
        <v>4186</v>
      </c>
    </row>
    <row r="8044" spans="1:4">
      <c r="A8044" s="71" t="s">
        <v>4203</v>
      </c>
      <c r="B8044" s="84" t="s">
        <v>4204</v>
      </c>
      <c r="C8044" s="71" t="s">
        <v>24085</v>
      </c>
      <c r="D8044" s="76" t="s">
        <v>4189</v>
      </c>
    </row>
    <row r="8045" spans="1:4">
      <c r="A8045" s="71" t="s">
        <v>4205</v>
      </c>
      <c r="B8045" s="84" t="s">
        <v>4206</v>
      </c>
      <c r="C8045" s="71" t="s">
        <v>24085</v>
      </c>
      <c r="D8045" s="76" t="s">
        <v>4192</v>
      </c>
    </row>
    <row r="8046" spans="1:4">
      <c r="A8046" s="71" t="s">
        <v>4207</v>
      </c>
      <c r="B8046" s="84" t="s">
        <v>4208</v>
      </c>
      <c r="C8046" s="71" t="s">
        <v>24085</v>
      </c>
      <c r="D8046" s="76" t="s">
        <v>4209</v>
      </c>
    </row>
    <row r="8047" spans="1:4">
      <c r="A8047" s="71" t="s">
        <v>4210</v>
      </c>
      <c r="B8047" s="84" t="s">
        <v>4211</v>
      </c>
      <c r="C8047" s="71" t="s">
        <v>24085</v>
      </c>
      <c r="D8047" s="76" t="s">
        <v>4212</v>
      </c>
    </row>
    <row r="8048" spans="1:4">
      <c r="A8048" s="71" t="s">
        <v>4213</v>
      </c>
      <c r="B8048" s="84" t="s">
        <v>4214</v>
      </c>
      <c r="C8048" s="71" t="s">
        <v>24085</v>
      </c>
      <c r="D8048" s="76" t="s">
        <v>4215</v>
      </c>
    </row>
    <row r="8049" spans="1:4">
      <c r="A8049" s="71" t="s">
        <v>4216</v>
      </c>
      <c r="B8049" s="84" t="s">
        <v>4217</v>
      </c>
      <c r="C8049" s="71" t="s">
        <v>24085</v>
      </c>
      <c r="D8049" s="77" t="s">
        <v>4218</v>
      </c>
    </row>
    <row r="8050" spans="1:4">
      <c r="A8050" s="71" t="s">
        <v>4219</v>
      </c>
      <c r="B8050" s="84" t="s">
        <v>4220</v>
      </c>
      <c r="C8050" s="71" t="s">
        <v>24085</v>
      </c>
      <c r="D8050" s="76" t="s">
        <v>4221</v>
      </c>
    </row>
    <row r="8051" spans="1:4">
      <c r="A8051" s="71" t="s">
        <v>4222</v>
      </c>
      <c r="B8051" s="84" t="s">
        <v>4223</v>
      </c>
      <c r="C8051" s="71" t="s">
        <v>24085</v>
      </c>
      <c r="D8051" s="76" t="s">
        <v>4224</v>
      </c>
    </row>
    <row r="8052" spans="1:4">
      <c r="A8052" s="71" t="s">
        <v>4225</v>
      </c>
      <c r="B8052" s="84" t="s">
        <v>4226</v>
      </c>
      <c r="C8052" s="71" t="s">
        <v>24085</v>
      </c>
      <c r="D8052" s="76" t="s">
        <v>4227</v>
      </c>
    </row>
    <row r="8053" spans="1:4">
      <c r="B8053" s="86"/>
    </row>
    <row r="8054" spans="1:4" ht="18.75">
      <c r="B8054" s="83" t="s">
        <v>23664</v>
      </c>
      <c r="C8054" s="79" t="s">
        <v>23665</v>
      </c>
      <c r="D8054" s="71" t="s">
        <v>23906</v>
      </c>
    </row>
    <row r="8055" spans="1:4">
      <c r="A8055" s="79" t="s">
        <v>23666</v>
      </c>
      <c r="B8055" s="84" t="s">
        <v>22678</v>
      </c>
    </row>
    <row r="8056" spans="1:4">
      <c r="A8056" s="79" t="s">
        <v>23667</v>
      </c>
      <c r="B8056" s="84" t="s">
        <v>22679</v>
      </c>
    </row>
    <row r="8057" spans="1:4">
      <c r="A8057" s="79" t="s">
        <v>24023</v>
      </c>
      <c r="B8057" s="85" t="s">
        <v>23668</v>
      </c>
      <c r="C8057" s="79" t="s">
        <v>23669</v>
      </c>
      <c r="D8057" s="79" t="s">
        <v>23670</v>
      </c>
    </row>
    <row r="8058" spans="1:4">
      <c r="B8058" s="86"/>
      <c r="D8058" s="79" t="s">
        <v>23671</v>
      </c>
    </row>
    <row r="8059" spans="1:4">
      <c r="A8059" s="71" t="s">
        <v>4228</v>
      </c>
      <c r="B8059" s="84" t="s">
        <v>4229</v>
      </c>
      <c r="C8059" s="71" t="s">
        <v>24085</v>
      </c>
      <c r="D8059" s="76" t="s">
        <v>4230</v>
      </c>
    </row>
    <row r="8060" spans="1:4">
      <c r="A8060" s="71" t="s">
        <v>4231</v>
      </c>
      <c r="B8060" s="84" t="s">
        <v>4232</v>
      </c>
      <c r="C8060" s="71" t="s">
        <v>24085</v>
      </c>
      <c r="D8060" s="76" t="s">
        <v>4233</v>
      </c>
    </row>
    <row r="8061" spans="1:4">
      <c r="A8061" s="71" t="s">
        <v>4234</v>
      </c>
      <c r="B8061" s="84" t="s">
        <v>4235</v>
      </c>
      <c r="C8061" s="71" t="s">
        <v>24085</v>
      </c>
      <c r="D8061" s="76" t="s">
        <v>4236</v>
      </c>
    </row>
    <row r="8062" spans="1:4">
      <c r="A8062" s="71" t="s">
        <v>4237</v>
      </c>
      <c r="B8062" s="84" t="s">
        <v>4238</v>
      </c>
      <c r="C8062" s="71" t="s">
        <v>24085</v>
      </c>
      <c r="D8062" s="77" t="s">
        <v>4239</v>
      </c>
    </row>
    <row r="8063" spans="1:4">
      <c r="A8063" s="71" t="s">
        <v>4240</v>
      </c>
      <c r="B8063" s="84" t="s">
        <v>4241</v>
      </c>
      <c r="C8063" s="71" t="s">
        <v>24085</v>
      </c>
      <c r="D8063" s="76" t="s">
        <v>4242</v>
      </c>
    </row>
    <row r="8064" spans="1:4">
      <c r="A8064" s="71" t="s">
        <v>4243</v>
      </c>
      <c r="B8064" s="84" t="s">
        <v>4244</v>
      </c>
      <c r="C8064" s="71" t="s">
        <v>24085</v>
      </c>
      <c r="D8064" s="73" t="s">
        <v>4245</v>
      </c>
    </row>
    <row r="8065" spans="1:4">
      <c r="A8065" s="71" t="s">
        <v>4246</v>
      </c>
      <c r="B8065" s="84" t="s">
        <v>4247</v>
      </c>
      <c r="C8065" s="71" t="s">
        <v>24085</v>
      </c>
      <c r="D8065" s="76" t="s">
        <v>4248</v>
      </c>
    </row>
    <row r="8066" spans="1:4">
      <c r="A8066" s="71" t="s">
        <v>4249</v>
      </c>
      <c r="B8066" s="84" t="s">
        <v>4250</v>
      </c>
      <c r="C8066" s="71" t="s">
        <v>24085</v>
      </c>
      <c r="D8066" s="73" t="s">
        <v>6146</v>
      </c>
    </row>
    <row r="8067" spans="1:4">
      <c r="A8067" s="71" t="s">
        <v>6147</v>
      </c>
      <c r="B8067" s="84" t="s">
        <v>6148</v>
      </c>
      <c r="C8067" s="71" t="s">
        <v>24085</v>
      </c>
      <c r="D8067" s="76" t="s">
        <v>6149</v>
      </c>
    </row>
    <row r="8068" spans="1:4">
      <c r="A8068" s="71" t="s">
        <v>6150</v>
      </c>
      <c r="B8068" s="84" t="s">
        <v>6151</v>
      </c>
      <c r="C8068" s="71" t="s">
        <v>24085</v>
      </c>
      <c r="D8068" s="73" t="s">
        <v>6152</v>
      </c>
    </row>
    <row r="8069" spans="1:4">
      <c r="A8069" s="71" t="s">
        <v>6153</v>
      </c>
      <c r="B8069" s="84" t="s">
        <v>6154</v>
      </c>
      <c r="C8069" s="71" t="s">
        <v>24085</v>
      </c>
      <c r="D8069" s="76" t="s">
        <v>6155</v>
      </c>
    </row>
    <row r="8070" spans="1:4">
      <c r="A8070" s="71" t="s">
        <v>6156</v>
      </c>
      <c r="B8070" s="84" t="s">
        <v>6157</v>
      </c>
      <c r="C8070" s="71" t="s">
        <v>24085</v>
      </c>
      <c r="D8070" s="73" t="s">
        <v>6158</v>
      </c>
    </row>
    <row r="8071" spans="1:4">
      <c r="A8071" s="71" t="s">
        <v>6159</v>
      </c>
      <c r="B8071" s="84" t="s">
        <v>6160</v>
      </c>
      <c r="C8071" s="71" t="s">
        <v>24085</v>
      </c>
      <c r="D8071" s="76" t="s">
        <v>6161</v>
      </c>
    </row>
    <row r="8072" spans="1:4">
      <c r="A8072" s="71" t="s">
        <v>6162</v>
      </c>
      <c r="B8072" s="84" t="s">
        <v>6163</v>
      </c>
      <c r="C8072" s="71" t="s">
        <v>24085</v>
      </c>
      <c r="D8072" s="76" t="s">
        <v>6164</v>
      </c>
    </row>
    <row r="8073" spans="1:4">
      <c r="A8073" s="71" t="s">
        <v>6165</v>
      </c>
      <c r="B8073" s="84" t="s">
        <v>6166</v>
      </c>
      <c r="C8073" s="71" t="s">
        <v>24085</v>
      </c>
      <c r="D8073" s="76" t="s">
        <v>6167</v>
      </c>
    </row>
    <row r="8074" spans="1:4">
      <c r="A8074" s="71" t="s">
        <v>6168</v>
      </c>
      <c r="B8074" s="84" t="s">
        <v>6169</v>
      </c>
      <c r="C8074" s="71" t="s">
        <v>24085</v>
      </c>
      <c r="D8074" s="76" t="s">
        <v>6170</v>
      </c>
    </row>
    <row r="8075" spans="1:4">
      <c r="A8075" s="71" t="s">
        <v>6171</v>
      </c>
      <c r="B8075" s="84" t="s">
        <v>6172</v>
      </c>
      <c r="C8075" s="71" t="s">
        <v>24085</v>
      </c>
      <c r="D8075" s="76" t="s">
        <v>6173</v>
      </c>
    </row>
    <row r="8076" spans="1:4">
      <c r="A8076" s="71" t="s">
        <v>6174</v>
      </c>
      <c r="B8076" s="84" t="s">
        <v>6175</v>
      </c>
      <c r="C8076" s="71" t="s">
        <v>24085</v>
      </c>
      <c r="D8076" s="76" t="s">
        <v>6176</v>
      </c>
    </row>
    <row r="8077" spans="1:4">
      <c r="A8077" s="71" t="s">
        <v>6177</v>
      </c>
      <c r="B8077" s="84" t="s">
        <v>6178</v>
      </c>
      <c r="C8077" s="71" t="s">
        <v>24085</v>
      </c>
      <c r="D8077" s="76" t="s">
        <v>6179</v>
      </c>
    </row>
    <row r="8078" spans="1:4">
      <c r="A8078" s="71" t="s">
        <v>6180</v>
      </c>
      <c r="B8078" s="84" t="s">
        <v>6181</v>
      </c>
      <c r="C8078" s="71" t="s">
        <v>24085</v>
      </c>
      <c r="D8078" s="77" t="s">
        <v>6182</v>
      </c>
    </row>
    <row r="8079" spans="1:4">
      <c r="A8079" s="71" t="s">
        <v>6183</v>
      </c>
      <c r="B8079" s="84" t="s">
        <v>6184</v>
      </c>
      <c r="C8079" s="71" t="s">
        <v>24085</v>
      </c>
      <c r="D8079" s="76" t="s">
        <v>6185</v>
      </c>
    </row>
    <row r="8080" spans="1:4">
      <c r="A8080" s="71" t="s">
        <v>6186</v>
      </c>
      <c r="B8080" s="84" t="s">
        <v>6187</v>
      </c>
      <c r="C8080" s="71" t="s">
        <v>24085</v>
      </c>
      <c r="D8080" s="77" t="s">
        <v>6188</v>
      </c>
    </row>
    <row r="8081" spans="1:4">
      <c r="A8081" s="71" t="s">
        <v>6189</v>
      </c>
      <c r="B8081" s="84" t="s">
        <v>6190</v>
      </c>
      <c r="C8081" s="71" t="s">
        <v>24085</v>
      </c>
      <c r="D8081" s="76" t="s">
        <v>6191</v>
      </c>
    </row>
    <row r="8082" spans="1:4">
      <c r="A8082" s="71" t="s">
        <v>6192</v>
      </c>
      <c r="B8082" s="84" t="s">
        <v>6193</v>
      </c>
      <c r="C8082" s="71" t="s">
        <v>24085</v>
      </c>
      <c r="D8082" s="76" t="s">
        <v>6194</v>
      </c>
    </row>
    <row r="8083" spans="1:4">
      <c r="A8083" s="71" t="s">
        <v>6195</v>
      </c>
      <c r="B8083" s="84" t="s">
        <v>6196</v>
      </c>
      <c r="C8083" s="71" t="s">
        <v>24085</v>
      </c>
      <c r="D8083" s="76" t="s">
        <v>6197</v>
      </c>
    </row>
    <row r="8084" spans="1:4">
      <c r="A8084" s="71" t="s">
        <v>6198</v>
      </c>
      <c r="B8084" s="84" t="s">
        <v>6199</v>
      </c>
      <c r="C8084" s="71" t="s">
        <v>24085</v>
      </c>
      <c r="D8084" s="76" t="s">
        <v>6200</v>
      </c>
    </row>
    <row r="8085" spans="1:4">
      <c r="A8085" s="71" t="s">
        <v>6201</v>
      </c>
      <c r="B8085" s="84" t="s">
        <v>6202</v>
      </c>
      <c r="C8085" s="71" t="s">
        <v>24085</v>
      </c>
      <c r="D8085" s="76" t="s">
        <v>6203</v>
      </c>
    </row>
    <row r="8086" spans="1:4">
      <c r="A8086" s="71" t="s">
        <v>6204</v>
      </c>
      <c r="B8086" s="84" t="s">
        <v>6205</v>
      </c>
      <c r="C8086" s="71" t="s">
        <v>22126</v>
      </c>
      <c r="D8086" s="73" t="s">
        <v>12086</v>
      </c>
    </row>
    <row r="8087" spans="1:4">
      <c r="A8087" s="71" t="s">
        <v>6206</v>
      </c>
      <c r="B8087" s="84" t="s">
        <v>6207</v>
      </c>
      <c r="C8087" s="71" t="s">
        <v>22126</v>
      </c>
      <c r="D8087" s="73" t="s">
        <v>6208</v>
      </c>
    </row>
    <row r="8088" spans="1:4">
      <c r="A8088" s="71" t="s">
        <v>6209</v>
      </c>
      <c r="B8088" s="84" t="s">
        <v>6210</v>
      </c>
      <c r="C8088" s="71" t="s">
        <v>22126</v>
      </c>
      <c r="D8088" s="73" t="s">
        <v>6211</v>
      </c>
    </row>
    <row r="8089" spans="1:4">
      <c r="A8089" s="71" t="s">
        <v>6212</v>
      </c>
      <c r="B8089" s="84" t="s">
        <v>6213</v>
      </c>
      <c r="C8089" s="71" t="s">
        <v>22126</v>
      </c>
      <c r="D8089" s="73" t="s">
        <v>6214</v>
      </c>
    </row>
    <row r="8090" spans="1:4">
      <c r="A8090" s="71" t="s">
        <v>6215</v>
      </c>
      <c r="B8090" s="84" t="s">
        <v>6216</v>
      </c>
      <c r="C8090" s="71" t="s">
        <v>22126</v>
      </c>
      <c r="D8090" s="73" t="s">
        <v>6217</v>
      </c>
    </row>
    <row r="8091" spans="1:4">
      <c r="A8091" s="71" t="s">
        <v>6218</v>
      </c>
      <c r="B8091" s="84" t="s">
        <v>6219</v>
      </c>
      <c r="C8091" s="71" t="s">
        <v>22126</v>
      </c>
      <c r="D8091" s="73" t="s">
        <v>12631</v>
      </c>
    </row>
    <row r="8092" spans="1:4">
      <c r="A8092" s="71" t="s">
        <v>6220</v>
      </c>
      <c r="B8092" s="84" t="s">
        <v>6221</v>
      </c>
      <c r="C8092" s="71" t="s">
        <v>22126</v>
      </c>
      <c r="D8092" s="73" t="s">
        <v>6222</v>
      </c>
    </row>
    <row r="8093" spans="1:4">
      <c r="A8093" s="71" t="s">
        <v>6223</v>
      </c>
      <c r="B8093" s="84" t="s">
        <v>6224</v>
      </c>
      <c r="C8093" s="71" t="s">
        <v>22126</v>
      </c>
      <c r="D8093" s="73" t="s">
        <v>6225</v>
      </c>
    </row>
    <row r="8094" spans="1:4">
      <c r="A8094" s="71" t="s">
        <v>6226</v>
      </c>
      <c r="B8094" s="84" t="s">
        <v>6227</v>
      </c>
      <c r="C8094" s="71" t="s">
        <v>22126</v>
      </c>
      <c r="D8094" s="73" t="s">
        <v>6228</v>
      </c>
    </row>
    <row r="8095" spans="1:4">
      <c r="A8095" s="71" t="s">
        <v>6229</v>
      </c>
      <c r="B8095" s="84" t="s">
        <v>6230</v>
      </c>
      <c r="C8095" s="71" t="s">
        <v>22126</v>
      </c>
      <c r="D8095" s="73" t="s">
        <v>6231</v>
      </c>
    </row>
    <row r="8096" spans="1:4">
      <c r="A8096" s="71" t="s">
        <v>6232</v>
      </c>
      <c r="B8096" s="84" t="s">
        <v>6233</v>
      </c>
      <c r="C8096" s="71" t="s">
        <v>22126</v>
      </c>
      <c r="D8096" s="73" t="s">
        <v>15278</v>
      </c>
    </row>
    <row r="8097" spans="1:5">
      <c r="A8097" s="71" t="s">
        <v>6234</v>
      </c>
      <c r="B8097" s="84" t="s">
        <v>6235</v>
      </c>
      <c r="C8097" s="71" t="s">
        <v>22126</v>
      </c>
      <c r="D8097" s="73" t="s">
        <v>8329</v>
      </c>
    </row>
    <row r="8098" spans="1:5">
      <c r="A8098" s="71" t="s">
        <v>6236</v>
      </c>
      <c r="B8098" s="84" t="s">
        <v>6237</v>
      </c>
      <c r="C8098" s="71" t="s">
        <v>22126</v>
      </c>
      <c r="D8098" s="73" t="s">
        <v>6238</v>
      </c>
    </row>
    <row r="8099" spans="1:5">
      <c r="A8099" s="71" t="s">
        <v>6239</v>
      </c>
      <c r="B8099" s="84" t="s">
        <v>6240</v>
      </c>
      <c r="C8099" s="71" t="s">
        <v>22126</v>
      </c>
      <c r="D8099" s="73" t="s">
        <v>6241</v>
      </c>
    </row>
    <row r="8100" spans="1:5">
      <c r="A8100" s="71" t="s">
        <v>6242</v>
      </c>
      <c r="B8100" s="84" t="s">
        <v>6243</v>
      </c>
      <c r="C8100" s="71" t="s">
        <v>22126</v>
      </c>
      <c r="D8100" s="73" t="s">
        <v>7892</v>
      </c>
    </row>
    <row r="8101" spans="1:5">
      <c r="A8101" s="71" t="s">
        <v>6244</v>
      </c>
      <c r="B8101" s="84" t="s">
        <v>6245</v>
      </c>
      <c r="C8101" s="71" t="s">
        <v>22126</v>
      </c>
      <c r="D8101" s="73" t="s">
        <v>17598</v>
      </c>
    </row>
    <row r="8102" spans="1:5">
      <c r="A8102" s="71" t="s">
        <v>6246</v>
      </c>
      <c r="B8102" s="84" t="s">
        <v>6247</v>
      </c>
      <c r="C8102" s="71" t="s">
        <v>22126</v>
      </c>
      <c r="D8102" s="73" t="s">
        <v>23124</v>
      </c>
    </row>
    <row r="8103" spans="1:5">
      <c r="A8103" s="71" t="s">
        <v>6248</v>
      </c>
      <c r="B8103" s="84" t="s">
        <v>6249</v>
      </c>
      <c r="C8103" s="71" t="s">
        <v>22126</v>
      </c>
      <c r="D8103" s="73" t="s">
        <v>6250</v>
      </c>
    </row>
    <row r="8104" spans="1:5">
      <c r="A8104" s="71" t="s">
        <v>6251</v>
      </c>
      <c r="B8104" s="84" t="s">
        <v>6252</v>
      </c>
      <c r="C8104" s="71" t="s">
        <v>22126</v>
      </c>
      <c r="D8104" s="73" t="s">
        <v>6253</v>
      </c>
    </row>
    <row r="8105" spans="1:5">
      <c r="A8105" s="71" t="s">
        <v>6254</v>
      </c>
      <c r="B8105" s="84" t="s">
        <v>6255</v>
      </c>
      <c r="C8105" s="71" t="s">
        <v>22126</v>
      </c>
      <c r="D8105" s="73" t="s">
        <v>6256</v>
      </c>
    </row>
    <row r="8106" spans="1:5">
      <c r="A8106" s="71" t="s">
        <v>6257</v>
      </c>
      <c r="B8106" s="84" t="s">
        <v>6258</v>
      </c>
      <c r="C8106" s="71" t="s">
        <v>22126</v>
      </c>
      <c r="D8106" s="73" t="s">
        <v>6259</v>
      </c>
    </row>
    <row r="8107" spans="1:5">
      <c r="A8107" s="71" t="s">
        <v>6260</v>
      </c>
      <c r="B8107" s="84" t="s">
        <v>6261</v>
      </c>
      <c r="C8107" s="71" t="s">
        <v>22126</v>
      </c>
      <c r="D8107" s="73" t="s">
        <v>6262</v>
      </c>
    </row>
    <row r="8108" spans="1:5">
      <c r="A8108" s="71" t="s">
        <v>6263</v>
      </c>
      <c r="B8108" s="84" t="s">
        <v>6264</v>
      </c>
      <c r="C8108" s="71" t="s">
        <v>22126</v>
      </c>
      <c r="D8108" s="73" t="s">
        <v>19268</v>
      </c>
    </row>
    <row r="8109" spans="1:5">
      <c r="A8109" s="71" t="s">
        <v>6265</v>
      </c>
      <c r="B8109" s="84" t="s">
        <v>6266</v>
      </c>
      <c r="C8109" s="71" t="s">
        <v>22126</v>
      </c>
      <c r="D8109" s="73" t="s">
        <v>22145</v>
      </c>
    </row>
    <row r="8110" spans="1:5">
      <c r="A8110" s="71" t="s">
        <v>6267</v>
      </c>
      <c r="B8110" s="84" t="s">
        <v>6268</v>
      </c>
      <c r="C8110" s="71" t="s">
        <v>22126</v>
      </c>
      <c r="D8110" s="73">
        <v>4.8600000000000003</v>
      </c>
      <c r="E8110" s="75">
        <v>39753</v>
      </c>
    </row>
    <row r="8111" spans="1:5">
      <c r="A8111" s="71" t="s">
        <v>6269</v>
      </c>
      <c r="B8111" s="84" t="s">
        <v>6270</v>
      </c>
      <c r="C8111" s="71" t="s">
        <v>22126</v>
      </c>
      <c r="D8111" s="73" t="s">
        <v>20705</v>
      </c>
    </row>
    <row r="8113" spans="1:4" ht="18.75">
      <c r="B8113" s="83" t="s">
        <v>23664</v>
      </c>
      <c r="C8113" s="79" t="s">
        <v>23665</v>
      </c>
      <c r="D8113" s="71" t="s">
        <v>23907</v>
      </c>
    </row>
    <row r="8114" spans="1:4">
      <c r="A8114" s="79" t="s">
        <v>23666</v>
      </c>
      <c r="B8114" s="84" t="s">
        <v>22678</v>
      </c>
    </row>
    <row r="8115" spans="1:4">
      <c r="A8115" s="79" t="s">
        <v>23667</v>
      </c>
      <c r="B8115" s="84" t="s">
        <v>22679</v>
      </c>
    </row>
    <row r="8116" spans="1:4">
      <c r="A8116" s="79" t="s">
        <v>24023</v>
      </c>
      <c r="B8116" s="85" t="s">
        <v>23668</v>
      </c>
      <c r="C8116" s="79" t="s">
        <v>23669</v>
      </c>
      <c r="D8116" s="79" t="s">
        <v>23670</v>
      </c>
    </row>
    <row r="8117" spans="1:4">
      <c r="B8117" s="86"/>
      <c r="D8117" s="79" t="s">
        <v>23671</v>
      </c>
    </row>
    <row r="8118" spans="1:4">
      <c r="A8118" s="71" t="s">
        <v>6271</v>
      </c>
      <c r="B8118" s="84" t="s">
        <v>6272</v>
      </c>
      <c r="C8118" s="71" t="s">
        <v>22126</v>
      </c>
      <c r="D8118" s="73" t="s">
        <v>6273</v>
      </c>
    </row>
    <row r="8119" spans="1:4">
      <c r="A8119" s="71" t="s">
        <v>6274</v>
      </c>
      <c r="B8119" s="84" t="s">
        <v>6275</v>
      </c>
      <c r="C8119" s="71" t="s">
        <v>22126</v>
      </c>
      <c r="D8119" s="73" t="s">
        <v>19438</v>
      </c>
    </row>
    <row r="8120" spans="1:4">
      <c r="A8120" s="71" t="s">
        <v>6276</v>
      </c>
      <c r="B8120" s="84" t="s">
        <v>6277</v>
      </c>
      <c r="C8120" s="71" t="s">
        <v>22126</v>
      </c>
      <c r="D8120" s="73" t="s">
        <v>18696</v>
      </c>
    </row>
    <row r="8121" spans="1:4">
      <c r="A8121" s="71" t="s">
        <v>6278</v>
      </c>
      <c r="B8121" s="84" t="s">
        <v>6279</v>
      </c>
      <c r="C8121" s="71" t="s">
        <v>22126</v>
      </c>
      <c r="D8121" s="73" t="s">
        <v>6280</v>
      </c>
    </row>
    <row r="8122" spans="1:4">
      <c r="A8122" s="71" t="s">
        <v>6281</v>
      </c>
      <c r="B8122" s="84" t="s">
        <v>6282</v>
      </c>
      <c r="C8122" s="71" t="s">
        <v>22126</v>
      </c>
      <c r="D8122" s="73" t="s">
        <v>6283</v>
      </c>
    </row>
    <row r="8123" spans="1:4">
      <c r="A8123" s="71" t="s">
        <v>6284</v>
      </c>
      <c r="B8123" s="84" t="s">
        <v>6285</v>
      </c>
      <c r="C8123" s="71" t="s">
        <v>22126</v>
      </c>
      <c r="D8123" s="73" t="s">
        <v>22098</v>
      </c>
    </row>
    <row r="8124" spans="1:4">
      <c r="A8124" s="71" t="s">
        <v>6286</v>
      </c>
      <c r="B8124" s="84" t="s">
        <v>6287</v>
      </c>
      <c r="C8124" s="71" t="s">
        <v>22126</v>
      </c>
      <c r="D8124" s="73" t="s">
        <v>14240</v>
      </c>
    </row>
    <row r="8125" spans="1:4">
      <c r="A8125" s="71" t="s">
        <v>6288</v>
      </c>
      <c r="B8125" s="84" t="s">
        <v>6289</v>
      </c>
      <c r="C8125" s="71" t="s">
        <v>22126</v>
      </c>
      <c r="D8125" s="73" t="s">
        <v>6290</v>
      </c>
    </row>
    <row r="8126" spans="1:4">
      <c r="A8126" s="71" t="s">
        <v>6291</v>
      </c>
      <c r="B8126" s="84" t="s">
        <v>6292</v>
      </c>
      <c r="C8126" s="71" t="s">
        <v>22126</v>
      </c>
      <c r="D8126" s="73" t="s">
        <v>6293</v>
      </c>
    </row>
    <row r="8127" spans="1:4">
      <c r="A8127" s="71" t="s">
        <v>6294</v>
      </c>
      <c r="B8127" s="84" t="s">
        <v>6295</v>
      </c>
      <c r="C8127" s="71" t="s">
        <v>22126</v>
      </c>
      <c r="D8127" s="73" t="s">
        <v>13235</v>
      </c>
    </row>
    <row r="8128" spans="1:4">
      <c r="A8128" s="71" t="s">
        <v>6296</v>
      </c>
      <c r="B8128" s="84" t="s">
        <v>6297</v>
      </c>
      <c r="C8128" s="71" t="s">
        <v>22126</v>
      </c>
      <c r="D8128" s="73" t="s">
        <v>6298</v>
      </c>
    </row>
    <row r="8129" spans="1:4">
      <c r="A8129" s="71" t="s">
        <v>6299</v>
      </c>
      <c r="B8129" s="84" t="s">
        <v>6300</v>
      </c>
      <c r="C8129" s="71" t="s">
        <v>22126</v>
      </c>
      <c r="D8129" s="73" t="s">
        <v>6301</v>
      </c>
    </row>
    <row r="8130" spans="1:4">
      <c r="A8130" s="71" t="s">
        <v>6302</v>
      </c>
      <c r="B8130" s="84" t="s">
        <v>6303</v>
      </c>
      <c r="C8130" s="71" t="s">
        <v>22126</v>
      </c>
      <c r="D8130" s="73" t="s">
        <v>6641</v>
      </c>
    </row>
    <row r="8131" spans="1:4">
      <c r="A8131" s="71" t="s">
        <v>6304</v>
      </c>
      <c r="B8131" s="84" t="s">
        <v>6305</v>
      </c>
      <c r="C8131" s="71" t="s">
        <v>22126</v>
      </c>
      <c r="D8131" s="73" t="s">
        <v>6306</v>
      </c>
    </row>
    <row r="8132" spans="1:4">
      <c r="A8132" s="71" t="s">
        <v>6307</v>
      </c>
      <c r="B8132" s="84" t="s">
        <v>6308</v>
      </c>
      <c r="C8132" s="71" t="s">
        <v>22126</v>
      </c>
      <c r="D8132" s="73" t="s">
        <v>6309</v>
      </c>
    </row>
    <row r="8133" spans="1:4">
      <c r="A8133" s="71" t="s">
        <v>6310</v>
      </c>
      <c r="B8133" s="84" t="s">
        <v>6311</v>
      </c>
      <c r="C8133" s="71" t="s">
        <v>22126</v>
      </c>
      <c r="D8133" s="73" t="s">
        <v>22527</v>
      </c>
    </row>
    <row r="8134" spans="1:4">
      <c r="A8134" s="71" t="s">
        <v>6312</v>
      </c>
      <c r="B8134" s="84" t="s">
        <v>6313</v>
      </c>
      <c r="C8134" s="71" t="s">
        <v>22126</v>
      </c>
      <c r="D8134" s="73" t="s">
        <v>23777</v>
      </c>
    </row>
    <row r="8135" spans="1:4">
      <c r="A8135" s="71" t="s">
        <v>6314</v>
      </c>
      <c r="B8135" s="84" t="s">
        <v>6315</v>
      </c>
      <c r="C8135" s="71" t="s">
        <v>22126</v>
      </c>
      <c r="D8135" s="73" t="s">
        <v>6316</v>
      </c>
    </row>
    <row r="8136" spans="1:4">
      <c r="A8136" s="71" t="s">
        <v>6317</v>
      </c>
      <c r="B8136" s="84" t="s">
        <v>6318</v>
      </c>
      <c r="C8136" s="71" t="s">
        <v>22126</v>
      </c>
      <c r="D8136" s="73" t="s">
        <v>6319</v>
      </c>
    </row>
    <row r="8137" spans="1:4">
      <c r="A8137" s="71" t="s">
        <v>6320</v>
      </c>
      <c r="B8137" s="84" t="s">
        <v>6321</v>
      </c>
      <c r="C8137" s="71" t="s">
        <v>22126</v>
      </c>
      <c r="D8137" s="73" t="s">
        <v>6322</v>
      </c>
    </row>
    <row r="8138" spans="1:4">
      <c r="A8138" s="71" t="s">
        <v>6323</v>
      </c>
      <c r="B8138" s="84" t="s">
        <v>6324</v>
      </c>
      <c r="C8138" s="71" t="s">
        <v>22126</v>
      </c>
      <c r="D8138" s="73" t="s">
        <v>6325</v>
      </c>
    </row>
    <row r="8139" spans="1:4">
      <c r="A8139" s="71" t="s">
        <v>6326</v>
      </c>
      <c r="B8139" s="84" t="s">
        <v>6327</v>
      </c>
      <c r="C8139" s="71" t="s">
        <v>22126</v>
      </c>
      <c r="D8139" s="73" t="s">
        <v>23292</v>
      </c>
    </row>
    <row r="8140" spans="1:4">
      <c r="A8140" s="71" t="s">
        <v>6328</v>
      </c>
      <c r="B8140" s="84" t="s">
        <v>6329</v>
      </c>
      <c r="C8140" s="71" t="s">
        <v>22126</v>
      </c>
      <c r="D8140" s="73" t="s">
        <v>11367</v>
      </c>
    </row>
    <row r="8141" spans="1:4">
      <c r="A8141" s="71" t="s">
        <v>6330</v>
      </c>
      <c r="B8141" s="84" t="s">
        <v>6331</v>
      </c>
      <c r="C8141" s="71" t="s">
        <v>22126</v>
      </c>
      <c r="D8141" s="73" t="s">
        <v>6332</v>
      </c>
    </row>
    <row r="8142" spans="1:4">
      <c r="A8142" s="71" t="s">
        <v>6333</v>
      </c>
      <c r="B8142" s="84" t="s">
        <v>6334</v>
      </c>
      <c r="C8142" s="71" t="s">
        <v>22126</v>
      </c>
      <c r="D8142" s="73" t="s">
        <v>20502</v>
      </c>
    </row>
    <row r="8143" spans="1:4">
      <c r="A8143" s="71" t="s">
        <v>6335</v>
      </c>
      <c r="B8143" s="84" t="s">
        <v>6336</v>
      </c>
      <c r="C8143" s="71" t="s">
        <v>22126</v>
      </c>
      <c r="D8143" s="73" t="s">
        <v>18000</v>
      </c>
    </row>
    <row r="8144" spans="1:4">
      <c r="A8144" s="71" t="s">
        <v>6337</v>
      </c>
      <c r="B8144" s="84" t="s">
        <v>6338</v>
      </c>
      <c r="C8144" s="71" t="s">
        <v>22126</v>
      </c>
      <c r="D8144" s="73" t="s">
        <v>6339</v>
      </c>
    </row>
    <row r="8145" spans="1:5">
      <c r="A8145" s="71" t="s">
        <v>6340</v>
      </c>
      <c r="B8145" s="84" t="s">
        <v>6341</v>
      </c>
      <c r="C8145" s="71" t="s">
        <v>22126</v>
      </c>
      <c r="D8145" s="73" t="s">
        <v>13289</v>
      </c>
    </row>
    <row r="8146" spans="1:5">
      <c r="A8146" s="71" t="s">
        <v>6342</v>
      </c>
      <c r="B8146" s="84" t="s">
        <v>6343</v>
      </c>
      <c r="C8146" s="71" t="s">
        <v>22126</v>
      </c>
      <c r="D8146" s="73" t="s">
        <v>15150</v>
      </c>
    </row>
    <row r="8147" spans="1:5">
      <c r="A8147" s="71" t="s">
        <v>6344</v>
      </c>
      <c r="B8147" s="84" t="s">
        <v>6345</v>
      </c>
      <c r="C8147" s="71" t="s">
        <v>22126</v>
      </c>
      <c r="D8147" s="73" t="s">
        <v>5939</v>
      </c>
    </row>
    <row r="8148" spans="1:5">
      <c r="A8148" s="71" t="s">
        <v>6346</v>
      </c>
      <c r="B8148" s="84" t="s">
        <v>6347</v>
      </c>
      <c r="C8148" s="71" t="s">
        <v>22126</v>
      </c>
      <c r="D8148" s="73" t="s">
        <v>6348</v>
      </c>
    </row>
    <row r="8149" spans="1:5">
      <c r="A8149" s="71" t="s">
        <v>6349</v>
      </c>
      <c r="B8149" s="84" t="s">
        <v>6350</v>
      </c>
      <c r="C8149" s="71" t="s">
        <v>22126</v>
      </c>
      <c r="D8149" s="73" t="s">
        <v>6351</v>
      </c>
    </row>
    <row r="8150" spans="1:5">
      <c r="A8150" s="71" t="s">
        <v>6352</v>
      </c>
      <c r="B8150" s="84" t="s">
        <v>6353</v>
      </c>
      <c r="C8150" s="71" t="s">
        <v>22126</v>
      </c>
      <c r="D8150" s="73" t="s">
        <v>6354</v>
      </c>
    </row>
    <row r="8151" spans="1:5">
      <c r="A8151" s="71" t="s">
        <v>6355</v>
      </c>
      <c r="B8151" s="84" t="s">
        <v>6356</v>
      </c>
      <c r="C8151" s="71" t="s">
        <v>22126</v>
      </c>
      <c r="D8151" s="73" t="s">
        <v>6357</v>
      </c>
    </row>
    <row r="8152" spans="1:5">
      <c r="A8152" s="71" t="s">
        <v>6358</v>
      </c>
      <c r="B8152" s="84" t="s">
        <v>6359</v>
      </c>
      <c r="C8152" s="71" t="s">
        <v>22126</v>
      </c>
      <c r="D8152" s="73" t="s">
        <v>21148</v>
      </c>
    </row>
    <row r="8153" spans="1:5">
      <c r="A8153" s="71" t="s">
        <v>6360</v>
      </c>
      <c r="B8153" s="84" t="s">
        <v>6361</v>
      </c>
      <c r="C8153" s="71" t="s">
        <v>22126</v>
      </c>
      <c r="D8153" s="73" t="s">
        <v>23718</v>
      </c>
    </row>
    <row r="8154" spans="1:5">
      <c r="A8154" s="71" t="s">
        <v>6362</v>
      </c>
      <c r="B8154" s="84" t="s">
        <v>6363</v>
      </c>
      <c r="C8154" s="71" t="s">
        <v>22126</v>
      </c>
      <c r="D8154" s="73">
        <v>4.33</v>
      </c>
      <c r="E8154" s="75">
        <v>39753</v>
      </c>
    </row>
    <row r="8155" spans="1:5">
      <c r="A8155" s="71" t="s">
        <v>6364</v>
      </c>
      <c r="B8155" s="84" t="s">
        <v>6365</v>
      </c>
      <c r="C8155" s="71" t="s">
        <v>22126</v>
      </c>
      <c r="D8155" s="73" t="s">
        <v>14506</v>
      </c>
    </row>
    <row r="8156" spans="1:5">
      <c r="A8156" s="71" t="s">
        <v>6366</v>
      </c>
      <c r="B8156" s="84" t="s">
        <v>6367</v>
      </c>
      <c r="C8156" s="71" t="s">
        <v>22126</v>
      </c>
      <c r="D8156" s="73" t="s">
        <v>6368</v>
      </c>
    </row>
    <row r="8157" spans="1:5">
      <c r="A8157" s="71" t="s">
        <v>6369</v>
      </c>
      <c r="B8157" s="84" t="s">
        <v>4410</v>
      </c>
      <c r="C8157" s="71" t="s">
        <v>22126</v>
      </c>
      <c r="D8157" s="73" t="s">
        <v>4411</v>
      </c>
    </row>
    <row r="8158" spans="1:5">
      <c r="A8158" s="71" t="s">
        <v>4412</v>
      </c>
      <c r="B8158" s="84" t="s">
        <v>4413</v>
      </c>
      <c r="C8158" s="71" t="s">
        <v>22126</v>
      </c>
      <c r="D8158" s="73" t="s">
        <v>4414</v>
      </c>
    </row>
    <row r="8159" spans="1:5">
      <c r="A8159" s="71" t="s">
        <v>4415</v>
      </c>
      <c r="B8159" s="84" t="s">
        <v>4416</v>
      </c>
      <c r="C8159" s="71" t="s">
        <v>22126</v>
      </c>
      <c r="D8159" s="73" t="s">
        <v>4417</v>
      </c>
    </row>
    <row r="8160" spans="1:5">
      <c r="A8160" s="71" t="s">
        <v>4418</v>
      </c>
      <c r="B8160" s="84" t="s">
        <v>4419</v>
      </c>
      <c r="C8160" s="71" t="s">
        <v>22126</v>
      </c>
      <c r="D8160" s="73" t="s">
        <v>20586</v>
      </c>
    </row>
    <row r="8161" spans="1:4">
      <c r="A8161" s="71" t="s">
        <v>4420</v>
      </c>
      <c r="B8161" s="84" t="s">
        <v>4421</v>
      </c>
      <c r="C8161" s="71" t="s">
        <v>22126</v>
      </c>
      <c r="D8161" s="73" t="s">
        <v>4422</v>
      </c>
    </row>
    <row r="8162" spans="1:4">
      <c r="A8162" s="71" t="s">
        <v>4423</v>
      </c>
      <c r="B8162" s="84" t="s">
        <v>4424</v>
      </c>
      <c r="C8162" s="71" t="s">
        <v>22126</v>
      </c>
      <c r="D8162" s="73" t="s">
        <v>4425</v>
      </c>
    </row>
    <row r="8163" spans="1:4">
      <c r="A8163" s="71" t="s">
        <v>4426</v>
      </c>
      <c r="B8163" s="84" t="s">
        <v>4427</v>
      </c>
      <c r="C8163" s="71" t="s">
        <v>22126</v>
      </c>
      <c r="D8163" s="73" t="s">
        <v>4428</v>
      </c>
    </row>
    <row r="8164" spans="1:4">
      <c r="A8164" s="71" t="s">
        <v>4429</v>
      </c>
      <c r="B8164" s="84" t="s">
        <v>4430</v>
      </c>
      <c r="C8164" s="71" t="s">
        <v>22126</v>
      </c>
      <c r="D8164" s="73" t="s">
        <v>4431</v>
      </c>
    </row>
    <row r="8165" spans="1:4">
      <c r="A8165" s="71" t="s">
        <v>4432</v>
      </c>
      <c r="B8165" s="84" t="s">
        <v>4433</v>
      </c>
      <c r="C8165" s="71" t="s">
        <v>22126</v>
      </c>
      <c r="D8165" s="73" t="s">
        <v>4434</v>
      </c>
    </row>
    <row r="8166" spans="1:4">
      <c r="A8166" s="71" t="s">
        <v>4435</v>
      </c>
      <c r="B8166" s="84" t="s">
        <v>4436</v>
      </c>
      <c r="C8166" s="71" t="s">
        <v>22126</v>
      </c>
      <c r="D8166" s="73" t="s">
        <v>4437</v>
      </c>
    </row>
    <row r="8167" spans="1:4">
      <c r="A8167" s="71" t="s">
        <v>4438</v>
      </c>
      <c r="B8167" s="84" t="s">
        <v>4439</v>
      </c>
      <c r="C8167" s="71" t="s">
        <v>22126</v>
      </c>
      <c r="D8167" s="73" t="s">
        <v>4440</v>
      </c>
    </row>
    <row r="8168" spans="1:4">
      <c r="A8168" s="71" t="s">
        <v>4441</v>
      </c>
      <c r="B8168" s="84" t="s">
        <v>4442</v>
      </c>
      <c r="C8168" s="71" t="s">
        <v>22126</v>
      </c>
      <c r="D8168" s="73" t="s">
        <v>4443</v>
      </c>
    </row>
    <row r="8169" spans="1:4">
      <c r="A8169" s="71" t="s">
        <v>4444</v>
      </c>
      <c r="B8169" s="84" t="s">
        <v>4445</v>
      </c>
      <c r="C8169" s="71" t="s">
        <v>24085</v>
      </c>
      <c r="D8169" s="73" t="s">
        <v>10632</v>
      </c>
    </row>
    <row r="8170" spans="1:4">
      <c r="A8170" s="71" t="s">
        <v>4446</v>
      </c>
      <c r="B8170" s="84" t="s">
        <v>4447</v>
      </c>
      <c r="C8170" s="71" t="s">
        <v>24085</v>
      </c>
      <c r="D8170" s="73" t="s">
        <v>4448</v>
      </c>
    </row>
    <row r="8171" spans="1:4">
      <c r="B8171" s="86"/>
    </row>
    <row r="8172" spans="1:4" ht="18.75">
      <c r="B8172" s="83" t="s">
        <v>23664</v>
      </c>
      <c r="C8172" s="79" t="s">
        <v>23665</v>
      </c>
      <c r="D8172" s="71" t="s">
        <v>23908</v>
      </c>
    </row>
    <row r="8173" spans="1:4">
      <c r="A8173" s="79" t="s">
        <v>23666</v>
      </c>
      <c r="B8173" s="84" t="s">
        <v>22678</v>
      </c>
    </row>
    <row r="8174" spans="1:4">
      <c r="A8174" s="79" t="s">
        <v>23667</v>
      </c>
      <c r="B8174" s="84" t="s">
        <v>22679</v>
      </c>
    </row>
    <row r="8175" spans="1:4">
      <c r="A8175" s="79" t="s">
        <v>24023</v>
      </c>
      <c r="B8175" s="85" t="s">
        <v>23668</v>
      </c>
      <c r="C8175" s="79" t="s">
        <v>23669</v>
      </c>
      <c r="D8175" s="79" t="s">
        <v>23670</v>
      </c>
    </row>
    <row r="8176" spans="1:4">
      <c r="B8176" s="86"/>
      <c r="D8176" s="79" t="s">
        <v>23671</v>
      </c>
    </row>
    <row r="8177" spans="1:4">
      <c r="A8177" s="71" t="s">
        <v>4449</v>
      </c>
      <c r="B8177" s="84" t="s">
        <v>4450</v>
      </c>
      <c r="C8177" s="71" t="s">
        <v>24085</v>
      </c>
      <c r="D8177" s="73" t="s">
        <v>4451</v>
      </c>
    </row>
    <row r="8178" spans="1:4">
      <c r="A8178" s="71" t="s">
        <v>4452</v>
      </c>
      <c r="B8178" s="84" t="s">
        <v>4453</v>
      </c>
      <c r="C8178" s="71" t="s">
        <v>24085</v>
      </c>
      <c r="D8178" s="73" t="s">
        <v>4454</v>
      </c>
    </row>
    <row r="8179" spans="1:4">
      <c r="A8179" s="71" t="s">
        <v>4455</v>
      </c>
      <c r="B8179" s="84" t="s">
        <v>4456</v>
      </c>
      <c r="C8179" s="71" t="s">
        <v>24085</v>
      </c>
      <c r="D8179" s="73" t="s">
        <v>4457</v>
      </c>
    </row>
    <row r="8180" spans="1:4">
      <c r="A8180" s="71" t="s">
        <v>4458</v>
      </c>
      <c r="B8180" s="84" t="s">
        <v>4459</v>
      </c>
      <c r="C8180" s="71" t="s">
        <v>24085</v>
      </c>
      <c r="D8180" s="73" t="s">
        <v>4460</v>
      </c>
    </row>
    <row r="8181" spans="1:4">
      <c r="A8181" s="71" t="s">
        <v>4461</v>
      </c>
      <c r="B8181" s="84" t="s">
        <v>4462</v>
      </c>
      <c r="C8181" s="71" t="s">
        <v>24085</v>
      </c>
      <c r="D8181" s="73" t="s">
        <v>4463</v>
      </c>
    </row>
    <row r="8182" spans="1:4">
      <c r="A8182" s="71" t="s">
        <v>4464</v>
      </c>
      <c r="B8182" s="84" t="s">
        <v>4465</v>
      </c>
      <c r="C8182" s="71" t="s">
        <v>24085</v>
      </c>
      <c r="D8182" s="73" t="s">
        <v>4466</v>
      </c>
    </row>
    <row r="8183" spans="1:4">
      <c r="A8183" s="71" t="s">
        <v>4467</v>
      </c>
      <c r="B8183" s="84" t="s">
        <v>4468</v>
      </c>
      <c r="C8183" s="71" t="s">
        <v>24085</v>
      </c>
      <c r="D8183" s="73" t="s">
        <v>4425</v>
      </c>
    </row>
    <row r="8184" spans="1:4">
      <c r="A8184" s="71" t="s">
        <v>4469</v>
      </c>
      <c r="B8184" s="84" t="s">
        <v>4470</v>
      </c>
      <c r="C8184" s="71" t="s">
        <v>24085</v>
      </c>
      <c r="D8184" s="73" t="s">
        <v>14429</v>
      </c>
    </row>
    <row r="8185" spans="1:4">
      <c r="A8185" s="71" t="s">
        <v>4471</v>
      </c>
      <c r="B8185" s="84" t="s">
        <v>4472</v>
      </c>
      <c r="C8185" s="71" t="s">
        <v>24085</v>
      </c>
      <c r="D8185" s="73" t="s">
        <v>17084</v>
      </c>
    </row>
    <row r="8186" spans="1:4">
      <c r="A8186" s="71" t="s">
        <v>4473</v>
      </c>
      <c r="B8186" s="84" t="s">
        <v>4474</v>
      </c>
      <c r="C8186" s="71" t="s">
        <v>24085</v>
      </c>
      <c r="D8186" s="73" t="s">
        <v>4475</v>
      </c>
    </row>
    <row r="8187" spans="1:4">
      <c r="A8187" s="71" t="s">
        <v>4476</v>
      </c>
      <c r="B8187" s="84" t="s">
        <v>4477</v>
      </c>
      <c r="C8187" s="71" t="s">
        <v>24085</v>
      </c>
      <c r="D8187" s="73" t="s">
        <v>4478</v>
      </c>
    </row>
    <row r="8188" spans="1:4">
      <c r="A8188" s="71" t="s">
        <v>4479</v>
      </c>
      <c r="B8188" s="84" t="s">
        <v>4480</v>
      </c>
      <c r="C8188" s="71" t="s">
        <v>24085</v>
      </c>
      <c r="D8188" s="73" t="s">
        <v>19974</v>
      </c>
    </row>
    <row r="8189" spans="1:4">
      <c r="A8189" s="71" t="s">
        <v>4481</v>
      </c>
      <c r="B8189" s="84" t="s">
        <v>4482</v>
      </c>
      <c r="C8189" s="71" t="s">
        <v>24085</v>
      </c>
      <c r="D8189" s="73" t="s">
        <v>4483</v>
      </c>
    </row>
    <row r="8190" spans="1:4">
      <c r="A8190" s="71" t="s">
        <v>4484</v>
      </c>
      <c r="B8190" s="84" t="s">
        <v>4485</v>
      </c>
      <c r="C8190" s="71" t="s">
        <v>24085</v>
      </c>
      <c r="D8190" s="73" t="s">
        <v>4486</v>
      </c>
    </row>
    <row r="8191" spans="1:4">
      <c r="A8191" s="71" t="s">
        <v>4487</v>
      </c>
      <c r="B8191" s="84" t="s">
        <v>4488</v>
      </c>
      <c r="C8191" s="71" t="s">
        <v>24085</v>
      </c>
      <c r="D8191" s="73" t="s">
        <v>4422</v>
      </c>
    </row>
    <row r="8192" spans="1:4">
      <c r="A8192" s="71" t="s">
        <v>4489</v>
      </c>
      <c r="B8192" s="84" t="s">
        <v>4490</v>
      </c>
      <c r="C8192" s="71" t="s">
        <v>24085</v>
      </c>
      <c r="D8192" s="73" t="s">
        <v>11002</v>
      </c>
    </row>
    <row r="8193" spans="1:4">
      <c r="A8193" s="71" t="s">
        <v>4491</v>
      </c>
      <c r="B8193" s="84" t="s">
        <v>4492</v>
      </c>
      <c r="C8193" s="71" t="s">
        <v>24085</v>
      </c>
      <c r="D8193" s="73" t="s">
        <v>4493</v>
      </c>
    </row>
    <row r="8194" spans="1:4">
      <c r="A8194" s="71" t="s">
        <v>4494</v>
      </c>
      <c r="B8194" s="84" t="s">
        <v>4495</v>
      </c>
      <c r="C8194" s="71" t="s">
        <v>24085</v>
      </c>
      <c r="D8194" s="73" t="s">
        <v>23806</v>
      </c>
    </row>
    <row r="8195" spans="1:4">
      <c r="A8195" s="71" t="s">
        <v>4496</v>
      </c>
      <c r="B8195" s="84" t="s">
        <v>4497</v>
      </c>
      <c r="C8195" s="71" t="s">
        <v>24085</v>
      </c>
      <c r="D8195" s="73" t="s">
        <v>8213</v>
      </c>
    </row>
    <row r="8196" spans="1:4">
      <c r="A8196" s="71" t="s">
        <v>4498</v>
      </c>
      <c r="B8196" s="84" t="s">
        <v>4499</v>
      </c>
      <c r="C8196" s="71" t="s">
        <v>24085</v>
      </c>
      <c r="D8196" s="73" t="s">
        <v>4500</v>
      </c>
    </row>
    <row r="8197" spans="1:4">
      <c r="A8197" s="71" t="s">
        <v>4501</v>
      </c>
      <c r="B8197" s="84" t="s">
        <v>4502</v>
      </c>
      <c r="C8197" s="71" t="s">
        <v>24085</v>
      </c>
      <c r="D8197" s="73" t="s">
        <v>4503</v>
      </c>
    </row>
    <row r="8198" spans="1:4">
      <c r="A8198" s="71" t="s">
        <v>4504</v>
      </c>
      <c r="B8198" s="84" t="s">
        <v>4505</v>
      </c>
      <c r="C8198" s="71" t="s">
        <v>24085</v>
      </c>
      <c r="D8198" s="73" t="s">
        <v>12314</v>
      </c>
    </row>
    <row r="8199" spans="1:4">
      <c r="A8199" s="71" t="s">
        <v>4506</v>
      </c>
      <c r="B8199" s="84" t="s">
        <v>4507</v>
      </c>
      <c r="C8199" s="71" t="s">
        <v>24085</v>
      </c>
      <c r="D8199" s="73" t="s">
        <v>4508</v>
      </c>
    </row>
    <row r="8200" spans="1:4">
      <c r="A8200" s="71" t="s">
        <v>4509</v>
      </c>
      <c r="B8200" s="84" t="s">
        <v>4510</v>
      </c>
      <c r="C8200" s="71" t="s">
        <v>24085</v>
      </c>
      <c r="D8200" s="73" t="s">
        <v>4511</v>
      </c>
    </row>
    <row r="8201" spans="1:4">
      <c r="A8201" s="71" t="s">
        <v>4512</v>
      </c>
      <c r="B8201" s="84" t="s">
        <v>4513</v>
      </c>
      <c r="C8201" s="71" t="s">
        <v>24085</v>
      </c>
      <c r="D8201" s="73" t="s">
        <v>17030</v>
      </c>
    </row>
    <row r="8202" spans="1:4">
      <c r="A8202" s="71" t="s">
        <v>4514</v>
      </c>
      <c r="B8202" s="84" t="s">
        <v>4515</v>
      </c>
      <c r="C8202" s="71" t="s">
        <v>24085</v>
      </c>
      <c r="D8202" s="73" t="s">
        <v>12271</v>
      </c>
    </row>
    <row r="8203" spans="1:4">
      <c r="A8203" s="71" t="s">
        <v>4516</v>
      </c>
      <c r="B8203" s="84" t="s">
        <v>4517</v>
      </c>
      <c r="C8203" s="71" t="s">
        <v>24085</v>
      </c>
      <c r="D8203" s="73" t="s">
        <v>4518</v>
      </c>
    </row>
    <row r="8204" spans="1:4">
      <c r="A8204" s="71" t="s">
        <v>4519</v>
      </c>
      <c r="B8204" s="84" t="s">
        <v>4520</v>
      </c>
      <c r="C8204" s="71" t="s">
        <v>24085</v>
      </c>
      <c r="D8204" s="73" t="s">
        <v>20847</v>
      </c>
    </row>
    <row r="8205" spans="1:4">
      <c r="A8205" s="71" t="s">
        <v>4521</v>
      </c>
      <c r="B8205" s="84" t="s">
        <v>4522</v>
      </c>
      <c r="C8205" s="71" t="s">
        <v>24085</v>
      </c>
      <c r="D8205" s="73" t="s">
        <v>4523</v>
      </c>
    </row>
    <row r="8206" spans="1:4">
      <c r="A8206" s="71" t="s">
        <v>4524</v>
      </c>
      <c r="B8206" s="84" t="s">
        <v>4525</v>
      </c>
      <c r="C8206" s="71" t="s">
        <v>24085</v>
      </c>
      <c r="D8206" s="73" t="s">
        <v>15655</v>
      </c>
    </row>
    <row r="8207" spans="1:4">
      <c r="A8207" s="71" t="s">
        <v>4526</v>
      </c>
      <c r="B8207" s="84" t="s">
        <v>4527</v>
      </c>
      <c r="C8207" s="71" t="s">
        <v>24085</v>
      </c>
      <c r="D8207" s="73" t="s">
        <v>4528</v>
      </c>
    </row>
    <row r="8208" spans="1:4">
      <c r="A8208" s="71" t="s">
        <v>4529</v>
      </c>
      <c r="B8208" s="84" t="s">
        <v>4530</v>
      </c>
      <c r="C8208" s="71" t="s">
        <v>24085</v>
      </c>
      <c r="D8208" s="73" t="s">
        <v>4531</v>
      </c>
    </row>
    <row r="8209" spans="1:4">
      <c r="A8209" s="71" t="s">
        <v>4532</v>
      </c>
      <c r="B8209" s="84" t="s">
        <v>4533</v>
      </c>
      <c r="C8209" s="71" t="s">
        <v>24085</v>
      </c>
      <c r="D8209" s="73" t="s">
        <v>6490</v>
      </c>
    </row>
    <row r="8210" spans="1:4">
      <c r="A8210" s="71" t="s">
        <v>6491</v>
      </c>
      <c r="B8210" s="84" t="s">
        <v>6492</v>
      </c>
      <c r="C8210" s="71" t="s">
        <v>24085</v>
      </c>
      <c r="D8210" s="73" t="s">
        <v>22217</v>
      </c>
    </row>
    <row r="8211" spans="1:4">
      <c r="A8211" s="71" t="s">
        <v>6493</v>
      </c>
      <c r="B8211" s="84" t="s">
        <v>6494</v>
      </c>
      <c r="C8211" s="71" t="s">
        <v>24085</v>
      </c>
      <c r="D8211" s="73" t="s">
        <v>6495</v>
      </c>
    </row>
    <row r="8212" spans="1:4">
      <c r="A8212" s="71" t="s">
        <v>6496</v>
      </c>
      <c r="B8212" s="84" t="s">
        <v>6497</v>
      </c>
      <c r="C8212" s="71" t="s">
        <v>24085</v>
      </c>
      <c r="D8212" s="73" t="s">
        <v>22750</v>
      </c>
    </row>
    <row r="8213" spans="1:4">
      <c r="A8213" s="71" t="s">
        <v>6498</v>
      </c>
      <c r="B8213" s="84" t="s">
        <v>6499</v>
      </c>
      <c r="C8213" s="71" t="s">
        <v>24085</v>
      </c>
      <c r="D8213" s="73" t="s">
        <v>19987</v>
      </c>
    </row>
    <row r="8214" spans="1:4">
      <c r="A8214" s="71" t="s">
        <v>6500</v>
      </c>
      <c r="B8214" s="84" t="s">
        <v>6501</v>
      </c>
      <c r="C8214" s="71" t="s">
        <v>24085</v>
      </c>
      <c r="D8214" s="73" t="s">
        <v>23272</v>
      </c>
    </row>
    <row r="8215" spans="1:4">
      <c r="A8215" s="71" t="s">
        <v>6502</v>
      </c>
      <c r="B8215" s="84" t="s">
        <v>6503</v>
      </c>
      <c r="C8215" s="71" t="s">
        <v>24085</v>
      </c>
      <c r="D8215" s="73" t="s">
        <v>6504</v>
      </c>
    </row>
    <row r="8216" spans="1:4">
      <c r="A8216" s="71" t="s">
        <v>6505</v>
      </c>
      <c r="B8216" s="84" t="s">
        <v>6506</v>
      </c>
      <c r="C8216" s="71" t="s">
        <v>24085</v>
      </c>
      <c r="D8216" s="73" t="s">
        <v>22961</v>
      </c>
    </row>
    <row r="8217" spans="1:4">
      <c r="A8217" s="71" t="s">
        <v>6507</v>
      </c>
      <c r="B8217" s="84" t="s">
        <v>6508</v>
      </c>
      <c r="C8217" s="71" t="s">
        <v>24085</v>
      </c>
      <c r="D8217" s="73" t="s">
        <v>6241</v>
      </c>
    </row>
    <row r="8218" spans="1:4">
      <c r="A8218" s="71" t="s">
        <v>6509</v>
      </c>
      <c r="B8218" s="84" t="s">
        <v>6510</v>
      </c>
      <c r="C8218" s="71" t="s">
        <v>24085</v>
      </c>
      <c r="D8218" s="73" t="s">
        <v>6511</v>
      </c>
    </row>
    <row r="8219" spans="1:4">
      <c r="A8219" s="71" t="s">
        <v>6512</v>
      </c>
      <c r="B8219" s="84" t="s">
        <v>6513</v>
      </c>
      <c r="C8219" s="71" t="s">
        <v>24085</v>
      </c>
      <c r="D8219" s="73" t="s">
        <v>6514</v>
      </c>
    </row>
    <row r="8220" spans="1:4">
      <c r="A8220" s="71" t="s">
        <v>6515</v>
      </c>
      <c r="B8220" s="84" t="s">
        <v>6516</v>
      </c>
      <c r="C8220" s="71" t="s">
        <v>24085</v>
      </c>
      <c r="D8220" s="73" t="s">
        <v>6517</v>
      </c>
    </row>
    <row r="8221" spans="1:4">
      <c r="B8221" s="84" t="s">
        <v>6518</v>
      </c>
    </row>
    <row r="8222" spans="1:4">
      <c r="A8222" s="71" t="s">
        <v>6519</v>
      </c>
      <c r="B8222" s="84" t="s">
        <v>6516</v>
      </c>
      <c r="C8222" s="71" t="s">
        <v>24085</v>
      </c>
      <c r="D8222" s="73" t="s">
        <v>6520</v>
      </c>
    </row>
    <row r="8223" spans="1:4">
      <c r="B8223" s="84" t="s">
        <v>6521</v>
      </c>
    </row>
    <row r="8224" spans="1:4">
      <c r="A8224" s="71" t="s">
        <v>6522</v>
      </c>
      <c r="B8224" s="84" t="s">
        <v>6523</v>
      </c>
      <c r="C8224" s="71" t="s">
        <v>24085</v>
      </c>
      <c r="D8224" s="76" t="s">
        <v>6524</v>
      </c>
    </row>
    <row r="8225" spans="1:4">
      <c r="A8225" s="71" t="s">
        <v>6525</v>
      </c>
      <c r="B8225" s="84" t="s">
        <v>6526</v>
      </c>
      <c r="C8225" s="71" t="s">
        <v>24085</v>
      </c>
      <c r="D8225" s="77" t="s">
        <v>6527</v>
      </c>
    </row>
    <row r="8226" spans="1:4">
      <c r="A8226" s="71" t="s">
        <v>6528</v>
      </c>
      <c r="B8226" s="84" t="s">
        <v>6529</v>
      </c>
      <c r="C8226" s="71" t="s">
        <v>24085</v>
      </c>
      <c r="D8226" s="77" t="s">
        <v>6530</v>
      </c>
    </row>
    <row r="8227" spans="1:4">
      <c r="B8227" s="84" t="s">
        <v>4570</v>
      </c>
    </row>
    <row r="8228" spans="1:4">
      <c r="A8228" s="71" t="s">
        <v>4571</v>
      </c>
      <c r="B8228" s="84" t="s">
        <v>4572</v>
      </c>
      <c r="C8228" s="71" t="s">
        <v>24085</v>
      </c>
      <c r="D8228" s="76" t="s">
        <v>4573</v>
      </c>
    </row>
    <row r="8229" spans="1:4">
      <c r="A8229" s="71" t="s">
        <v>4574</v>
      </c>
      <c r="B8229" s="84" t="s">
        <v>4575</v>
      </c>
      <c r="C8229" s="71" t="s">
        <v>24085</v>
      </c>
      <c r="D8229" s="76" t="s">
        <v>4576</v>
      </c>
    </row>
    <row r="8230" spans="1:4">
      <c r="B8230" s="84" t="s">
        <v>4577</v>
      </c>
    </row>
    <row r="8231" spans="1:4">
      <c r="A8231" s="71" t="s">
        <v>4578</v>
      </c>
      <c r="B8231" s="84" t="s">
        <v>4579</v>
      </c>
      <c r="C8231" s="71" t="s">
        <v>24085</v>
      </c>
      <c r="D8231" s="76" t="s">
        <v>4580</v>
      </c>
    </row>
    <row r="8232" spans="1:4">
      <c r="B8232" s="86"/>
    </row>
    <row r="8233" spans="1:4" ht="18.75">
      <c r="B8233" s="83" t="s">
        <v>23664</v>
      </c>
      <c r="C8233" s="79" t="s">
        <v>23665</v>
      </c>
      <c r="D8233" s="71" t="s">
        <v>23909</v>
      </c>
    </row>
    <row r="8234" spans="1:4">
      <c r="A8234" s="79" t="s">
        <v>23666</v>
      </c>
      <c r="B8234" s="84" t="s">
        <v>22678</v>
      </c>
    </row>
    <row r="8235" spans="1:4">
      <c r="A8235" s="79" t="s">
        <v>23667</v>
      </c>
      <c r="B8235" s="84" t="s">
        <v>22679</v>
      </c>
    </row>
    <row r="8236" spans="1:4">
      <c r="A8236" s="79" t="s">
        <v>24023</v>
      </c>
      <c r="B8236" s="85" t="s">
        <v>23668</v>
      </c>
      <c r="C8236" s="79" t="s">
        <v>23669</v>
      </c>
      <c r="D8236" s="79" t="s">
        <v>23670</v>
      </c>
    </row>
    <row r="8237" spans="1:4">
      <c r="B8237" s="86"/>
      <c r="D8237" s="79" t="s">
        <v>23671</v>
      </c>
    </row>
    <row r="8238" spans="1:4">
      <c r="A8238" s="71" t="s">
        <v>4581</v>
      </c>
      <c r="B8238" s="84" t="s">
        <v>4582</v>
      </c>
      <c r="C8238" s="71" t="s">
        <v>24085</v>
      </c>
      <c r="D8238" s="76" t="s">
        <v>4583</v>
      </c>
    </row>
    <row r="8239" spans="1:4">
      <c r="A8239" s="71" t="s">
        <v>4584</v>
      </c>
      <c r="B8239" s="84" t="s">
        <v>4585</v>
      </c>
      <c r="C8239" s="71" t="s">
        <v>24085</v>
      </c>
      <c r="D8239" s="76" t="s">
        <v>4586</v>
      </c>
    </row>
    <row r="8240" spans="1:4">
      <c r="A8240" s="71" t="s">
        <v>4587</v>
      </c>
      <c r="B8240" s="84" t="s">
        <v>4588</v>
      </c>
      <c r="C8240" s="71" t="s">
        <v>24085</v>
      </c>
      <c r="D8240" s="76" t="s">
        <v>4589</v>
      </c>
    </row>
    <row r="8241" spans="1:4">
      <c r="A8241" s="71" t="s">
        <v>4590</v>
      </c>
      <c r="B8241" s="84" t="s">
        <v>4591</v>
      </c>
      <c r="C8241" s="71" t="s">
        <v>24085</v>
      </c>
      <c r="D8241" s="77" t="s">
        <v>4592</v>
      </c>
    </row>
    <row r="8242" spans="1:4">
      <c r="A8242" s="71" t="s">
        <v>4593</v>
      </c>
      <c r="B8242" s="84" t="s">
        <v>4594</v>
      </c>
      <c r="C8242" s="71" t="s">
        <v>24085</v>
      </c>
      <c r="D8242" s="76" t="s">
        <v>4595</v>
      </c>
    </row>
    <row r="8243" spans="1:4">
      <c r="B8243" s="84" t="s">
        <v>4596</v>
      </c>
    </row>
    <row r="8244" spans="1:4">
      <c r="A8244" s="71" t="s">
        <v>4597</v>
      </c>
      <c r="B8244" s="84" t="s">
        <v>4598</v>
      </c>
      <c r="C8244" s="71" t="s">
        <v>24085</v>
      </c>
      <c r="D8244" s="76" t="s">
        <v>4599</v>
      </c>
    </row>
    <row r="8245" spans="1:4">
      <c r="B8245" s="84" t="s">
        <v>4600</v>
      </c>
    </row>
    <row r="8246" spans="1:4">
      <c r="A8246" s="71" t="s">
        <v>4601</v>
      </c>
      <c r="B8246" s="84" t="s">
        <v>4602</v>
      </c>
      <c r="C8246" s="71" t="s">
        <v>24085</v>
      </c>
      <c r="D8246" s="76" t="s">
        <v>4599</v>
      </c>
    </row>
    <row r="8247" spans="1:4">
      <c r="B8247" s="84" t="s">
        <v>4603</v>
      </c>
    </row>
    <row r="8248" spans="1:4">
      <c r="A8248" s="71" t="s">
        <v>4604</v>
      </c>
      <c r="B8248" s="84" t="s">
        <v>4605</v>
      </c>
      <c r="C8248" s="71" t="s">
        <v>24085</v>
      </c>
      <c r="D8248" s="76" t="s">
        <v>4606</v>
      </c>
    </row>
    <row r="8249" spans="1:4">
      <c r="B8249" s="84" t="s">
        <v>4607</v>
      </c>
    </row>
    <row r="8250" spans="1:4">
      <c r="A8250" s="71" t="s">
        <v>4608</v>
      </c>
      <c r="B8250" s="84" t="s">
        <v>4609</v>
      </c>
      <c r="C8250" s="71" t="s">
        <v>24085</v>
      </c>
      <c r="D8250" s="76" t="s">
        <v>4606</v>
      </c>
    </row>
    <row r="8251" spans="1:4">
      <c r="B8251" s="84" t="s">
        <v>4610</v>
      </c>
    </row>
    <row r="8252" spans="1:4">
      <c r="A8252" s="71" t="s">
        <v>4611</v>
      </c>
      <c r="B8252" s="84" t="s">
        <v>4612</v>
      </c>
      <c r="C8252" s="71" t="s">
        <v>24085</v>
      </c>
      <c r="D8252" s="76" t="s">
        <v>4613</v>
      </c>
    </row>
    <row r="8253" spans="1:4">
      <c r="B8253" s="84" t="s">
        <v>4600</v>
      </c>
    </row>
    <row r="8254" spans="1:4">
      <c r="A8254" s="71" t="s">
        <v>4614</v>
      </c>
      <c r="B8254" s="84" t="s">
        <v>4615</v>
      </c>
      <c r="C8254" s="71" t="s">
        <v>24085</v>
      </c>
      <c r="D8254" s="76" t="s">
        <v>4613</v>
      </c>
    </row>
    <row r="8255" spans="1:4">
      <c r="B8255" s="84" t="s">
        <v>4603</v>
      </c>
    </row>
    <row r="8256" spans="1:4">
      <c r="A8256" s="71" t="s">
        <v>4616</v>
      </c>
      <c r="B8256" s="84" t="s">
        <v>4617</v>
      </c>
      <c r="C8256" s="71" t="s">
        <v>24085</v>
      </c>
      <c r="D8256" s="76" t="s">
        <v>4618</v>
      </c>
    </row>
    <row r="8257" spans="1:4">
      <c r="B8257" s="84" t="s">
        <v>4607</v>
      </c>
    </row>
    <row r="8258" spans="1:4">
      <c r="A8258" s="71" t="s">
        <v>4619</v>
      </c>
      <c r="B8258" s="84" t="s">
        <v>4620</v>
      </c>
      <c r="C8258" s="71" t="s">
        <v>24085</v>
      </c>
      <c r="D8258" s="76" t="s">
        <v>4618</v>
      </c>
    </row>
    <row r="8259" spans="1:4">
      <c r="B8259" s="84" t="s">
        <v>4610</v>
      </c>
    </row>
    <row r="8260" spans="1:4">
      <c r="A8260" s="71" t="s">
        <v>4621</v>
      </c>
      <c r="B8260" s="84" t="s">
        <v>4622</v>
      </c>
      <c r="C8260" s="71" t="s">
        <v>24085</v>
      </c>
      <c r="D8260" s="76" t="s">
        <v>4623</v>
      </c>
    </row>
    <row r="8261" spans="1:4">
      <c r="B8261" s="84" t="s">
        <v>4600</v>
      </c>
    </row>
    <row r="8262" spans="1:4">
      <c r="A8262" s="71" t="s">
        <v>4624</v>
      </c>
      <c r="B8262" s="84" t="s">
        <v>4625</v>
      </c>
      <c r="C8262" s="71" t="s">
        <v>24085</v>
      </c>
      <c r="D8262" s="76" t="s">
        <v>4623</v>
      </c>
    </row>
    <row r="8263" spans="1:4">
      <c r="B8263" s="84" t="s">
        <v>4603</v>
      </c>
    </row>
    <row r="8264" spans="1:4">
      <c r="A8264" s="71" t="s">
        <v>4626</v>
      </c>
      <c r="B8264" s="84" t="s">
        <v>4627</v>
      </c>
      <c r="C8264" s="71" t="s">
        <v>24085</v>
      </c>
      <c r="D8264" s="76" t="s">
        <v>4628</v>
      </c>
    </row>
    <row r="8265" spans="1:4">
      <c r="B8265" s="84" t="s">
        <v>4610</v>
      </c>
    </row>
    <row r="8266" spans="1:4">
      <c r="A8266" s="71" t="s">
        <v>4629</v>
      </c>
      <c r="B8266" s="84" t="s">
        <v>4630</v>
      </c>
      <c r="C8266" s="71" t="s">
        <v>24085</v>
      </c>
      <c r="D8266" s="76" t="s">
        <v>4628</v>
      </c>
    </row>
    <row r="8267" spans="1:4">
      <c r="B8267" s="84" t="s">
        <v>4607</v>
      </c>
    </row>
    <row r="8268" spans="1:4">
      <c r="A8268" s="71" t="s">
        <v>4631</v>
      </c>
      <c r="B8268" s="84" t="s">
        <v>4632</v>
      </c>
      <c r="C8268" s="71" t="s">
        <v>24085</v>
      </c>
      <c r="D8268" s="76" t="s">
        <v>4633</v>
      </c>
    </row>
    <row r="8269" spans="1:4">
      <c r="B8269" s="84" t="s">
        <v>4600</v>
      </c>
    </row>
    <row r="8270" spans="1:4">
      <c r="A8270" s="71" t="s">
        <v>4634</v>
      </c>
      <c r="B8270" s="84" t="s">
        <v>4635</v>
      </c>
      <c r="C8270" s="71" t="s">
        <v>24085</v>
      </c>
      <c r="D8270" s="76" t="s">
        <v>4633</v>
      </c>
    </row>
    <row r="8271" spans="1:4">
      <c r="B8271" s="84" t="s">
        <v>4603</v>
      </c>
    </row>
    <row r="8272" spans="1:4">
      <c r="A8272" s="71" t="s">
        <v>4636</v>
      </c>
      <c r="B8272" s="84" t="s">
        <v>4637</v>
      </c>
      <c r="C8272" s="71" t="s">
        <v>24085</v>
      </c>
      <c r="D8272" s="76" t="s">
        <v>4638</v>
      </c>
    </row>
    <row r="8273" spans="1:4">
      <c r="B8273" s="84" t="s">
        <v>4607</v>
      </c>
    </row>
    <row r="8274" spans="1:4">
      <c r="A8274" s="71" t="s">
        <v>4639</v>
      </c>
      <c r="B8274" s="84" t="s">
        <v>4640</v>
      </c>
      <c r="C8274" s="71" t="s">
        <v>24085</v>
      </c>
      <c r="D8274" s="76" t="s">
        <v>4638</v>
      </c>
    </row>
    <row r="8275" spans="1:4">
      <c r="B8275" s="84" t="s">
        <v>4610</v>
      </c>
    </row>
    <row r="8276" spans="1:4">
      <c r="A8276" s="71" t="s">
        <v>4641</v>
      </c>
      <c r="B8276" s="84" t="s">
        <v>4642</v>
      </c>
      <c r="C8276" s="71" t="s">
        <v>24085</v>
      </c>
      <c r="D8276" s="77" t="s">
        <v>4643</v>
      </c>
    </row>
    <row r="8277" spans="1:4">
      <c r="B8277" s="84" t="s">
        <v>4600</v>
      </c>
    </row>
    <row r="8278" spans="1:4">
      <c r="A8278" s="71" t="s">
        <v>4644</v>
      </c>
      <c r="B8278" s="84" t="s">
        <v>4645</v>
      </c>
      <c r="C8278" s="71" t="s">
        <v>24085</v>
      </c>
      <c r="D8278" s="77" t="s">
        <v>4643</v>
      </c>
    </row>
    <row r="8279" spans="1:4">
      <c r="B8279" s="84" t="s">
        <v>4603</v>
      </c>
    </row>
    <row r="8280" spans="1:4">
      <c r="A8280" s="71" t="s">
        <v>4646</v>
      </c>
      <c r="B8280" s="84" t="s">
        <v>4647</v>
      </c>
      <c r="C8280" s="71" t="s">
        <v>24085</v>
      </c>
      <c r="D8280" s="76" t="s">
        <v>4648</v>
      </c>
    </row>
    <row r="8281" spans="1:4">
      <c r="B8281" s="84" t="s">
        <v>4607</v>
      </c>
    </row>
    <row r="8282" spans="1:4">
      <c r="A8282" s="71" t="s">
        <v>4649</v>
      </c>
      <c r="B8282" s="84" t="s">
        <v>4650</v>
      </c>
      <c r="C8282" s="71" t="s">
        <v>24085</v>
      </c>
      <c r="D8282" s="76" t="s">
        <v>4648</v>
      </c>
    </row>
    <row r="8283" spans="1:4">
      <c r="B8283" s="84" t="s">
        <v>4610</v>
      </c>
    </row>
    <row r="8284" spans="1:4">
      <c r="A8284" s="71" t="s">
        <v>4651</v>
      </c>
      <c r="B8284" s="84" t="s">
        <v>4652</v>
      </c>
      <c r="C8284" s="71" t="s">
        <v>24085</v>
      </c>
      <c r="D8284" s="76" t="s">
        <v>4653</v>
      </c>
    </row>
    <row r="8285" spans="1:4">
      <c r="B8285" s="84" t="s">
        <v>4600</v>
      </c>
    </row>
    <row r="8286" spans="1:4">
      <c r="A8286" s="71" t="s">
        <v>4654</v>
      </c>
      <c r="B8286" s="84" t="s">
        <v>4655</v>
      </c>
      <c r="C8286" s="71" t="s">
        <v>24085</v>
      </c>
      <c r="D8286" s="76" t="s">
        <v>4653</v>
      </c>
    </row>
    <row r="8287" spans="1:4">
      <c r="B8287" s="84" t="s">
        <v>4603</v>
      </c>
    </row>
    <row r="8288" spans="1:4">
      <c r="A8288" s="71" t="s">
        <v>4656</v>
      </c>
      <c r="B8288" s="84" t="s">
        <v>4657</v>
      </c>
      <c r="C8288" s="71" t="s">
        <v>24085</v>
      </c>
      <c r="D8288" s="76" t="s">
        <v>4658</v>
      </c>
    </row>
    <row r="8289" spans="1:4">
      <c r="B8289" s="84" t="s">
        <v>4607</v>
      </c>
    </row>
    <row r="8290" spans="1:4">
      <c r="A8290" s="71" t="s">
        <v>4659</v>
      </c>
      <c r="B8290" s="84" t="s">
        <v>4660</v>
      </c>
      <c r="C8290" s="71" t="s">
        <v>24085</v>
      </c>
      <c r="D8290" s="76" t="s">
        <v>4658</v>
      </c>
    </row>
    <row r="8291" spans="1:4">
      <c r="B8291" s="84" t="s">
        <v>4610</v>
      </c>
    </row>
    <row r="8292" spans="1:4">
      <c r="A8292" s="71" t="s">
        <v>4661</v>
      </c>
      <c r="B8292" s="84" t="s">
        <v>4662</v>
      </c>
      <c r="C8292" s="71" t="s">
        <v>24085</v>
      </c>
      <c r="D8292" s="76" t="s">
        <v>4663</v>
      </c>
    </row>
    <row r="8293" spans="1:4">
      <c r="B8293" s="84" t="s">
        <v>4600</v>
      </c>
    </row>
    <row r="8294" spans="1:4">
      <c r="A8294" s="71" t="s">
        <v>4664</v>
      </c>
      <c r="B8294" s="84" t="s">
        <v>4665</v>
      </c>
      <c r="C8294" s="71" t="s">
        <v>24085</v>
      </c>
      <c r="D8294" s="76" t="s">
        <v>4663</v>
      </c>
    </row>
    <row r="8295" spans="1:4">
      <c r="B8295" s="84" t="s">
        <v>4603</v>
      </c>
    </row>
    <row r="8296" spans="1:4">
      <c r="A8296" s="71" t="s">
        <v>4666</v>
      </c>
      <c r="B8296" s="84" t="s">
        <v>4667</v>
      </c>
      <c r="C8296" s="71" t="s">
        <v>24085</v>
      </c>
      <c r="D8296" s="76" t="s">
        <v>4668</v>
      </c>
    </row>
    <row r="8297" spans="1:4">
      <c r="B8297" s="84" t="s">
        <v>4607</v>
      </c>
    </row>
    <row r="8298" spans="1:4">
      <c r="A8298" s="71" t="s">
        <v>4669</v>
      </c>
      <c r="B8298" s="84" t="s">
        <v>4670</v>
      </c>
      <c r="C8298" s="71" t="s">
        <v>24085</v>
      </c>
      <c r="D8298" s="76" t="s">
        <v>4668</v>
      </c>
    </row>
    <row r="8299" spans="1:4">
      <c r="B8299" s="84" t="s">
        <v>4610</v>
      </c>
    </row>
    <row r="8300" spans="1:4">
      <c r="A8300" s="71" t="s">
        <v>4671</v>
      </c>
      <c r="B8300" s="84" t="s">
        <v>4672</v>
      </c>
      <c r="C8300" s="71" t="s">
        <v>24085</v>
      </c>
      <c r="D8300" s="76" t="s">
        <v>4673</v>
      </c>
    </row>
    <row r="8301" spans="1:4">
      <c r="B8301" s="84" t="s">
        <v>4600</v>
      </c>
    </row>
    <row r="8302" spans="1:4">
      <c r="A8302" s="71" t="s">
        <v>4674</v>
      </c>
      <c r="B8302" s="84" t="s">
        <v>4675</v>
      </c>
      <c r="C8302" s="71" t="s">
        <v>24085</v>
      </c>
      <c r="D8302" s="76" t="s">
        <v>4673</v>
      </c>
    </row>
    <row r="8303" spans="1:4">
      <c r="B8303" s="84" t="s">
        <v>4603</v>
      </c>
    </row>
    <row r="8304" spans="1:4">
      <c r="A8304" s="71" t="s">
        <v>4676</v>
      </c>
      <c r="B8304" s="84" t="s">
        <v>4677</v>
      </c>
      <c r="C8304" s="71" t="s">
        <v>24085</v>
      </c>
      <c r="D8304" s="76" t="s">
        <v>4678</v>
      </c>
    </row>
    <row r="8305" spans="1:4">
      <c r="B8305" s="84" t="s">
        <v>4607</v>
      </c>
    </row>
    <row r="8307" spans="1:4" ht="18.75">
      <c r="B8307" s="83" t="s">
        <v>23664</v>
      </c>
      <c r="C8307" s="79" t="s">
        <v>23665</v>
      </c>
      <c r="D8307" s="71" t="s">
        <v>23910</v>
      </c>
    </row>
    <row r="8308" spans="1:4">
      <c r="A8308" s="79" t="s">
        <v>23666</v>
      </c>
      <c r="B8308" s="84" t="s">
        <v>22678</v>
      </c>
    </row>
    <row r="8309" spans="1:4">
      <c r="A8309" s="79" t="s">
        <v>23667</v>
      </c>
      <c r="B8309" s="84" t="s">
        <v>22679</v>
      </c>
    </row>
    <row r="8310" spans="1:4">
      <c r="A8310" s="79" t="s">
        <v>24023</v>
      </c>
      <c r="B8310" s="85" t="s">
        <v>23668</v>
      </c>
      <c r="C8310" s="79" t="s">
        <v>23669</v>
      </c>
      <c r="D8310" s="79" t="s">
        <v>23670</v>
      </c>
    </row>
    <row r="8311" spans="1:4">
      <c r="B8311" s="86"/>
      <c r="D8311" s="79" t="s">
        <v>23671</v>
      </c>
    </row>
    <row r="8312" spans="1:4">
      <c r="A8312" s="71" t="s">
        <v>4679</v>
      </c>
      <c r="B8312" s="84" t="s">
        <v>4680</v>
      </c>
      <c r="C8312" s="71" t="s">
        <v>24085</v>
      </c>
      <c r="D8312" s="76" t="s">
        <v>4678</v>
      </c>
    </row>
    <row r="8313" spans="1:4">
      <c r="B8313" s="84" t="s">
        <v>4610</v>
      </c>
    </row>
    <row r="8314" spans="1:4">
      <c r="A8314" s="71" t="s">
        <v>4681</v>
      </c>
      <c r="B8314" s="84" t="s">
        <v>4682</v>
      </c>
      <c r="C8314" s="71" t="s">
        <v>24085</v>
      </c>
      <c r="D8314" s="76" t="s">
        <v>4683</v>
      </c>
    </row>
    <row r="8315" spans="1:4">
      <c r="B8315" s="84" t="s">
        <v>4684</v>
      </c>
    </row>
    <row r="8316" spans="1:4">
      <c r="A8316" s="71" t="s">
        <v>4685</v>
      </c>
      <c r="B8316" s="84" t="s">
        <v>4686</v>
      </c>
      <c r="C8316" s="71" t="s">
        <v>24085</v>
      </c>
      <c r="D8316" s="76" t="s">
        <v>4683</v>
      </c>
    </row>
    <row r="8317" spans="1:4">
      <c r="B8317" s="84" t="s">
        <v>4687</v>
      </c>
    </row>
    <row r="8318" spans="1:4">
      <c r="A8318" s="71" t="s">
        <v>4688</v>
      </c>
      <c r="B8318" s="84" t="s">
        <v>4689</v>
      </c>
      <c r="C8318" s="71" t="s">
        <v>24085</v>
      </c>
      <c r="D8318" s="76" t="s">
        <v>4690</v>
      </c>
    </row>
    <row r="8319" spans="1:4">
      <c r="B8319" s="84" t="s">
        <v>4684</v>
      </c>
    </row>
    <row r="8320" spans="1:4">
      <c r="A8320" s="71" t="s">
        <v>4691</v>
      </c>
      <c r="B8320" s="84" t="s">
        <v>4692</v>
      </c>
      <c r="C8320" s="71" t="s">
        <v>24085</v>
      </c>
      <c r="D8320" s="76" t="s">
        <v>4690</v>
      </c>
    </row>
    <row r="8321" spans="1:4">
      <c r="B8321" s="84" t="s">
        <v>4687</v>
      </c>
    </row>
    <row r="8322" spans="1:4">
      <c r="A8322" s="71" t="s">
        <v>4693</v>
      </c>
      <c r="B8322" s="84" t="s">
        <v>4694</v>
      </c>
      <c r="C8322" s="71" t="s">
        <v>24085</v>
      </c>
      <c r="D8322" s="76" t="s">
        <v>4695</v>
      </c>
    </row>
    <row r="8323" spans="1:4">
      <c r="B8323" s="84" t="s">
        <v>4687</v>
      </c>
    </row>
    <row r="8324" spans="1:4">
      <c r="A8324" s="71" t="s">
        <v>4696</v>
      </c>
      <c r="B8324" s="84" t="s">
        <v>4697</v>
      </c>
      <c r="C8324" s="71" t="s">
        <v>24085</v>
      </c>
      <c r="D8324" s="76" t="s">
        <v>4606</v>
      </c>
    </row>
    <row r="8325" spans="1:4">
      <c r="B8325" s="84" t="s">
        <v>4684</v>
      </c>
    </row>
    <row r="8326" spans="1:4">
      <c r="A8326" s="71" t="s">
        <v>4698</v>
      </c>
      <c r="B8326" s="84" t="s">
        <v>4699</v>
      </c>
      <c r="C8326" s="71" t="s">
        <v>24085</v>
      </c>
      <c r="D8326" s="76" t="s">
        <v>4606</v>
      </c>
    </row>
    <row r="8327" spans="1:4">
      <c r="B8327" s="84" t="s">
        <v>4687</v>
      </c>
    </row>
    <row r="8328" spans="1:4">
      <c r="A8328" s="71" t="s">
        <v>4700</v>
      </c>
      <c r="B8328" s="84" t="s">
        <v>4701</v>
      </c>
      <c r="C8328" s="71" t="s">
        <v>24085</v>
      </c>
      <c r="D8328" s="76" t="s">
        <v>4618</v>
      </c>
    </row>
    <row r="8329" spans="1:4">
      <c r="B8329" s="84" t="s">
        <v>4684</v>
      </c>
    </row>
    <row r="8330" spans="1:4">
      <c r="A8330" s="71" t="s">
        <v>4702</v>
      </c>
      <c r="B8330" s="84" t="s">
        <v>4703</v>
      </c>
      <c r="C8330" s="71" t="s">
        <v>24085</v>
      </c>
      <c r="D8330" s="76" t="s">
        <v>4618</v>
      </c>
    </row>
    <row r="8331" spans="1:4">
      <c r="B8331" s="84" t="s">
        <v>4687</v>
      </c>
    </row>
    <row r="8332" spans="1:4">
      <c r="A8332" s="71" t="s">
        <v>4704</v>
      </c>
      <c r="B8332" s="84" t="s">
        <v>4705</v>
      </c>
      <c r="C8332" s="71" t="s">
        <v>24085</v>
      </c>
      <c r="D8332" s="76" t="s">
        <v>4706</v>
      </c>
    </row>
    <row r="8333" spans="1:4">
      <c r="B8333" s="84" t="s">
        <v>4707</v>
      </c>
    </row>
    <row r="8334" spans="1:4">
      <c r="A8334" s="71" t="s">
        <v>4708</v>
      </c>
      <c r="B8334" s="84" t="s">
        <v>4709</v>
      </c>
      <c r="C8334" s="71" t="s">
        <v>24085</v>
      </c>
      <c r="D8334" s="76" t="s">
        <v>4623</v>
      </c>
    </row>
    <row r="8335" spans="1:4">
      <c r="B8335" s="84" t="s">
        <v>4710</v>
      </c>
    </row>
    <row r="8336" spans="1:4">
      <c r="A8336" s="71" t="s">
        <v>4711</v>
      </c>
      <c r="B8336" s="84" t="s">
        <v>4712</v>
      </c>
      <c r="C8336" s="71" t="s">
        <v>24085</v>
      </c>
      <c r="D8336" s="76" t="s">
        <v>4628</v>
      </c>
    </row>
    <row r="8337" spans="1:4">
      <c r="B8337" s="84" t="s">
        <v>4684</v>
      </c>
    </row>
    <row r="8338" spans="1:4">
      <c r="A8338" s="71" t="s">
        <v>4713</v>
      </c>
      <c r="B8338" s="84" t="s">
        <v>4714</v>
      </c>
      <c r="C8338" s="71" t="s">
        <v>24085</v>
      </c>
      <c r="D8338" s="76" t="s">
        <v>4628</v>
      </c>
    </row>
    <row r="8339" spans="1:4">
      <c r="B8339" s="84" t="s">
        <v>4687</v>
      </c>
    </row>
    <row r="8340" spans="1:4">
      <c r="A8340" s="71" t="s">
        <v>4715</v>
      </c>
      <c r="B8340" s="84" t="s">
        <v>4716</v>
      </c>
      <c r="C8340" s="71" t="s">
        <v>24085</v>
      </c>
      <c r="D8340" s="76" t="s">
        <v>4633</v>
      </c>
    </row>
    <row r="8341" spans="1:4">
      <c r="B8341" s="84" t="s">
        <v>4707</v>
      </c>
    </row>
    <row r="8342" spans="1:4">
      <c r="A8342" s="71" t="s">
        <v>4717</v>
      </c>
      <c r="B8342" s="84" t="s">
        <v>4718</v>
      </c>
      <c r="C8342" s="71" t="s">
        <v>24085</v>
      </c>
      <c r="D8342" s="76" t="s">
        <v>4633</v>
      </c>
    </row>
    <row r="8343" spans="1:4">
      <c r="B8343" s="84" t="s">
        <v>4710</v>
      </c>
    </row>
    <row r="8344" spans="1:4">
      <c r="A8344" s="71" t="s">
        <v>4719</v>
      </c>
      <c r="B8344" s="84" t="s">
        <v>4720</v>
      </c>
      <c r="C8344" s="71" t="s">
        <v>24085</v>
      </c>
      <c r="D8344" s="76" t="s">
        <v>4638</v>
      </c>
    </row>
    <row r="8345" spans="1:4">
      <c r="B8345" s="84" t="s">
        <v>4684</v>
      </c>
    </row>
    <row r="8346" spans="1:4">
      <c r="A8346" s="71" t="s">
        <v>4721</v>
      </c>
      <c r="B8346" s="84" t="s">
        <v>4722</v>
      </c>
      <c r="C8346" s="71" t="s">
        <v>24085</v>
      </c>
      <c r="D8346" s="77" t="s">
        <v>4643</v>
      </c>
    </row>
    <row r="8347" spans="1:4">
      <c r="B8347" s="84" t="s">
        <v>4707</v>
      </c>
    </row>
    <row r="8348" spans="1:4">
      <c r="A8348" s="71" t="s">
        <v>4723</v>
      </c>
      <c r="B8348" s="84" t="s">
        <v>4724</v>
      </c>
      <c r="C8348" s="71" t="s">
        <v>24085</v>
      </c>
      <c r="D8348" s="77" t="s">
        <v>4643</v>
      </c>
    </row>
    <row r="8349" spans="1:4">
      <c r="B8349" s="84" t="s">
        <v>4710</v>
      </c>
    </row>
    <row r="8350" spans="1:4">
      <c r="A8350" s="71" t="s">
        <v>4725</v>
      </c>
      <c r="B8350" s="84" t="s">
        <v>4726</v>
      </c>
      <c r="C8350" s="71" t="s">
        <v>24085</v>
      </c>
      <c r="D8350" s="76" t="s">
        <v>4648</v>
      </c>
    </row>
    <row r="8351" spans="1:4">
      <c r="B8351" s="84" t="s">
        <v>4684</v>
      </c>
    </row>
    <row r="8352" spans="1:4">
      <c r="A8352" s="71" t="s">
        <v>4727</v>
      </c>
      <c r="B8352" s="84" t="s">
        <v>4728</v>
      </c>
      <c r="C8352" s="71" t="s">
        <v>24085</v>
      </c>
      <c r="D8352" s="76" t="s">
        <v>4653</v>
      </c>
    </row>
    <row r="8353" spans="1:4">
      <c r="B8353" s="84" t="s">
        <v>4707</v>
      </c>
    </row>
    <row r="8354" spans="1:4">
      <c r="A8354" s="71" t="s">
        <v>4729</v>
      </c>
      <c r="B8354" s="84" t="s">
        <v>4730</v>
      </c>
      <c r="C8354" s="71" t="s">
        <v>24085</v>
      </c>
      <c r="D8354" s="76" t="s">
        <v>4653</v>
      </c>
    </row>
    <row r="8355" spans="1:4">
      <c r="B8355" s="84" t="s">
        <v>4731</v>
      </c>
    </row>
    <row r="8356" spans="1:4">
      <c r="A8356" s="71" t="s">
        <v>4732</v>
      </c>
      <c r="B8356" s="84" t="s">
        <v>4733</v>
      </c>
      <c r="C8356" s="71" t="s">
        <v>24085</v>
      </c>
      <c r="D8356" s="76" t="s">
        <v>4658</v>
      </c>
    </row>
    <row r="8357" spans="1:4">
      <c r="B8357" s="84" t="s">
        <v>4684</v>
      </c>
    </row>
    <row r="8358" spans="1:4">
      <c r="A8358" s="71" t="s">
        <v>4734</v>
      </c>
      <c r="B8358" s="84" t="s">
        <v>4735</v>
      </c>
      <c r="C8358" s="71" t="s">
        <v>24085</v>
      </c>
      <c r="D8358" s="76" t="s">
        <v>4658</v>
      </c>
    </row>
    <row r="8359" spans="1:4">
      <c r="B8359" s="84" t="s">
        <v>4687</v>
      </c>
    </row>
    <row r="8360" spans="1:4">
      <c r="A8360" s="71" t="s">
        <v>4736</v>
      </c>
      <c r="B8360" s="84" t="s">
        <v>4737</v>
      </c>
      <c r="C8360" s="71" t="s">
        <v>24085</v>
      </c>
      <c r="D8360" s="76" t="s">
        <v>4663</v>
      </c>
    </row>
    <row r="8361" spans="1:4">
      <c r="B8361" s="84" t="s">
        <v>4707</v>
      </c>
    </row>
    <row r="8362" spans="1:4">
      <c r="A8362" s="71" t="s">
        <v>4738</v>
      </c>
      <c r="B8362" s="84" t="s">
        <v>4739</v>
      </c>
      <c r="C8362" s="71" t="s">
        <v>24085</v>
      </c>
      <c r="D8362" s="76" t="s">
        <v>4663</v>
      </c>
    </row>
    <row r="8363" spans="1:4">
      <c r="B8363" s="84" t="s">
        <v>4710</v>
      </c>
    </row>
    <row r="8364" spans="1:4">
      <c r="A8364" s="71" t="s">
        <v>4740</v>
      </c>
      <c r="B8364" s="84" t="s">
        <v>4741</v>
      </c>
      <c r="C8364" s="71" t="s">
        <v>24085</v>
      </c>
      <c r="D8364" s="76" t="s">
        <v>4673</v>
      </c>
    </row>
    <row r="8365" spans="1:4">
      <c r="B8365" s="84" t="s">
        <v>4707</v>
      </c>
    </row>
    <row r="8366" spans="1:4">
      <c r="A8366" s="71" t="s">
        <v>4742</v>
      </c>
      <c r="B8366" s="84" t="s">
        <v>4743</v>
      </c>
      <c r="C8366" s="71" t="s">
        <v>24085</v>
      </c>
      <c r="D8366" s="76" t="s">
        <v>4673</v>
      </c>
    </row>
    <row r="8367" spans="1:4">
      <c r="B8367" s="84" t="s">
        <v>4710</v>
      </c>
    </row>
    <row r="8368" spans="1:4">
      <c r="A8368" s="71" t="s">
        <v>4744</v>
      </c>
      <c r="B8368" s="84" t="s">
        <v>4745</v>
      </c>
      <c r="C8368" s="71" t="s">
        <v>24085</v>
      </c>
      <c r="D8368" s="73" t="s">
        <v>10507</v>
      </c>
    </row>
    <row r="8369" spans="1:4">
      <c r="A8369" s="71" t="s">
        <v>4746</v>
      </c>
      <c r="B8369" s="84" t="s">
        <v>4747</v>
      </c>
      <c r="C8369" s="71" t="s">
        <v>24085</v>
      </c>
      <c r="D8369" s="73" t="s">
        <v>4748</v>
      </c>
    </row>
    <row r="8370" spans="1:4">
      <c r="A8370" s="71" t="s">
        <v>4749</v>
      </c>
      <c r="B8370" s="84" t="s">
        <v>4750</v>
      </c>
      <c r="C8370" s="71" t="s">
        <v>24085</v>
      </c>
      <c r="D8370" s="73" t="s">
        <v>4751</v>
      </c>
    </row>
    <row r="8371" spans="1:4">
      <c r="A8371" s="71" t="s">
        <v>4752</v>
      </c>
      <c r="B8371" s="84" t="s">
        <v>4753</v>
      </c>
      <c r="C8371" s="71" t="s">
        <v>24085</v>
      </c>
      <c r="D8371" s="73" t="s">
        <v>4754</v>
      </c>
    </row>
    <row r="8372" spans="1:4">
      <c r="A8372" s="71" t="s">
        <v>4755</v>
      </c>
      <c r="B8372" s="84" t="s">
        <v>4756</v>
      </c>
      <c r="C8372" s="71" t="s">
        <v>24085</v>
      </c>
      <c r="D8372" s="73" t="s">
        <v>22826</v>
      </c>
    </row>
    <row r="8373" spans="1:4">
      <c r="A8373" s="71" t="s">
        <v>4757</v>
      </c>
      <c r="B8373" s="84" t="s">
        <v>4758</v>
      </c>
      <c r="C8373" s="71" t="s">
        <v>24085</v>
      </c>
      <c r="D8373" s="73" t="s">
        <v>4759</v>
      </c>
    </row>
    <row r="8374" spans="1:4">
      <c r="A8374" s="71" t="s">
        <v>4760</v>
      </c>
      <c r="B8374" s="84" t="s">
        <v>4761</v>
      </c>
      <c r="C8374" s="71" t="s">
        <v>24085</v>
      </c>
      <c r="D8374" s="73" t="s">
        <v>4762</v>
      </c>
    </row>
    <row r="8375" spans="1:4">
      <c r="A8375" s="71" t="s">
        <v>4763</v>
      </c>
      <c r="B8375" s="84" t="s">
        <v>4764</v>
      </c>
      <c r="C8375" s="71" t="s">
        <v>24085</v>
      </c>
      <c r="D8375" s="73" t="s">
        <v>4765</v>
      </c>
    </row>
    <row r="8376" spans="1:4">
      <c r="A8376" s="71" t="s">
        <v>4766</v>
      </c>
      <c r="B8376" s="84" t="s">
        <v>4767</v>
      </c>
      <c r="C8376" s="71" t="s">
        <v>24085</v>
      </c>
      <c r="D8376" s="73" t="s">
        <v>4768</v>
      </c>
    </row>
    <row r="8377" spans="1:4">
      <c r="A8377" s="71" t="s">
        <v>4769</v>
      </c>
      <c r="B8377" s="84" t="s">
        <v>4770</v>
      </c>
      <c r="C8377" s="71" t="s">
        <v>24085</v>
      </c>
      <c r="D8377" s="73" t="s">
        <v>4765</v>
      </c>
    </row>
    <row r="8378" spans="1:4">
      <c r="B8378" s="86"/>
    </row>
    <row r="8379" spans="1:4" ht="18.75">
      <c r="B8379" s="83" t="s">
        <v>23664</v>
      </c>
      <c r="C8379" s="79" t="s">
        <v>23665</v>
      </c>
      <c r="D8379" s="71" t="s">
        <v>23911</v>
      </c>
    </row>
    <row r="8380" spans="1:4">
      <c r="A8380" s="79" t="s">
        <v>23666</v>
      </c>
      <c r="B8380" s="84" t="s">
        <v>22678</v>
      </c>
    </row>
    <row r="8381" spans="1:4">
      <c r="A8381" s="79" t="s">
        <v>23667</v>
      </c>
      <c r="B8381" s="84" t="s">
        <v>22679</v>
      </c>
    </row>
    <row r="8382" spans="1:4">
      <c r="A8382" s="79" t="s">
        <v>24023</v>
      </c>
      <c r="B8382" s="85" t="s">
        <v>23668</v>
      </c>
      <c r="C8382" s="79" t="s">
        <v>23669</v>
      </c>
      <c r="D8382" s="79" t="s">
        <v>23670</v>
      </c>
    </row>
    <row r="8383" spans="1:4">
      <c r="B8383" s="86"/>
      <c r="D8383" s="79" t="s">
        <v>23671</v>
      </c>
    </row>
    <row r="8384" spans="1:4">
      <c r="A8384" s="71" t="s">
        <v>4771</v>
      </c>
      <c r="B8384" s="84" t="s">
        <v>4772</v>
      </c>
      <c r="C8384" s="71" t="s">
        <v>24085</v>
      </c>
      <c r="D8384" s="73" t="s">
        <v>4773</v>
      </c>
    </row>
    <row r="8385" spans="1:4">
      <c r="A8385" s="71" t="s">
        <v>4774</v>
      </c>
      <c r="B8385" s="84" t="s">
        <v>4775</v>
      </c>
      <c r="C8385" s="71" t="s">
        <v>24085</v>
      </c>
      <c r="D8385" s="73" t="s">
        <v>23826</v>
      </c>
    </row>
    <row r="8386" spans="1:4">
      <c r="A8386" s="71" t="s">
        <v>4776</v>
      </c>
      <c r="B8386" s="84" t="s">
        <v>4777</v>
      </c>
      <c r="C8386" s="71" t="s">
        <v>24085</v>
      </c>
      <c r="D8386" s="73" t="s">
        <v>18637</v>
      </c>
    </row>
    <row r="8387" spans="1:4">
      <c r="A8387" s="71" t="s">
        <v>4778</v>
      </c>
      <c r="B8387" s="84" t="s">
        <v>4779</v>
      </c>
      <c r="C8387" s="71" t="s">
        <v>24085</v>
      </c>
      <c r="D8387" s="73" t="s">
        <v>23028</v>
      </c>
    </row>
    <row r="8388" spans="1:4">
      <c r="A8388" s="71" t="s">
        <v>4780</v>
      </c>
      <c r="B8388" s="84" t="s">
        <v>4781</v>
      </c>
      <c r="C8388" s="71" t="s">
        <v>24085</v>
      </c>
      <c r="D8388" s="73" t="s">
        <v>23826</v>
      </c>
    </row>
    <row r="8389" spans="1:4">
      <c r="A8389" s="71" t="s">
        <v>4782</v>
      </c>
      <c r="B8389" s="84" t="s">
        <v>4783</v>
      </c>
      <c r="C8389" s="71" t="s">
        <v>24085</v>
      </c>
      <c r="D8389" s="73" t="s">
        <v>18619</v>
      </c>
    </row>
    <row r="8390" spans="1:4">
      <c r="A8390" s="71" t="s">
        <v>4784</v>
      </c>
      <c r="B8390" s="84" t="s">
        <v>4785</v>
      </c>
      <c r="C8390" s="71" t="s">
        <v>24085</v>
      </c>
      <c r="D8390" s="73" t="s">
        <v>4786</v>
      </c>
    </row>
    <row r="8391" spans="1:4">
      <c r="B8391" s="84" t="s">
        <v>4787</v>
      </c>
    </row>
    <row r="8392" spans="1:4">
      <c r="A8392" s="71" t="s">
        <v>4788</v>
      </c>
      <c r="B8392" s="84" t="s">
        <v>4789</v>
      </c>
      <c r="C8392" s="71" t="s">
        <v>24085</v>
      </c>
      <c r="D8392" s="73" t="s">
        <v>4790</v>
      </c>
    </row>
    <row r="8393" spans="1:4">
      <c r="B8393" s="84" t="s">
        <v>4791</v>
      </c>
    </row>
    <row r="8394" spans="1:4">
      <c r="A8394" s="71" t="s">
        <v>4792</v>
      </c>
      <c r="B8394" s="84" t="s">
        <v>4793</v>
      </c>
      <c r="C8394" s="71" t="s">
        <v>24085</v>
      </c>
      <c r="D8394" s="77" t="s">
        <v>4794</v>
      </c>
    </row>
    <row r="8395" spans="1:4">
      <c r="B8395" s="84" t="s">
        <v>4787</v>
      </c>
    </row>
    <row r="8396" spans="1:4">
      <c r="A8396" s="71" t="s">
        <v>4795</v>
      </c>
      <c r="B8396" s="84" t="s">
        <v>4796</v>
      </c>
      <c r="C8396" s="71" t="s">
        <v>24085</v>
      </c>
      <c r="D8396" s="76" t="s">
        <v>4797</v>
      </c>
    </row>
    <row r="8397" spans="1:4">
      <c r="B8397" s="84" t="s">
        <v>4787</v>
      </c>
    </row>
    <row r="8398" spans="1:4">
      <c r="A8398" s="71" t="s">
        <v>4798</v>
      </c>
      <c r="B8398" s="84" t="s">
        <v>4799</v>
      </c>
      <c r="C8398" s="71" t="s">
        <v>24085</v>
      </c>
      <c r="D8398" s="76" t="s">
        <v>4800</v>
      </c>
    </row>
    <row r="8399" spans="1:4">
      <c r="B8399" s="84" t="s">
        <v>4787</v>
      </c>
    </row>
    <row r="8400" spans="1:4">
      <c r="A8400" s="71" t="s">
        <v>4801</v>
      </c>
      <c r="B8400" s="84" t="s">
        <v>4802</v>
      </c>
      <c r="C8400" s="71" t="s">
        <v>24085</v>
      </c>
      <c r="D8400" s="76" t="s">
        <v>4803</v>
      </c>
    </row>
    <row r="8401" spans="1:4">
      <c r="B8401" s="84" t="s">
        <v>4787</v>
      </c>
    </row>
    <row r="8402" spans="1:4">
      <c r="A8402" s="71" t="s">
        <v>4804</v>
      </c>
      <c r="B8402" s="84" t="s">
        <v>4805</v>
      </c>
      <c r="C8402" s="71" t="s">
        <v>24085</v>
      </c>
      <c r="D8402" s="73" t="s">
        <v>4806</v>
      </c>
    </row>
    <row r="8403" spans="1:4">
      <c r="B8403" s="84" t="s">
        <v>4787</v>
      </c>
    </row>
    <row r="8404" spans="1:4">
      <c r="A8404" s="71" t="s">
        <v>4807</v>
      </c>
      <c r="B8404" s="84" t="s">
        <v>4808</v>
      </c>
      <c r="C8404" s="71" t="s">
        <v>24085</v>
      </c>
      <c r="D8404" s="73" t="s">
        <v>4809</v>
      </c>
    </row>
    <row r="8405" spans="1:4">
      <c r="B8405" s="84" t="s">
        <v>4810</v>
      </c>
    </row>
    <row r="8406" spans="1:4">
      <c r="A8406" s="71" t="s">
        <v>4811</v>
      </c>
      <c r="B8406" s="84" t="s">
        <v>4812</v>
      </c>
      <c r="C8406" s="71" t="s">
        <v>24085</v>
      </c>
      <c r="D8406" s="76" t="s">
        <v>4813</v>
      </c>
    </row>
    <row r="8407" spans="1:4">
      <c r="B8407" s="84" t="s">
        <v>4787</v>
      </c>
    </row>
    <row r="8408" spans="1:4">
      <c r="A8408" s="71" t="s">
        <v>4814</v>
      </c>
      <c r="B8408" s="84" t="s">
        <v>4815</v>
      </c>
      <c r="C8408" s="71" t="s">
        <v>24085</v>
      </c>
      <c r="D8408" s="76" t="s">
        <v>4816</v>
      </c>
    </row>
    <row r="8409" spans="1:4">
      <c r="B8409" s="84" t="s">
        <v>4787</v>
      </c>
    </row>
    <row r="8410" spans="1:4">
      <c r="A8410" s="71" t="s">
        <v>4817</v>
      </c>
      <c r="B8410" s="84" t="s">
        <v>4818</v>
      </c>
      <c r="C8410" s="71" t="s">
        <v>24085</v>
      </c>
      <c r="D8410" s="76" t="s">
        <v>4819</v>
      </c>
    </row>
    <row r="8411" spans="1:4">
      <c r="B8411" s="84" t="s">
        <v>4787</v>
      </c>
    </row>
    <row r="8412" spans="1:4">
      <c r="A8412" s="71" t="s">
        <v>4820</v>
      </c>
      <c r="B8412" s="84" t="s">
        <v>3118</v>
      </c>
      <c r="C8412" s="71" t="s">
        <v>24085</v>
      </c>
      <c r="D8412" s="76" t="s">
        <v>3119</v>
      </c>
    </row>
    <row r="8413" spans="1:4">
      <c r="B8413" s="84" t="s">
        <v>4787</v>
      </c>
    </row>
    <row r="8414" spans="1:4">
      <c r="A8414" s="71" t="s">
        <v>3120</v>
      </c>
      <c r="B8414" s="84" t="s">
        <v>3121</v>
      </c>
      <c r="C8414" s="71" t="s">
        <v>24085</v>
      </c>
      <c r="D8414" s="73" t="s">
        <v>3122</v>
      </c>
    </row>
    <row r="8415" spans="1:4">
      <c r="B8415" s="87">
        <v>24</v>
      </c>
    </row>
    <row r="8416" spans="1:4">
      <c r="A8416" s="71" t="s">
        <v>3123</v>
      </c>
      <c r="B8416" s="84" t="s">
        <v>3124</v>
      </c>
      <c r="C8416" s="71" t="s">
        <v>24085</v>
      </c>
      <c r="D8416" s="73" t="s">
        <v>3125</v>
      </c>
    </row>
    <row r="8417" spans="1:4">
      <c r="B8417" s="87">
        <v>24</v>
      </c>
    </row>
    <row r="8418" spans="1:4">
      <c r="A8418" s="71" t="s">
        <v>3126</v>
      </c>
      <c r="B8418" s="84" t="s">
        <v>3127</v>
      </c>
      <c r="C8418" s="71" t="s">
        <v>24085</v>
      </c>
      <c r="D8418" s="73" t="s">
        <v>3128</v>
      </c>
    </row>
    <row r="8419" spans="1:4">
      <c r="A8419" s="71" t="s">
        <v>3129</v>
      </c>
      <c r="B8419" s="84" t="s">
        <v>3130</v>
      </c>
      <c r="C8419" s="71" t="s">
        <v>24085</v>
      </c>
      <c r="D8419" s="73" t="s">
        <v>3131</v>
      </c>
    </row>
    <row r="8420" spans="1:4">
      <c r="A8420" s="71" t="s">
        <v>3132</v>
      </c>
      <c r="B8420" s="84" t="s">
        <v>3133</v>
      </c>
      <c r="C8420" s="71" t="s">
        <v>24085</v>
      </c>
      <c r="D8420" s="73" t="s">
        <v>3134</v>
      </c>
    </row>
    <row r="8421" spans="1:4">
      <c r="A8421" s="71" t="s">
        <v>3135</v>
      </c>
      <c r="B8421" s="84" t="s">
        <v>3136</v>
      </c>
      <c r="C8421" s="71" t="s">
        <v>24085</v>
      </c>
      <c r="D8421" s="73" t="s">
        <v>3137</v>
      </c>
    </row>
    <row r="8422" spans="1:4">
      <c r="A8422" s="71" t="s">
        <v>3138</v>
      </c>
      <c r="B8422" s="84" t="s">
        <v>3139</v>
      </c>
      <c r="C8422" s="71" t="s">
        <v>24085</v>
      </c>
      <c r="D8422" s="76" t="s">
        <v>3140</v>
      </c>
    </row>
    <row r="8423" spans="1:4">
      <c r="B8423" s="84" t="s">
        <v>3141</v>
      </c>
    </row>
    <row r="8424" spans="1:4">
      <c r="A8424" s="71" t="s">
        <v>3142</v>
      </c>
      <c r="B8424" s="84" t="s">
        <v>3143</v>
      </c>
      <c r="C8424" s="71" t="s">
        <v>24085</v>
      </c>
      <c r="D8424" s="76" t="s">
        <v>3144</v>
      </c>
    </row>
    <row r="8425" spans="1:4">
      <c r="B8425" s="84" t="s">
        <v>3141</v>
      </c>
    </row>
    <row r="8426" spans="1:4">
      <c r="A8426" s="71" t="s">
        <v>3145</v>
      </c>
      <c r="B8426" s="84" t="s">
        <v>3146</v>
      </c>
      <c r="C8426" s="71" t="s">
        <v>24085</v>
      </c>
      <c r="D8426" s="76" t="s">
        <v>3147</v>
      </c>
    </row>
    <row r="8427" spans="1:4">
      <c r="B8427" s="84" t="s">
        <v>3141</v>
      </c>
    </row>
    <row r="8428" spans="1:4">
      <c r="A8428" s="71" t="s">
        <v>3148</v>
      </c>
      <c r="B8428" s="84" t="s">
        <v>3149</v>
      </c>
      <c r="C8428" s="71" t="s">
        <v>24085</v>
      </c>
      <c r="D8428" s="76" t="s">
        <v>3150</v>
      </c>
    </row>
    <row r="8429" spans="1:4">
      <c r="B8429" s="87">
        <v>23</v>
      </c>
    </row>
    <row r="8430" spans="1:4">
      <c r="A8430" s="71" t="s">
        <v>3151</v>
      </c>
      <c r="B8430" s="84" t="s">
        <v>3152</v>
      </c>
      <c r="C8430" s="71" t="s">
        <v>24085</v>
      </c>
      <c r="D8430" s="76" t="s">
        <v>3153</v>
      </c>
    </row>
    <row r="8431" spans="1:4">
      <c r="B8431" s="87">
        <v>23</v>
      </c>
    </row>
    <row r="8432" spans="1:4">
      <c r="A8432" s="71" t="s">
        <v>3154</v>
      </c>
      <c r="B8432" s="84" t="s">
        <v>3155</v>
      </c>
      <c r="C8432" s="71" t="s">
        <v>24085</v>
      </c>
      <c r="D8432" s="76" t="s">
        <v>3156</v>
      </c>
    </row>
    <row r="8433" spans="1:4">
      <c r="B8433" s="87">
        <v>23</v>
      </c>
    </row>
    <row r="8434" spans="1:4">
      <c r="A8434" s="71" t="s">
        <v>3157</v>
      </c>
      <c r="B8434" s="84" t="s">
        <v>3158</v>
      </c>
      <c r="C8434" s="71" t="s">
        <v>24085</v>
      </c>
      <c r="D8434" s="73" t="s">
        <v>3159</v>
      </c>
    </row>
    <row r="8435" spans="1:4">
      <c r="B8435" s="84" t="s">
        <v>3141</v>
      </c>
    </row>
    <row r="8436" spans="1:4">
      <c r="A8436" s="71" t="s">
        <v>3160</v>
      </c>
      <c r="B8436" s="84" t="s">
        <v>3161</v>
      </c>
      <c r="C8436" s="71" t="s">
        <v>24085</v>
      </c>
      <c r="D8436" s="73" t="s">
        <v>3162</v>
      </c>
    </row>
    <row r="8437" spans="1:4">
      <c r="B8437" s="84" t="s">
        <v>3141</v>
      </c>
    </row>
    <row r="8438" spans="1:4">
      <c r="A8438" s="71" t="s">
        <v>3163</v>
      </c>
      <c r="B8438" s="84" t="s">
        <v>3164</v>
      </c>
      <c r="C8438" s="71" t="s">
        <v>24085</v>
      </c>
      <c r="D8438" s="73" t="s">
        <v>3165</v>
      </c>
    </row>
    <row r="8439" spans="1:4">
      <c r="B8439" s="84" t="s">
        <v>3141</v>
      </c>
    </row>
    <row r="8440" spans="1:4">
      <c r="A8440" s="71" t="s">
        <v>3166</v>
      </c>
      <c r="B8440" s="84" t="s">
        <v>3167</v>
      </c>
      <c r="C8440" s="71" t="s">
        <v>24085</v>
      </c>
      <c r="D8440" s="73" t="s">
        <v>3168</v>
      </c>
    </row>
    <row r="8441" spans="1:4">
      <c r="B8441" s="84" t="s">
        <v>3141</v>
      </c>
    </row>
    <row r="8442" spans="1:4">
      <c r="A8442" s="71" t="s">
        <v>3169</v>
      </c>
      <c r="B8442" s="84" t="s">
        <v>3170</v>
      </c>
      <c r="C8442" s="71" t="s">
        <v>24085</v>
      </c>
      <c r="D8442" s="73" t="s">
        <v>3171</v>
      </c>
    </row>
    <row r="8443" spans="1:4">
      <c r="B8443" s="84" t="s">
        <v>3141</v>
      </c>
    </row>
    <row r="8444" spans="1:4">
      <c r="A8444" s="71" t="s">
        <v>3172</v>
      </c>
      <c r="B8444" s="84" t="s">
        <v>3173</v>
      </c>
      <c r="C8444" s="71" t="s">
        <v>24085</v>
      </c>
      <c r="D8444" s="76" t="s">
        <v>3140</v>
      </c>
    </row>
    <row r="8445" spans="1:4">
      <c r="B8445" s="84" t="s">
        <v>3141</v>
      </c>
    </row>
    <row r="8446" spans="1:4">
      <c r="A8446" s="71" t="s">
        <v>3174</v>
      </c>
      <c r="B8446" s="84" t="s">
        <v>3175</v>
      </c>
      <c r="C8446" s="71" t="s">
        <v>24085</v>
      </c>
      <c r="D8446" s="76" t="s">
        <v>3144</v>
      </c>
    </row>
    <row r="8447" spans="1:4">
      <c r="B8447" s="84" t="s">
        <v>3141</v>
      </c>
    </row>
    <row r="8448" spans="1:4">
      <c r="A8448" s="71" t="s">
        <v>3176</v>
      </c>
      <c r="B8448" s="84" t="s">
        <v>3177</v>
      </c>
      <c r="C8448" s="71" t="s">
        <v>24085</v>
      </c>
      <c r="D8448" s="76" t="s">
        <v>3147</v>
      </c>
    </row>
    <row r="8449" spans="1:4">
      <c r="B8449" s="84" t="s">
        <v>3141</v>
      </c>
    </row>
    <row r="8450" spans="1:4">
      <c r="B8450" s="86"/>
    </row>
    <row r="8451" spans="1:4" ht="18.75">
      <c r="B8451" s="83" t="s">
        <v>23664</v>
      </c>
      <c r="C8451" s="79" t="s">
        <v>23665</v>
      </c>
      <c r="D8451" s="71" t="s">
        <v>23912</v>
      </c>
    </row>
    <row r="8452" spans="1:4">
      <c r="A8452" s="79" t="s">
        <v>23666</v>
      </c>
      <c r="B8452" s="84" t="s">
        <v>22678</v>
      </c>
    </row>
    <row r="8453" spans="1:4">
      <c r="A8453" s="79" t="s">
        <v>23667</v>
      </c>
      <c r="B8453" s="84" t="s">
        <v>22679</v>
      </c>
    </row>
    <row r="8454" spans="1:4">
      <c r="A8454" s="79" t="s">
        <v>24023</v>
      </c>
      <c r="B8454" s="85" t="s">
        <v>23668</v>
      </c>
      <c r="C8454" s="79" t="s">
        <v>23669</v>
      </c>
      <c r="D8454" s="79" t="s">
        <v>23670</v>
      </c>
    </row>
    <row r="8455" spans="1:4">
      <c r="B8455" s="86"/>
      <c r="D8455" s="79" t="s">
        <v>23671</v>
      </c>
    </row>
    <row r="8456" spans="1:4">
      <c r="A8456" s="71" t="s">
        <v>3178</v>
      </c>
      <c r="B8456" s="84" t="s">
        <v>3179</v>
      </c>
      <c r="C8456" s="71" t="s">
        <v>24085</v>
      </c>
      <c r="D8456" s="76" t="s">
        <v>3156</v>
      </c>
    </row>
    <row r="8457" spans="1:4">
      <c r="B8457" s="84" t="s">
        <v>3141</v>
      </c>
    </row>
    <row r="8458" spans="1:4">
      <c r="A8458" s="71" t="s">
        <v>3180</v>
      </c>
      <c r="B8458" s="84" t="s">
        <v>3181</v>
      </c>
      <c r="C8458" s="71" t="s">
        <v>24085</v>
      </c>
      <c r="D8458" s="76" t="s">
        <v>3150</v>
      </c>
    </row>
    <row r="8459" spans="1:4">
      <c r="B8459" s="87">
        <v>23</v>
      </c>
    </row>
    <row r="8460" spans="1:4">
      <c r="A8460" s="71" t="s">
        <v>3182</v>
      </c>
      <c r="B8460" s="84" t="s">
        <v>3183</v>
      </c>
      <c r="C8460" s="71" t="s">
        <v>24085</v>
      </c>
      <c r="D8460" s="76" t="s">
        <v>3153</v>
      </c>
    </row>
    <row r="8461" spans="1:4">
      <c r="B8461" s="87">
        <v>23</v>
      </c>
    </row>
    <row r="8462" spans="1:4">
      <c r="A8462" s="71" t="s">
        <v>3184</v>
      </c>
      <c r="B8462" s="84" t="s">
        <v>3185</v>
      </c>
      <c r="C8462" s="71" t="s">
        <v>24085</v>
      </c>
      <c r="D8462" s="73" t="s">
        <v>3186</v>
      </c>
    </row>
    <row r="8463" spans="1:4">
      <c r="B8463" s="84" t="s">
        <v>3141</v>
      </c>
    </row>
    <row r="8464" spans="1:4">
      <c r="A8464" s="71" t="s">
        <v>3187</v>
      </c>
      <c r="B8464" s="84" t="s">
        <v>3188</v>
      </c>
      <c r="C8464" s="71" t="s">
        <v>24085</v>
      </c>
      <c r="D8464" s="73" t="s">
        <v>3189</v>
      </c>
    </row>
    <row r="8465" spans="1:4">
      <c r="B8465" s="84" t="s">
        <v>3141</v>
      </c>
    </row>
    <row r="8466" spans="1:4">
      <c r="A8466" s="71" t="s">
        <v>3190</v>
      </c>
      <c r="B8466" s="84" t="s">
        <v>3191</v>
      </c>
      <c r="C8466" s="71" t="s">
        <v>24085</v>
      </c>
      <c r="D8466" s="77" t="s">
        <v>3192</v>
      </c>
    </row>
    <row r="8467" spans="1:4">
      <c r="B8467" s="84" t="s">
        <v>3141</v>
      </c>
    </row>
    <row r="8468" spans="1:4">
      <c r="A8468" s="71" t="s">
        <v>3193</v>
      </c>
      <c r="B8468" s="84" t="s">
        <v>3194</v>
      </c>
      <c r="C8468" s="71" t="s">
        <v>24085</v>
      </c>
      <c r="D8468" s="77" t="s">
        <v>3195</v>
      </c>
    </row>
    <row r="8469" spans="1:4">
      <c r="B8469" s="84" t="s">
        <v>3196</v>
      </c>
    </row>
    <row r="8470" spans="1:4">
      <c r="A8470" s="71" t="s">
        <v>3197</v>
      </c>
      <c r="B8470" s="84" t="s">
        <v>3198</v>
      </c>
      <c r="C8470" s="71" t="s">
        <v>24085</v>
      </c>
      <c r="D8470" s="76" t="s">
        <v>3199</v>
      </c>
    </row>
    <row r="8471" spans="1:4">
      <c r="B8471" s="84" t="s">
        <v>3196</v>
      </c>
    </row>
    <row r="8472" spans="1:4">
      <c r="A8472" s="71" t="s">
        <v>3200</v>
      </c>
      <c r="B8472" s="84" t="s">
        <v>3201</v>
      </c>
      <c r="C8472" s="71" t="s">
        <v>24085</v>
      </c>
      <c r="D8472" s="76" t="s">
        <v>3202</v>
      </c>
    </row>
    <row r="8473" spans="1:4">
      <c r="B8473" s="84" t="s">
        <v>3196</v>
      </c>
    </row>
    <row r="8474" spans="1:4">
      <c r="A8474" s="71" t="s">
        <v>3203</v>
      </c>
      <c r="B8474" s="84" t="s">
        <v>3204</v>
      </c>
      <c r="C8474" s="71" t="s">
        <v>24085</v>
      </c>
      <c r="D8474" s="76" t="s">
        <v>3205</v>
      </c>
    </row>
    <row r="8475" spans="1:4">
      <c r="B8475" s="87">
        <v>21</v>
      </c>
    </row>
    <row r="8476" spans="1:4">
      <c r="A8476" s="71" t="s">
        <v>3206</v>
      </c>
      <c r="B8476" s="84" t="s">
        <v>3207</v>
      </c>
      <c r="C8476" s="71" t="s">
        <v>24085</v>
      </c>
      <c r="D8476" s="76" t="s">
        <v>3208</v>
      </c>
    </row>
    <row r="8477" spans="1:4">
      <c r="B8477" s="87">
        <v>21</v>
      </c>
    </row>
    <row r="8478" spans="1:4">
      <c r="A8478" s="71" t="s">
        <v>3209</v>
      </c>
      <c r="B8478" s="84" t="s">
        <v>3210</v>
      </c>
      <c r="C8478" s="71" t="s">
        <v>24085</v>
      </c>
      <c r="D8478" s="76" t="s">
        <v>3211</v>
      </c>
    </row>
    <row r="8479" spans="1:4">
      <c r="B8479" s="87">
        <v>21</v>
      </c>
    </row>
    <row r="8480" spans="1:4">
      <c r="A8480" s="71" t="s">
        <v>3212</v>
      </c>
      <c r="B8480" s="84" t="s">
        <v>3213</v>
      </c>
      <c r="C8480" s="71" t="s">
        <v>24085</v>
      </c>
      <c r="D8480" s="73" t="s">
        <v>3214</v>
      </c>
    </row>
    <row r="8481" spans="1:4">
      <c r="B8481" s="84" t="s">
        <v>3196</v>
      </c>
    </row>
    <row r="8482" spans="1:4">
      <c r="A8482" s="71" t="s">
        <v>3215</v>
      </c>
      <c r="B8482" s="84" t="s">
        <v>3216</v>
      </c>
      <c r="C8482" s="71" t="s">
        <v>24085</v>
      </c>
      <c r="D8482" s="73" t="s">
        <v>3217</v>
      </c>
    </row>
    <row r="8483" spans="1:4">
      <c r="B8483" s="84" t="s">
        <v>3196</v>
      </c>
    </row>
    <row r="8484" spans="1:4">
      <c r="A8484" s="71" t="s">
        <v>3218</v>
      </c>
      <c r="B8484" s="84" t="s">
        <v>3219</v>
      </c>
      <c r="C8484" s="71" t="s">
        <v>24085</v>
      </c>
      <c r="D8484" s="73" t="s">
        <v>3220</v>
      </c>
    </row>
    <row r="8485" spans="1:4">
      <c r="B8485" s="84" t="s">
        <v>3196</v>
      </c>
    </row>
    <row r="8486" spans="1:4">
      <c r="A8486" s="71" t="s">
        <v>3221</v>
      </c>
      <c r="B8486" s="84" t="s">
        <v>3222</v>
      </c>
      <c r="C8486" s="71" t="s">
        <v>24085</v>
      </c>
      <c r="D8486" s="76" t="s">
        <v>3223</v>
      </c>
    </row>
    <row r="8487" spans="1:4">
      <c r="B8487" s="84" t="s">
        <v>3196</v>
      </c>
    </row>
    <row r="8488" spans="1:4">
      <c r="A8488" s="71" t="s">
        <v>3224</v>
      </c>
      <c r="B8488" s="84" t="s">
        <v>3225</v>
      </c>
      <c r="C8488" s="71" t="s">
        <v>24085</v>
      </c>
      <c r="D8488" s="73" t="s">
        <v>3226</v>
      </c>
    </row>
    <row r="8489" spans="1:4">
      <c r="B8489" s="84" t="s">
        <v>3196</v>
      </c>
    </row>
    <row r="8490" spans="1:4">
      <c r="A8490" s="71" t="s">
        <v>3227</v>
      </c>
      <c r="B8490" s="84" t="s">
        <v>3228</v>
      </c>
      <c r="C8490" s="71" t="s">
        <v>24085</v>
      </c>
      <c r="D8490" s="73" t="s">
        <v>3229</v>
      </c>
    </row>
    <row r="8491" spans="1:4">
      <c r="B8491" s="84" t="s">
        <v>3196</v>
      </c>
    </row>
    <row r="8492" spans="1:4">
      <c r="A8492" s="71" t="s">
        <v>3230</v>
      </c>
      <c r="B8492" s="84" t="s">
        <v>3231</v>
      </c>
      <c r="C8492" s="71" t="s">
        <v>24085</v>
      </c>
      <c r="D8492" s="73" t="s">
        <v>3232</v>
      </c>
    </row>
    <row r="8493" spans="1:4">
      <c r="B8493" s="84" t="s">
        <v>3196</v>
      </c>
    </row>
    <row r="8494" spans="1:4">
      <c r="A8494" s="71" t="s">
        <v>3233</v>
      </c>
      <c r="B8494" s="84" t="s">
        <v>3234</v>
      </c>
      <c r="C8494" s="71" t="s">
        <v>24085</v>
      </c>
      <c r="D8494" s="76" t="s">
        <v>3235</v>
      </c>
    </row>
    <row r="8495" spans="1:4">
      <c r="B8495" s="84" t="s">
        <v>3196</v>
      </c>
    </row>
    <row r="8496" spans="1:4">
      <c r="A8496" s="71" t="s">
        <v>3236</v>
      </c>
      <c r="B8496" s="84" t="s">
        <v>3237</v>
      </c>
      <c r="C8496" s="71" t="s">
        <v>24085</v>
      </c>
      <c r="D8496" s="77" t="s">
        <v>3195</v>
      </c>
    </row>
    <row r="8497" spans="1:4">
      <c r="B8497" s="84" t="s">
        <v>3196</v>
      </c>
    </row>
    <row r="8498" spans="1:4">
      <c r="A8498" s="71" t="s">
        <v>3238</v>
      </c>
      <c r="B8498" s="84" t="s">
        <v>3239</v>
      </c>
      <c r="C8498" s="71" t="s">
        <v>24085</v>
      </c>
      <c r="D8498" s="76" t="s">
        <v>3199</v>
      </c>
    </row>
    <row r="8499" spans="1:4">
      <c r="B8499" s="84" t="s">
        <v>3196</v>
      </c>
    </row>
    <row r="8500" spans="1:4">
      <c r="A8500" s="71" t="s">
        <v>3240</v>
      </c>
      <c r="B8500" s="84" t="s">
        <v>3241</v>
      </c>
      <c r="C8500" s="71" t="s">
        <v>24085</v>
      </c>
      <c r="D8500" s="76" t="s">
        <v>3202</v>
      </c>
    </row>
    <row r="8501" spans="1:4">
      <c r="B8501" s="84" t="s">
        <v>3196</v>
      </c>
    </row>
    <row r="8502" spans="1:4">
      <c r="A8502" s="71" t="s">
        <v>3242</v>
      </c>
      <c r="B8502" s="84" t="s">
        <v>3243</v>
      </c>
      <c r="C8502" s="71" t="s">
        <v>24085</v>
      </c>
      <c r="D8502" s="76" t="s">
        <v>3205</v>
      </c>
    </row>
    <row r="8503" spans="1:4">
      <c r="B8503" s="87">
        <v>21</v>
      </c>
    </row>
    <row r="8504" spans="1:4">
      <c r="A8504" s="71" t="s">
        <v>3244</v>
      </c>
      <c r="B8504" s="84" t="s">
        <v>3245</v>
      </c>
      <c r="C8504" s="71" t="s">
        <v>24085</v>
      </c>
      <c r="D8504" s="76" t="s">
        <v>3208</v>
      </c>
    </row>
    <row r="8505" spans="1:4">
      <c r="B8505" s="87">
        <v>21</v>
      </c>
    </row>
    <row r="8506" spans="1:4">
      <c r="A8506" s="71" t="s">
        <v>3246</v>
      </c>
      <c r="B8506" s="84" t="s">
        <v>3247</v>
      </c>
      <c r="C8506" s="71" t="s">
        <v>24085</v>
      </c>
      <c r="D8506" s="76" t="s">
        <v>3211</v>
      </c>
    </row>
    <row r="8507" spans="1:4">
      <c r="B8507" s="87">
        <v>21</v>
      </c>
    </row>
    <row r="8508" spans="1:4">
      <c r="A8508" s="71" t="s">
        <v>3248</v>
      </c>
      <c r="B8508" s="84" t="s">
        <v>3249</v>
      </c>
      <c r="C8508" s="71" t="s">
        <v>24085</v>
      </c>
      <c r="D8508" s="73" t="s">
        <v>23066</v>
      </c>
    </row>
    <row r="8509" spans="1:4">
      <c r="A8509" s="71" t="s">
        <v>3250</v>
      </c>
      <c r="B8509" s="84" t="s">
        <v>3251</v>
      </c>
      <c r="C8509" s="71" t="s">
        <v>24085</v>
      </c>
      <c r="D8509" s="73" t="s">
        <v>3252</v>
      </c>
    </row>
    <row r="8510" spans="1:4">
      <c r="A8510" s="71" t="s">
        <v>3253</v>
      </c>
      <c r="B8510" s="84" t="s">
        <v>3254</v>
      </c>
      <c r="C8510" s="71" t="s">
        <v>24085</v>
      </c>
      <c r="D8510" s="73" t="s">
        <v>3255</v>
      </c>
    </row>
    <row r="8511" spans="1:4">
      <c r="A8511" s="71" t="s">
        <v>3256</v>
      </c>
      <c r="B8511" s="84" t="s">
        <v>3257</v>
      </c>
      <c r="C8511" s="71" t="s">
        <v>24085</v>
      </c>
      <c r="D8511" s="73" t="s">
        <v>3258</v>
      </c>
    </row>
    <row r="8512" spans="1:4">
      <c r="A8512" s="71" t="s">
        <v>3259</v>
      </c>
      <c r="B8512" s="84" t="s">
        <v>3260</v>
      </c>
      <c r="C8512" s="71" t="s">
        <v>24085</v>
      </c>
      <c r="D8512" s="73" t="s">
        <v>3261</v>
      </c>
    </row>
    <row r="8513" spans="1:4">
      <c r="A8513" s="71" t="s">
        <v>3262</v>
      </c>
      <c r="B8513" s="84" t="s">
        <v>3263</v>
      </c>
      <c r="C8513" s="71" t="s">
        <v>24085</v>
      </c>
      <c r="D8513" s="73" t="s">
        <v>3264</v>
      </c>
    </row>
    <row r="8514" spans="1:4">
      <c r="A8514" s="71" t="s">
        <v>3265</v>
      </c>
      <c r="B8514" s="84" t="s">
        <v>3266</v>
      </c>
      <c r="C8514" s="71" t="s">
        <v>24085</v>
      </c>
      <c r="D8514" s="73" t="s">
        <v>3267</v>
      </c>
    </row>
    <row r="8515" spans="1:4">
      <c r="A8515" s="71" t="s">
        <v>3268</v>
      </c>
      <c r="B8515" s="84" t="s">
        <v>3269</v>
      </c>
      <c r="C8515" s="71" t="s">
        <v>24085</v>
      </c>
      <c r="D8515" s="73" t="s">
        <v>3270</v>
      </c>
    </row>
    <row r="8516" spans="1:4">
      <c r="A8516" s="71" t="s">
        <v>3271</v>
      </c>
      <c r="B8516" s="84" t="s">
        <v>3272</v>
      </c>
      <c r="C8516" s="71" t="s">
        <v>24085</v>
      </c>
      <c r="D8516" s="73" t="s">
        <v>3273</v>
      </c>
    </row>
    <row r="8517" spans="1:4">
      <c r="A8517" s="71" t="s">
        <v>3274</v>
      </c>
      <c r="B8517" s="84" t="s">
        <v>3275</v>
      </c>
      <c r="C8517" s="71" t="s">
        <v>24085</v>
      </c>
      <c r="D8517" s="76" t="s">
        <v>3276</v>
      </c>
    </row>
    <row r="8518" spans="1:4">
      <c r="A8518" s="71" t="s">
        <v>3277</v>
      </c>
      <c r="B8518" s="84" t="s">
        <v>3278</v>
      </c>
      <c r="C8518" s="71" t="s">
        <v>24085</v>
      </c>
      <c r="D8518" s="76" t="s">
        <v>3279</v>
      </c>
    </row>
    <row r="8519" spans="1:4">
      <c r="A8519" s="71" t="s">
        <v>3280</v>
      </c>
      <c r="B8519" s="84" t="s">
        <v>3281</v>
      </c>
      <c r="C8519" s="71" t="s">
        <v>24085</v>
      </c>
      <c r="D8519" s="76" t="s">
        <v>3282</v>
      </c>
    </row>
    <row r="8520" spans="1:4">
      <c r="A8520" s="71" t="s">
        <v>3283</v>
      </c>
      <c r="B8520" s="84" t="s">
        <v>3284</v>
      </c>
      <c r="C8520" s="71" t="s">
        <v>24085</v>
      </c>
      <c r="D8520" s="76" t="s">
        <v>3285</v>
      </c>
    </row>
    <row r="8522" spans="1:4" ht="18.75">
      <c r="B8522" s="83" t="s">
        <v>23664</v>
      </c>
      <c r="C8522" s="79" t="s">
        <v>23665</v>
      </c>
      <c r="D8522" s="71" t="s">
        <v>23913</v>
      </c>
    </row>
    <row r="8523" spans="1:4">
      <c r="A8523" s="79" t="s">
        <v>23666</v>
      </c>
      <c r="B8523" s="84" t="s">
        <v>22678</v>
      </c>
    </row>
    <row r="8524" spans="1:4">
      <c r="A8524" s="79" t="s">
        <v>23667</v>
      </c>
      <c r="B8524" s="84" t="s">
        <v>22679</v>
      </c>
    </row>
    <row r="8525" spans="1:4">
      <c r="A8525" s="79" t="s">
        <v>24023</v>
      </c>
      <c r="B8525" s="85" t="s">
        <v>23668</v>
      </c>
      <c r="C8525" s="79" t="s">
        <v>23669</v>
      </c>
      <c r="D8525" s="79" t="s">
        <v>23670</v>
      </c>
    </row>
    <row r="8526" spans="1:4">
      <c r="B8526" s="86"/>
      <c r="D8526" s="79" t="s">
        <v>23671</v>
      </c>
    </row>
    <row r="8527" spans="1:4">
      <c r="A8527" s="71" t="s">
        <v>3286</v>
      </c>
      <c r="B8527" s="84" t="s">
        <v>3287</v>
      </c>
      <c r="C8527" s="71" t="s">
        <v>24085</v>
      </c>
      <c r="D8527" s="73" t="s">
        <v>3288</v>
      </c>
    </row>
    <row r="8528" spans="1:4">
      <c r="A8528" s="71" t="s">
        <v>3289</v>
      </c>
      <c r="B8528" s="84" t="s">
        <v>3290</v>
      </c>
      <c r="C8528" s="71" t="s">
        <v>24085</v>
      </c>
      <c r="D8528" s="73" t="s">
        <v>3291</v>
      </c>
    </row>
    <row r="8529" spans="1:4">
      <c r="A8529" s="71" t="s">
        <v>3292</v>
      </c>
      <c r="B8529" s="84" t="s">
        <v>3293</v>
      </c>
      <c r="C8529" s="71" t="s">
        <v>24085</v>
      </c>
      <c r="D8529" s="73" t="s">
        <v>3294</v>
      </c>
    </row>
    <row r="8530" spans="1:4">
      <c r="A8530" s="71" t="s">
        <v>3295</v>
      </c>
      <c r="B8530" s="84" t="s">
        <v>3296</v>
      </c>
      <c r="C8530" s="71" t="s">
        <v>24085</v>
      </c>
      <c r="D8530" s="73" t="s">
        <v>3273</v>
      </c>
    </row>
    <row r="8531" spans="1:4">
      <c r="A8531" s="71" t="s">
        <v>3297</v>
      </c>
      <c r="B8531" s="84" t="s">
        <v>3298</v>
      </c>
      <c r="C8531" s="71" t="s">
        <v>24085</v>
      </c>
      <c r="D8531" s="76" t="s">
        <v>3276</v>
      </c>
    </row>
    <row r="8532" spans="1:4">
      <c r="A8532" s="71" t="s">
        <v>3299</v>
      </c>
      <c r="B8532" s="84" t="s">
        <v>3300</v>
      </c>
      <c r="C8532" s="71" t="s">
        <v>24085</v>
      </c>
      <c r="D8532" s="76" t="s">
        <v>3279</v>
      </c>
    </row>
    <row r="8533" spans="1:4">
      <c r="A8533" s="71" t="s">
        <v>3301</v>
      </c>
      <c r="B8533" s="84" t="s">
        <v>3302</v>
      </c>
      <c r="C8533" s="71" t="s">
        <v>24085</v>
      </c>
      <c r="D8533" s="76" t="s">
        <v>3282</v>
      </c>
    </row>
    <row r="8534" spans="1:4">
      <c r="A8534" s="71" t="s">
        <v>3303</v>
      </c>
      <c r="B8534" s="84" t="s">
        <v>3304</v>
      </c>
      <c r="C8534" s="71" t="s">
        <v>24085</v>
      </c>
      <c r="D8534" s="76" t="s">
        <v>3305</v>
      </c>
    </row>
    <row r="8535" spans="1:4">
      <c r="A8535" s="71" t="s">
        <v>3306</v>
      </c>
      <c r="B8535" s="84" t="s">
        <v>3307</v>
      </c>
      <c r="C8535" s="71" t="s">
        <v>24085</v>
      </c>
      <c r="D8535" s="73" t="s">
        <v>21109</v>
      </c>
    </row>
    <row r="8536" spans="1:4">
      <c r="A8536" s="71" t="s">
        <v>3308</v>
      </c>
      <c r="B8536" s="84" t="s">
        <v>3309</v>
      </c>
      <c r="C8536" s="71" t="s">
        <v>24085</v>
      </c>
      <c r="D8536" s="77" t="s">
        <v>3310</v>
      </c>
    </row>
    <row r="8537" spans="1:4">
      <c r="A8537" s="71" t="s">
        <v>3311</v>
      </c>
      <c r="B8537" s="84" t="s">
        <v>3312</v>
      </c>
      <c r="C8537" s="71" t="s">
        <v>24085</v>
      </c>
      <c r="D8537" s="76" t="s">
        <v>3313</v>
      </c>
    </row>
    <row r="8538" spans="1:4">
      <c r="A8538" s="71" t="s">
        <v>3314</v>
      </c>
      <c r="B8538" s="84" t="s">
        <v>3315</v>
      </c>
      <c r="C8538" s="71" t="s">
        <v>24085</v>
      </c>
      <c r="D8538" s="77" t="s">
        <v>3316</v>
      </c>
    </row>
    <row r="8539" spans="1:4">
      <c r="A8539" s="71" t="s">
        <v>3317</v>
      </c>
      <c r="B8539" s="84" t="s">
        <v>3318</v>
      </c>
      <c r="C8539" s="71" t="s">
        <v>24085</v>
      </c>
      <c r="D8539" s="76" t="s">
        <v>3319</v>
      </c>
    </row>
    <row r="8540" spans="1:4">
      <c r="A8540" s="71" t="s">
        <v>3320</v>
      </c>
      <c r="B8540" s="84" t="s">
        <v>3321</v>
      </c>
      <c r="C8540" s="71" t="s">
        <v>24085</v>
      </c>
      <c r="D8540" s="76" t="s">
        <v>3322</v>
      </c>
    </row>
    <row r="8541" spans="1:4">
      <c r="A8541" s="71" t="s">
        <v>3323</v>
      </c>
      <c r="B8541" s="84" t="s">
        <v>3324</v>
      </c>
      <c r="C8541" s="71" t="s">
        <v>24085</v>
      </c>
      <c r="D8541" s="76" t="s">
        <v>3325</v>
      </c>
    </row>
    <row r="8542" spans="1:4">
      <c r="A8542" s="71" t="s">
        <v>3326</v>
      </c>
      <c r="B8542" s="84" t="s">
        <v>3327</v>
      </c>
      <c r="C8542" s="71" t="s">
        <v>24085</v>
      </c>
      <c r="D8542" s="77" t="s">
        <v>3328</v>
      </c>
    </row>
    <row r="8543" spans="1:4">
      <c r="A8543" s="71" t="s">
        <v>3329</v>
      </c>
      <c r="B8543" s="84" t="s">
        <v>3330</v>
      </c>
      <c r="C8543" s="71" t="s">
        <v>24085</v>
      </c>
      <c r="D8543" s="76" t="s">
        <v>3331</v>
      </c>
    </row>
    <row r="8544" spans="1:4">
      <c r="A8544" s="71" t="s">
        <v>3332</v>
      </c>
      <c r="B8544" s="84" t="s">
        <v>3333</v>
      </c>
      <c r="C8544" s="71" t="s">
        <v>24085</v>
      </c>
      <c r="D8544" s="73" t="s">
        <v>3334</v>
      </c>
    </row>
    <row r="8545" spans="1:4">
      <c r="A8545" s="71" t="s">
        <v>3335</v>
      </c>
      <c r="B8545" s="84" t="s">
        <v>3336</v>
      </c>
      <c r="C8545" s="71" t="s">
        <v>24085</v>
      </c>
      <c r="D8545" s="76" t="s">
        <v>3337</v>
      </c>
    </row>
    <row r="8546" spans="1:4">
      <c r="A8546" s="71" t="s">
        <v>3338</v>
      </c>
      <c r="B8546" s="84" t="s">
        <v>3339</v>
      </c>
      <c r="C8546" s="71" t="s">
        <v>24085</v>
      </c>
      <c r="D8546" s="73" t="s">
        <v>3340</v>
      </c>
    </row>
    <row r="8547" spans="1:4">
      <c r="A8547" s="71" t="s">
        <v>3341</v>
      </c>
      <c r="B8547" s="84" t="s">
        <v>3342</v>
      </c>
      <c r="C8547" s="71" t="s">
        <v>24085</v>
      </c>
      <c r="D8547" s="73" t="s">
        <v>3343</v>
      </c>
    </row>
    <row r="8548" spans="1:4">
      <c r="A8548" s="71" t="s">
        <v>3344</v>
      </c>
      <c r="B8548" s="84" t="s">
        <v>3345</v>
      </c>
      <c r="C8548" s="71" t="s">
        <v>24085</v>
      </c>
      <c r="D8548" s="76" t="s">
        <v>3346</v>
      </c>
    </row>
    <row r="8549" spans="1:4">
      <c r="A8549" s="71" t="s">
        <v>3347</v>
      </c>
      <c r="B8549" s="84" t="s">
        <v>3348</v>
      </c>
      <c r="C8549" s="71" t="s">
        <v>24085</v>
      </c>
      <c r="D8549" s="76" t="s">
        <v>3349</v>
      </c>
    </row>
    <row r="8550" spans="1:4">
      <c r="A8550" s="71" t="s">
        <v>3350</v>
      </c>
      <c r="B8550" s="84" t="s">
        <v>3351</v>
      </c>
      <c r="C8550" s="71" t="s">
        <v>24085</v>
      </c>
      <c r="D8550" s="76" t="s">
        <v>3352</v>
      </c>
    </row>
    <row r="8551" spans="1:4">
      <c r="A8551" s="71" t="s">
        <v>3353</v>
      </c>
      <c r="B8551" s="84" t="s">
        <v>3354</v>
      </c>
      <c r="C8551" s="71" t="s">
        <v>24085</v>
      </c>
      <c r="D8551" s="76" t="s">
        <v>3322</v>
      </c>
    </row>
    <row r="8552" spans="1:4">
      <c r="A8552" s="71" t="s">
        <v>3355</v>
      </c>
      <c r="B8552" s="84" t="s">
        <v>3356</v>
      </c>
      <c r="C8552" s="71" t="s">
        <v>24085</v>
      </c>
      <c r="D8552" s="76" t="s">
        <v>3325</v>
      </c>
    </row>
    <row r="8553" spans="1:4">
      <c r="A8553" s="71" t="s">
        <v>3357</v>
      </c>
      <c r="B8553" s="84" t="s">
        <v>3358</v>
      </c>
      <c r="C8553" s="71" t="s">
        <v>24085</v>
      </c>
      <c r="D8553" s="77" t="s">
        <v>3328</v>
      </c>
    </row>
    <row r="8554" spans="1:4">
      <c r="A8554" s="71" t="s">
        <v>3359</v>
      </c>
      <c r="B8554" s="84" t="s">
        <v>3360</v>
      </c>
      <c r="C8554" s="71" t="s">
        <v>24085</v>
      </c>
      <c r="D8554" s="76" t="s">
        <v>3331</v>
      </c>
    </row>
    <row r="8555" spans="1:4">
      <c r="A8555" s="71" t="s">
        <v>3361</v>
      </c>
      <c r="B8555" s="84" t="s">
        <v>3362</v>
      </c>
      <c r="C8555" s="71" t="s">
        <v>24085</v>
      </c>
      <c r="D8555" s="76" t="s">
        <v>3363</v>
      </c>
    </row>
    <row r="8556" spans="1:4">
      <c r="A8556" s="71" t="s">
        <v>3364</v>
      </c>
      <c r="B8556" s="84" t="s">
        <v>3365</v>
      </c>
      <c r="C8556" s="71" t="s">
        <v>24085</v>
      </c>
      <c r="D8556" s="76" t="s">
        <v>3366</v>
      </c>
    </row>
    <row r="8557" spans="1:4">
      <c r="A8557" s="71" t="s">
        <v>3367</v>
      </c>
      <c r="B8557" s="84" t="s">
        <v>3368</v>
      </c>
      <c r="C8557" s="71" t="s">
        <v>24085</v>
      </c>
      <c r="D8557" s="76" t="s">
        <v>3369</v>
      </c>
    </row>
    <row r="8558" spans="1:4">
      <c r="A8558" s="71" t="s">
        <v>3370</v>
      </c>
      <c r="B8558" s="84" t="s">
        <v>3371</v>
      </c>
      <c r="C8558" s="71" t="s">
        <v>24085</v>
      </c>
      <c r="D8558" s="76" t="s">
        <v>3372</v>
      </c>
    </row>
    <row r="8559" spans="1:4">
      <c r="A8559" s="71" t="s">
        <v>3373</v>
      </c>
      <c r="B8559" s="84" t="s">
        <v>3374</v>
      </c>
      <c r="C8559" s="71" t="s">
        <v>24085</v>
      </c>
      <c r="D8559" s="76" t="s">
        <v>3375</v>
      </c>
    </row>
    <row r="8560" spans="1:4">
      <c r="A8560" s="71" t="s">
        <v>3376</v>
      </c>
      <c r="B8560" s="84" t="s">
        <v>3377</v>
      </c>
      <c r="C8560" s="71" t="s">
        <v>24085</v>
      </c>
      <c r="D8560" s="76" t="s">
        <v>3378</v>
      </c>
    </row>
    <row r="8561" spans="1:4">
      <c r="A8561" s="71" t="s">
        <v>3379</v>
      </c>
      <c r="B8561" s="84" t="s">
        <v>3380</v>
      </c>
      <c r="C8561" s="71" t="s">
        <v>24085</v>
      </c>
      <c r="D8561" s="76" t="s">
        <v>3381</v>
      </c>
    </row>
    <row r="8562" spans="1:4">
      <c r="A8562" s="71" t="s">
        <v>3382</v>
      </c>
      <c r="B8562" s="84" t="s">
        <v>3383</v>
      </c>
      <c r="C8562" s="71" t="s">
        <v>24085</v>
      </c>
      <c r="D8562" s="76" t="s">
        <v>3384</v>
      </c>
    </row>
    <row r="8563" spans="1:4">
      <c r="A8563" s="71" t="s">
        <v>3385</v>
      </c>
      <c r="B8563" s="84" t="s">
        <v>3386</v>
      </c>
      <c r="C8563" s="71" t="s">
        <v>24085</v>
      </c>
      <c r="D8563" s="73" t="s">
        <v>3387</v>
      </c>
    </row>
    <row r="8564" spans="1:4">
      <c r="A8564" s="71" t="s">
        <v>3388</v>
      </c>
      <c r="B8564" s="84" t="s">
        <v>3389</v>
      </c>
      <c r="C8564" s="71" t="s">
        <v>24085</v>
      </c>
      <c r="D8564" s="73" t="s">
        <v>3390</v>
      </c>
    </row>
    <row r="8565" spans="1:4">
      <c r="A8565" s="71" t="s">
        <v>3391</v>
      </c>
      <c r="B8565" s="84" t="s">
        <v>3392</v>
      </c>
      <c r="C8565" s="71" t="s">
        <v>24085</v>
      </c>
      <c r="D8565" s="73" t="s">
        <v>3393</v>
      </c>
    </row>
    <row r="8566" spans="1:4">
      <c r="A8566" s="71" t="s">
        <v>3394</v>
      </c>
      <c r="B8566" s="84" t="s">
        <v>3395</v>
      </c>
      <c r="C8566" s="71" t="s">
        <v>24085</v>
      </c>
      <c r="D8566" s="73" t="s">
        <v>3396</v>
      </c>
    </row>
    <row r="8567" spans="1:4">
      <c r="A8567" s="71" t="s">
        <v>3397</v>
      </c>
      <c r="B8567" s="84" t="s">
        <v>3398</v>
      </c>
      <c r="C8567" s="71" t="s">
        <v>24085</v>
      </c>
      <c r="D8567" s="76" t="s">
        <v>3399</v>
      </c>
    </row>
    <row r="8568" spans="1:4">
      <c r="A8568" s="71" t="s">
        <v>5095</v>
      </c>
      <c r="B8568" s="84" t="s">
        <v>5096</v>
      </c>
      <c r="C8568" s="71" t="s">
        <v>24085</v>
      </c>
      <c r="D8568" s="76" t="s">
        <v>5097</v>
      </c>
    </row>
    <row r="8569" spans="1:4">
      <c r="A8569" s="71" t="s">
        <v>5098</v>
      </c>
      <c r="B8569" s="84" t="s">
        <v>5099</v>
      </c>
      <c r="C8569" s="71" t="s">
        <v>24085</v>
      </c>
      <c r="D8569" s="76" t="s">
        <v>5100</v>
      </c>
    </row>
    <row r="8570" spans="1:4">
      <c r="A8570" s="71" t="s">
        <v>5101</v>
      </c>
      <c r="B8570" s="84" t="s">
        <v>5102</v>
      </c>
      <c r="C8570" s="71" t="s">
        <v>24085</v>
      </c>
      <c r="D8570" s="76" t="s">
        <v>5103</v>
      </c>
    </row>
    <row r="8571" spans="1:4">
      <c r="A8571" s="71" t="s">
        <v>5104</v>
      </c>
      <c r="B8571" s="84" t="s">
        <v>5105</v>
      </c>
      <c r="C8571" s="71" t="s">
        <v>24085</v>
      </c>
      <c r="D8571" s="76" t="s">
        <v>3378</v>
      </c>
    </row>
    <row r="8572" spans="1:4">
      <c r="A8572" s="71" t="s">
        <v>5106</v>
      </c>
      <c r="B8572" s="84" t="s">
        <v>5107</v>
      </c>
      <c r="C8572" s="71" t="s">
        <v>24085</v>
      </c>
      <c r="D8572" s="76" t="s">
        <v>5108</v>
      </c>
    </row>
    <row r="8573" spans="1:4">
      <c r="A8573" s="71" t="s">
        <v>5109</v>
      </c>
      <c r="B8573" s="84" t="s">
        <v>5110</v>
      </c>
      <c r="C8573" s="71" t="s">
        <v>24085</v>
      </c>
      <c r="D8573" s="76" t="s">
        <v>5111</v>
      </c>
    </row>
    <row r="8574" spans="1:4">
      <c r="A8574" s="71" t="s">
        <v>5112</v>
      </c>
      <c r="B8574" s="84" t="s">
        <v>5113</v>
      </c>
      <c r="C8574" s="71" t="s">
        <v>24085</v>
      </c>
      <c r="D8574" s="73" t="s">
        <v>5114</v>
      </c>
    </row>
    <row r="8575" spans="1:4">
      <c r="B8575" s="84" t="s">
        <v>5115</v>
      </c>
    </row>
    <row r="8576" spans="1:4">
      <c r="A8576" s="71" t="s">
        <v>5116</v>
      </c>
      <c r="B8576" s="84" t="s">
        <v>5117</v>
      </c>
      <c r="C8576" s="71" t="s">
        <v>24085</v>
      </c>
      <c r="D8576" s="73" t="s">
        <v>5118</v>
      </c>
    </row>
    <row r="8577" spans="1:4">
      <c r="B8577" s="84" t="s">
        <v>5115</v>
      </c>
    </row>
    <row r="8578" spans="1:4">
      <c r="A8578" s="71" t="s">
        <v>5119</v>
      </c>
      <c r="B8578" s="84" t="s">
        <v>5120</v>
      </c>
      <c r="C8578" s="71" t="s">
        <v>24085</v>
      </c>
      <c r="D8578" s="73" t="s">
        <v>5121</v>
      </c>
    </row>
    <row r="8579" spans="1:4">
      <c r="B8579" s="84" t="s">
        <v>5115</v>
      </c>
    </row>
    <row r="8580" spans="1:4">
      <c r="A8580" s="71" t="s">
        <v>5122</v>
      </c>
      <c r="B8580" s="84" t="s">
        <v>5123</v>
      </c>
      <c r="C8580" s="71" t="s">
        <v>24085</v>
      </c>
      <c r="D8580" s="73" t="s">
        <v>5124</v>
      </c>
    </row>
    <row r="8581" spans="1:4">
      <c r="B8581" s="84" t="s">
        <v>5115</v>
      </c>
    </row>
    <row r="8582" spans="1:4">
      <c r="B8582" s="86"/>
    </row>
    <row r="8583" spans="1:4" ht="18.75">
      <c r="B8583" s="83" t="s">
        <v>23664</v>
      </c>
      <c r="C8583" s="79" t="s">
        <v>23665</v>
      </c>
      <c r="D8583" s="71" t="s">
        <v>23914</v>
      </c>
    </row>
    <row r="8584" spans="1:4">
      <c r="A8584" s="79" t="s">
        <v>23666</v>
      </c>
      <c r="B8584" s="84" t="s">
        <v>22678</v>
      </c>
    </row>
    <row r="8585" spans="1:4">
      <c r="A8585" s="79" t="s">
        <v>23667</v>
      </c>
      <c r="B8585" s="84" t="s">
        <v>22679</v>
      </c>
    </row>
    <row r="8586" spans="1:4">
      <c r="A8586" s="79" t="s">
        <v>24023</v>
      </c>
      <c r="B8586" s="85" t="s">
        <v>23668</v>
      </c>
      <c r="C8586" s="79" t="s">
        <v>23669</v>
      </c>
      <c r="D8586" s="79" t="s">
        <v>23670</v>
      </c>
    </row>
    <row r="8587" spans="1:4">
      <c r="B8587" s="86"/>
      <c r="D8587" s="79" t="s">
        <v>23671</v>
      </c>
    </row>
    <row r="8588" spans="1:4">
      <c r="A8588" s="71" t="s">
        <v>5125</v>
      </c>
      <c r="B8588" s="84" t="s">
        <v>5126</v>
      </c>
      <c r="C8588" s="71" t="s">
        <v>24085</v>
      </c>
      <c r="D8588" s="73" t="s">
        <v>5127</v>
      </c>
    </row>
    <row r="8589" spans="1:4">
      <c r="B8589" s="84" t="s">
        <v>5115</v>
      </c>
    </row>
    <row r="8590" spans="1:4">
      <c r="A8590" s="71" t="s">
        <v>5128</v>
      </c>
      <c r="B8590" s="84" t="s">
        <v>5129</v>
      </c>
      <c r="C8590" s="71" t="s">
        <v>24085</v>
      </c>
      <c r="D8590" s="73" t="s">
        <v>5130</v>
      </c>
    </row>
    <row r="8591" spans="1:4">
      <c r="B8591" s="84" t="s">
        <v>5115</v>
      </c>
    </row>
    <row r="8592" spans="1:4">
      <c r="A8592" s="71" t="s">
        <v>5131</v>
      </c>
      <c r="B8592" s="84" t="s">
        <v>5132</v>
      </c>
      <c r="C8592" s="71" t="s">
        <v>24085</v>
      </c>
      <c r="D8592" s="73" t="s">
        <v>19444</v>
      </c>
    </row>
    <row r="8593" spans="1:4">
      <c r="B8593" s="84" t="s">
        <v>5115</v>
      </c>
    </row>
    <row r="8594" spans="1:4">
      <c r="A8594" s="71" t="s">
        <v>5133</v>
      </c>
      <c r="B8594" s="84" t="s">
        <v>5134</v>
      </c>
      <c r="C8594" s="71" t="s">
        <v>24085</v>
      </c>
      <c r="D8594" s="73" t="s">
        <v>5135</v>
      </c>
    </row>
    <row r="8595" spans="1:4">
      <c r="B8595" s="84" t="s">
        <v>5115</v>
      </c>
    </row>
    <row r="8596" spans="1:4">
      <c r="A8596" s="71" t="s">
        <v>5136</v>
      </c>
      <c r="B8596" s="84" t="s">
        <v>5137</v>
      </c>
      <c r="C8596" s="71" t="s">
        <v>24085</v>
      </c>
      <c r="D8596" s="73" t="s">
        <v>5138</v>
      </c>
    </row>
    <row r="8597" spans="1:4">
      <c r="B8597" s="84" t="s">
        <v>5115</v>
      </c>
    </row>
    <row r="8598" spans="1:4">
      <c r="A8598" s="71" t="s">
        <v>5139</v>
      </c>
      <c r="B8598" s="84" t="s">
        <v>5140</v>
      </c>
      <c r="C8598" s="71" t="s">
        <v>24085</v>
      </c>
      <c r="D8598" s="73" t="s">
        <v>5141</v>
      </c>
    </row>
    <row r="8599" spans="1:4">
      <c r="A8599" s="71" t="s">
        <v>5142</v>
      </c>
      <c r="B8599" s="84" t="s">
        <v>5143</v>
      </c>
      <c r="C8599" s="71" t="s">
        <v>24085</v>
      </c>
      <c r="D8599" s="73" t="s">
        <v>5144</v>
      </c>
    </row>
    <row r="8600" spans="1:4">
      <c r="A8600" s="71" t="s">
        <v>5145</v>
      </c>
      <c r="B8600" s="84" t="s">
        <v>5146</v>
      </c>
      <c r="C8600" s="71" t="s">
        <v>24085</v>
      </c>
      <c r="D8600" s="73" t="s">
        <v>5147</v>
      </c>
    </row>
    <row r="8601" spans="1:4">
      <c r="A8601" s="71" t="s">
        <v>5148</v>
      </c>
      <c r="B8601" s="84" t="s">
        <v>5149</v>
      </c>
      <c r="C8601" s="71" t="s">
        <v>24085</v>
      </c>
      <c r="D8601" s="73" t="s">
        <v>10025</v>
      </c>
    </row>
    <row r="8602" spans="1:4">
      <c r="A8602" s="71" t="s">
        <v>5150</v>
      </c>
      <c r="B8602" s="84" t="s">
        <v>5151</v>
      </c>
      <c r="C8602" s="71" t="s">
        <v>24085</v>
      </c>
      <c r="D8602" s="73" t="s">
        <v>8256</v>
      </c>
    </row>
    <row r="8603" spans="1:4">
      <c r="A8603" s="71" t="s">
        <v>5152</v>
      </c>
      <c r="B8603" s="84" t="s">
        <v>5153</v>
      </c>
      <c r="C8603" s="71" t="s">
        <v>24085</v>
      </c>
      <c r="D8603" s="73" t="s">
        <v>5154</v>
      </c>
    </row>
    <row r="8604" spans="1:4">
      <c r="A8604" s="71" t="s">
        <v>5155</v>
      </c>
      <c r="B8604" s="84" t="s">
        <v>5156</v>
      </c>
      <c r="C8604" s="71" t="s">
        <v>24085</v>
      </c>
      <c r="D8604" s="73" t="s">
        <v>5157</v>
      </c>
    </row>
    <row r="8605" spans="1:4">
      <c r="A8605" s="71" t="s">
        <v>5158</v>
      </c>
      <c r="B8605" s="84" t="s">
        <v>5159</v>
      </c>
      <c r="C8605" s="71" t="s">
        <v>24085</v>
      </c>
      <c r="D8605" s="73" t="s">
        <v>5160</v>
      </c>
    </row>
    <row r="8606" spans="1:4">
      <c r="A8606" s="71" t="s">
        <v>5161</v>
      </c>
      <c r="B8606" s="84" t="s">
        <v>5162</v>
      </c>
      <c r="C8606" s="71" t="s">
        <v>24085</v>
      </c>
      <c r="D8606" s="73" t="s">
        <v>5163</v>
      </c>
    </row>
    <row r="8607" spans="1:4">
      <c r="A8607" s="71" t="s">
        <v>5164</v>
      </c>
      <c r="B8607" s="84" t="s">
        <v>5165</v>
      </c>
      <c r="C8607" s="71" t="s">
        <v>24085</v>
      </c>
      <c r="D8607" s="73" t="s">
        <v>7911</v>
      </c>
    </row>
    <row r="8608" spans="1:4">
      <c r="A8608" s="71" t="s">
        <v>5166</v>
      </c>
      <c r="B8608" s="84" t="s">
        <v>5167</v>
      </c>
      <c r="C8608" s="71" t="s">
        <v>24085</v>
      </c>
      <c r="D8608" s="73" t="s">
        <v>18000</v>
      </c>
    </row>
    <row r="8609" spans="1:5">
      <c r="A8609" s="71" t="s">
        <v>5168</v>
      </c>
      <c r="B8609" s="84" t="s">
        <v>5169</v>
      </c>
      <c r="C8609" s="71" t="s">
        <v>22126</v>
      </c>
      <c r="D8609" s="73" t="s">
        <v>22961</v>
      </c>
    </row>
    <row r="8610" spans="1:5">
      <c r="A8610" s="71" t="s">
        <v>5170</v>
      </c>
      <c r="B8610" s="84" t="s">
        <v>5171</v>
      </c>
      <c r="C8610" s="71" t="s">
        <v>24085</v>
      </c>
      <c r="D8610" s="73" t="s">
        <v>5172</v>
      </c>
    </row>
    <row r="8611" spans="1:5">
      <c r="A8611" s="71" t="s">
        <v>5173</v>
      </c>
      <c r="B8611" s="84" t="s">
        <v>5174</v>
      </c>
      <c r="C8611" s="71" t="s">
        <v>24085</v>
      </c>
      <c r="D8611" s="73" t="s">
        <v>22814</v>
      </c>
    </row>
    <row r="8612" spans="1:5">
      <c r="A8612" s="71" t="s">
        <v>5175</v>
      </c>
      <c r="B8612" s="84" t="s">
        <v>5176</v>
      </c>
      <c r="C8612" s="71" t="s">
        <v>24085</v>
      </c>
      <c r="D8612" s="73" t="s">
        <v>5177</v>
      </c>
    </row>
    <row r="8613" spans="1:5">
      <c r="A8613" s="71" t="s">
        <v>5178</v>
      </c>
      <c r="B8613" s="84" t="s">
        <v>5179</v>
      </c>
      <c r="C8613" s="71" t="s">
        <v>24085</v>
      </c>
      <c r="D8613" s="73" t="s">
        <v>16925</v>
      </c>
    </row>
    <row r="8614" spans="1:5">
      <c r="A8614" s="71" t="s">
        <v>5180</v>
      </c>
      <c r="B8614" s="84" t="s">
        <v>5181</v>
      </c>
      <c r="C8614" s="71" t="s">
        <v>24085</v>
      </c>
      <c r="D8614" s="73" t="s">
        <v>5182</v>
      </c>
    </row>
    <row r="8615" spans="1:5">
      <c r="A8615" s="71" t="s">
        <v>5183</v>
      </c>
      <c r="B8615" s="84" t="s">
        <v>5184</v>
      </c>
      <c r="C8615" s="71" t="s">
        <v>24085</v>
      </c>
      <c r="D8615" s="76" t="s">
        <v>5185</v>
      </c>
    </row>
    <row r="8616" spans="1:5">
      <c r="B8616" s="84" t="s">
        <v>5186</v>
      </c>
    </row>
    <row r="8617" spans="1:5">
      <c r="A8617" s="71" t="s">
        <v>5187</v>
      </c>
      <c r="B8617" s="84" t="s">
        <v>5188</v>
      </c>
      <c r="C8617" s="71" t="s">
        <v>22075</v>
      </c>
      <c r="D8617" s="73" t="s">
        <v>22947</v>
      </c>
    </row>
    <row r="8618" spans="1:5">
      <c r="A8618" s="71" t="s">
        <v>5189</v>
      </c>
      <c r="B8618" s="84" t="s">
        <v>5190</v>
      </c>
      <c r="C8618" s="71" t="s">
        <v>24085</v>
      </c>
      <c r="D8618" s="77" t="s">
        <v>5191</v>
      </c>
    </row>
    <row r="8619" spans="1:5">
      <c r="A8619" s="71" t="s">
        <v>5192</v>
      </c>
      <c r="B8619" s="84" t="s">
        <v>5193</v>
      </c>
      <c r="C8619" s="71" t="s">
        <v>24085</v>
      </c>
      <c r="D8619" s="73" t="s">
        <v>13280</v>
      </c>
    </row>
    <row r="8620" spans="1:5">
      <c r="A8620" s="71" t="s">
        <v>5194</v>
      </c>
      <c r="B8620" s="84" t="s">
        <v>5195</v>
      </c>
      <c r="C8620" s="71" t="s">
        <v>24085</v>
      </c>
      <c r="D8620" s="71" t="s">
        <v>14358</v>
      </c>
    </row>
    <row r="8621" spans="1:5">
      <c r="A8621" s="71" t="s">
        <v>5196</v>
      </c>
      <c r="B8621" s="84" t="s">
        <v>5197</v>
      </c>
      <c r="C8621" s="71" t="s">
        <v>24085</v>
      </c>
      <c r="D8621" s="73" t="s">
        <v>23013</v>
      </c>
      <c r="E8621" s="75">
        <v>39661</v>
      </c>
    </row>
    <row r="8622" spans="1:5">
      <c r="A8622" s="71" t="s">
        <v>5198</v>
      </c>
      <c r="B8622" s="84" t="s">
        <v>5199</v>
      </c>
      <c r="C8622" s="71" t="s">
        <v>24134</v>
      </c>
      <c r="D8622" s="73" t="s">
        <v>21924</v>
      </c>
    </row>
    <row r="8623" spans="1:5">
      <c r="A8623" s="71" t="s">
        <v>5200</v>
      </c>
      <c r="B8623" s="84" t="s">
        <v>5201</v>
      </c>
      <c r="C8623" s="71" t="s">
        <v>24085</v>
      </c>
      <c r="D8623" s="73" t="s">
        <v>20648</v>
      </c>
    </row>
    <row r="8624" spans="1:5">
      <c r="A8624" s="71" t="s">
        <v>5202</v>
      </c>
      <c r="B8624" s="84" t="s">
        <v>5203</v>
      </c>
      <c r="C8624" s="71" t="s">
        <v>22075</v>
      </c>
      <c r="D8624" s="73" t="s">
        <v>7611</v>
      </c>
    </row>
    <row r="8625" spans="1:4">
      <c r="B8625" s="84" t="s">
        <v>17202</v>
      </c>
    </row>
    <row r="8626" spans="1:4">
      <c r="A8626" s="71" t="s">
        <v>5204</v>
      </c>
      <c r="B8626" s="84" t="s">
        <v>5205</v>
      </c>
      <c r="C8626" s="71" t="s">
        <v>24085</v>
      </c>
      <c r="D8626" s="73" t="s">
        <v>5206</v>
      </c>
    </row>
    <row r="8627" spans="1:4">
      <c r="A8627" s="71" t="s">
        <v>5207</v>
      </c>
      <c r="B8627" s="84" t="s">
        <v>5208</v>
      </c>
      <c r="C8627" s="71" t="s">
        <v>24085</v>
      </c>
      <c r="D8627" s="73" t="s">
        <v>5209</v>
      </c>
    </row>
    <row r="8628" spans="1:4">
      <c r="A8628" s="71" t="s">
        <v>5210</v>
      </c>
      <c r="B8628" s="84" t="s">
        <v>5211</v>
      </c>
      <c r="C8628" s="71" t="s">
        <v>24085</v>
      </c>
      <c r="D8628" s="73" t="s">
        <v>5209</v>
      </c>
    </row>
    <row r="8629" spans="1:4">
      <c r="A8629" s="71" t="s">
        <v>5212</v>
      </c>
      <c r="B8629" s="84" t="s">
        <v>5213</v>
      </c>
      <c r="C8629" s="71" t="s">
        <v>24085</v>
      </c>
      <c r="D8629" s="73" t="s">
        <v>5209</v>
      </c>
    </row>
    <row r="8630" spans="1:4">
      <c r="A8630" s="71" t="s">
        <v>5214</v>
      </c>
      <c r="B8630" s="84" t="s">
        <v>5215</v>
      </c>
      <c r="C8630" s="71" t="s">
        <v>24085</v>
      </c>
      <c r="D8630" s="73" t="s">
        <v>5206</v>
      </c>
    </row>
    <row r="8631" spans="1:4">
      <c r="A8631" s="71" t="s">
        <v>5216</v>
      </c>
      <c r="B8631" s="84" t="s">
        <v>5217</v>
      </c>
      <c r="C8631" s="71" t="s">
        <v>24085</v>
      </c>
      <c r="D8631" s="73" t="s">
        <v>5209</v>
      </c>
    </row>
    <row r="8632" spans="1:4">
      <c r="A8632" s="71" t="s">
        <v>5218</v>
      </c>
      <c r="B8632" s="84" t="s">
        <v>5219</v>
      </c>
      <c r="C8632" s="71" t="s">
        <v>24085</v>
      </c>
      <c r="D8632" s="76" t="s">
        <v>5220</v>
      </c>
    </row>
    <row r="8633" spans="1:4">
      <c r="A8633" s="71" t="s">
        <v>5221</v>
      </c>
      <c r="B8633" s="84" t="s">
        <v>5222</v>
      </c>
      <c r="C8633" s="71" t="s">
        <v>24085</v>
      </c>
      <c r="D8633" s="77" t="s">
        <v>5223</v>
      </c>
    </row>
    <row r="8634" spans="1:4">
      <c r="A8634" s="71" t="s">
        <v>5224</v>
      </c>
      <c r="B8634" s="84" t="s">
        <v>5225</v>
      </c>
      <c r="C8634" s="71" t="s">
        <v>24085</v>
      </c>
      <c r="D8634" s="77" t="s">
        <v>5226</v>
      </c>
    </row>
    <row r="8635" spans="1:4">
      <c r="A8635" s="71" t="s">
        <v>5227</v>
      </c>
      <c r="B8635" s="84" t="s">
        <v>5228</v>
      </c>
      <c r="C8635" s="71" t="s">
        <v>24085</v>
      </c>
      <c r="D8635" s="73" t="s">
        <v>5229</v>
      </c>
    </row>
    <row r="8636" spans="1:4">
      <c r="A8636" s="71" t="s">
        <v>5230</v>
      </c>
      <c r="B8636" s="84" t="s">
        <v>5231</v>
      </c>
      <c r="C8636" s="71" t="s">
        <v>24085</v>
      </c>
      <c r="D8636" s="76" t="s">
        <v>5220</v>
      </c>
    </row>
    <row r="8637" spans="1:4">
      <c r="A8637" s="71" t="s">
        <v>5232</v>
      </c>
      <c r="B8637" s="84" t="s">
        <v>5233</v>
      </c>
      <c r="C8637" s="71" t="s">
        <v>24085</v>
      </c>
      <c r="D8637" s="77" t="s">
        <v>5223</v>
      </c>
    </row>
    <row r="8638" spans="1:4">
      <c r="A8638" s="71" t="s">
        <v>5234</v>
      </c>
      <c r="B8638" s="84" t="s">
        <v>5235</v>
      </c>
      <c r="C8638" s="71" t="s">
        <v>24085</v>
      </c>
      <c r="D8638" s="77" t="s">
        <v>5226</v>
      </c>
    </row>
    <row r="8639" spans="1:4">
      <c r="A8639" s="71" t="s">
        <v>5236</v>
      </c>
      <c r="B8639" s="84" t="s">
        <v>5237</v>
      </c>
      <c r="C8639" s="71" t="s">
        <v>24085</v>
      </c>
      <c r="D8639" s="76" t="s">
        <v>5220</v>
      </c>
    </row>
    <row r="8640" spans="1:4">
      <c r="A8640" s="71" t="s">
        <v>5238</v>
      </c>
      <c r="B8640" s="84" t="s">
        <v>5239</v>
      </c>
      <c r="C8640" s="71" t="s">
        <v>24134</v>
      </c>
      <c r="D8640" s="73" t="s">
        <v>22236</v>
      </c>
    </row>
    <row r="8641" spans="1:5">
      <c r="A8641" s="71" t="s">
        <v>5240</v>
      </c>
      <c r="B8641" s="84" t="s">
        <v>5241</v>
      </c>
      <c r="C8641" s="71" t="s">
        <v>16505</v>
      </c>
      <c r="D8641" s="73" t="s">
        <v>5242</v>
      </c>
    </row>
    <row r="8642" spans="1:5">
      <c r="A8642" s="71" t="s">
        <v>5243</v>
      </c>
      <c r="B8642" s="84" t="s">
        <v>5241</v>
      </c>
      <c r="C8642" s="71" t="s">
        <v>24138</v>
      </c>
      <c r="D8642" s="73" t="s">
        <v>5371</v>
      </c>
    </row>
    <row r="8643" spans="1:5">
      <c r="A8643" s="71" t="s">
        <v>5244</v>
      </c>
      <c r="B8643" s="84" t="s">
        <v>5245</v>
      </c>
      <c r="C8643" s="71" t="s">
        <v>24138</v>
      </c>
      <c r="D8643" s="73" t="s">
        <v>4440</v>
      </c>
    </row>
    <row r="8644" spans="1:5">
      <c r="A8644" s="71" t="s">
        <v>5246</v>
      </c>
      <c r="B8644" s="84" t="s">
        <v>5247</v>
      </c>
      <c r="C8644" s="71" t="s">
        <v>16505</v>
      </c>
      <c r="D8644" s="73" t="s">
        <v>8121</v>
      </c>
    </row>
    <row r="8645" spans="1:5">
      <c r="B8645" s="86"/>
    </row>
    <row r="8646" spans="1:5" ht="18.75">
      <c r="B8646" s="83" t="s">
        <v>23664</v>
      </c>
      <c r="C8646" s="79" t="s">
        <v>23665</v>
      </c>
      <c r="D8646" s="71" t="s">
        <v>23915</v>
      </c>
    </row>
    <row r="8647" spans="1:5">
      <c r="A8647" s="79" t="s">
        <v>23666</v>
      </c>
      <c r="B8647" s="84" t="s">
        <v>22678</v>
      </c>
    </row>
    <row r="8648" spans="1:5">
      <c r="A8648" s="79" t="s">
        <v>23667</v>
      </c>
      <c r="B8648" s="84" t="s">
        <v>22679</v>
      </c>
    </row>
    <row r="8649" spans="1:5">
      <c r="A8649" s="79" t="s">
        <v>24023</v>
      </c>
      <c r="B8649" s="85" t="s">
        <v>23668</v>
      </c>
      <c r="C8649" s="79" t="s">
        <v>23669</v>
      </c>
      <c r="D8649" s="79" t="s">
        <v>23670</v>
      </c>
    </row>
    <row r="8650" spans="1:5">
      <c r="B8650" s="86"/>
      <c r="D8650" s="79" t="s">
        <v>23671</v>
      </c>
    </row>
    <row r="8651" spans="1:5">
      <c r="A8651" s="71" t="s">
        <v>5248</v>
      </c>
      <c r="B8651" s="84" t="s">
        <v>5247</v>
      </c>
      <c r="C8651" s="71" t="s">
        <v>24138</v>
      </c>
      <c r="D8651" s="73" t="s">
        <v>24426</v>
      </c>
    </row>
    <row r="8652" spans="1:5">
      <c r="A8652" s="71" t="s">
        <v>5249</v>
      </c>
      <c r="B8652" s="84" t="s">
        <v>5250</v>
      </c>
      <c r="C8652" s="71" t="s">
        <v>24138</v>
      </c>
      <c r="D8652" s="73">
        <v>16.38</v>
      </c>
      <c r="E8652" s="75">
        <v>39904</v>
      </c>
    </row>
    <row r="8653" spans="1:5">
      <c r="A8653" s="71" t="s">
        <v>5251</v>
      </c>
      <c r="B8653" s="84" t="s">
        <v>5250</v>
      </c>
      <c r="C8653" s="71" t="s">
        <v>16505</v>
      </c>
      <c r="D8653" s="73">
        <v>50.7</v>
      </c>
      <c r="E8653" s="75">
        <v>39904</v>
      </c>
    </row>
    <row r="8654" spans="1:5">
      <c r="A8654" s="71" t="s">
        <v>5252</v>
      </c>
      <c r="B8654" s="84" t="s">
        <v>5253</v>
      </c>
      <c r="C8654" s="71" t="s">
        <v>24138</v>
      </c>
      <c r="D8654" s="73" t="s">
        <v>5254</v>
      </c>
    </row>
    <row r="8655" spans="1:5">
      <c r="A8655" s="71" t="s">
        <v>5255</v>
      </c>
      <c r="B8655" s="84" t="s">
        <v>5253</v>
      </c>
      <c r="C8655" s="71" t="s">
        <v>16505</v>
      </c>
      <c r="D8655" s="73" t="s">
        <v>5256</v>
      </c>
    </row>
    <row r="8656" spans="1:5">
      <c r="A8656" s="71" t="s">
        <v>5257</v>
      </c>
      <c r="B8656" s="84" t="s">
        <v>5258</v>
      </c>
      <c r="C8656" s="71" t="s">
        <v>16505</v>
      </c>
      <c r="D8656" s="73" t="s">
        <v>5259</v>
      </c>
    </row>
    <row r="8657" spans="1:5">
      <c r="A8657" s="71" t="s">
        <v>5260</v>
      </c>
      <c r="B8657" s="84" t="s">
        <v>5258</v>
      </c>
      <c r="C8657" s="71" t="s">
        <v>24138</v>
      </c>
      <c r="D8657" s="73">
        <v>16.600000000000001</v>
      </c>
      <c r="E8657" s="75">
        <v>39904</v>
      </c>
    </row>
    <row r="8658" spans="1:5">
      <c r="A8658" s="71" t="s">
        <v>5261</v>
      </c>
      <c r="B8658" s="84" t="s">
        <v>5262</v>
      </c>
      <c r="C8658" s="71" t="s">
        <v>24138</v>
      </c>
      <c r="D8658" s="73" t="s">
        <v>5263</v>
      </c>
    </row>
    <row r="8659" spans="1:5">
      <c r="A8659" s="71" t="s">
        <v>5264</v>
      </c>
      <c r="B8659" s="84" t="s">
        <v>5265</v>
      </c>
      <c r="C8659" s="71" t="s">
        <v>20557</v>
      </c>
      <c r="D8659" s="73" t="s">
        <v>6008</v>
      </c>
    </row>
    <row r="8660" spans="1:5">
      <c r="A8660" s="71" t="s">
        <v>5266</v>
      </c>
      <c r="B8660" s="84" t="s">
        <v>5267</v>
      </c>
      <c r="C8660" s="71" t="s">
        <v>20557</v>
      </c>
      <c r="D8660" s="73" t="s">
        <v>16014</v>
      </c>
    </row>
    <row r="8661" spans="1:5">
      <c r="A8661" s="71" t="s">
        <v>5268</v>
      </c>
      <c r="B8661" s="84" t="s">
        <v>5269</v>
      </c>
      <c r="C8661" s="71" t="s">
        <v>24085</v>
      </c>
      <c r="D8661" s="76" t="s">
        <v>5270</v>
      </c>
    </row>
    <row r="8662" spans="1:5">
      <c r="A8662" s="71" t="s">
        <v>5271</v>
      </c>
      <c r="B8662" s="84" t="s">
        <v>5272</v>
      </c>
      <c r="C8662" s="71" t="s">
        <v>22075</v>
      </c>
      <c r="D8662" s="71" t="s">
        <v>23224</v>
      </c>
    </row>
    <row r="8663" spans="1:5">
      <c r="A8663" s="71" t="s">
        <v>5273</v>
      </c>
      <c r="B8663" s="84" t="s">
        <v>5274</v>
      </c>
      <c r="C8663" s="71" t="s">
        <v>22075</v>
      </c>
      <c r="D8663" s="71" t="s">
        <v>24125</v>
      </c>
    </row>
    <row r="8664" spans="1:5">
      <c r="A8664" s="71" t="s">
        <v>5275</v>
      </c>
      <c r="B8664" s="84" t="s">
        <v>5276</v>
      </c>
      <c r="C8664" s="71" t="s">
        <v>22075</v>
      </c>
      <c r="D8664" s="71" t="s">
        <v>5277</v>
      </c>
    </row>
    <row r="8665" spans="1:5">
      <c r="A8665" s="71" t="s">
        <v>5278</v>
      </c>
      <c r="B8665" s="84" t="s">
        <v>5279</v>
      </c>
      <c r="C8665" s="71" t="s">
        <v>24085</v>
      </c>
      <c r="D8665" s="76" t="s">
        <v>5280</v>
      </c>
    </row>
    <row r="8666" spans="1:5">
      <c r="B8666" s="84" t="s">
        <v>5281</v>
      </c>
    </row>
    <row r="8667" spans="1:5">
      <c r="A8667" s="71" t="s">
        <v>5282</v>
      </c>
      <c r="B8667" s="84" t="s">
        <v>5283</v>
      </c>
      <c r="C8667" s="71" t="s">
        <v>24085</v>
      </c>
      <c r="D8667" s="77" t="s">
        <v>5284</v>
      </c>
    </row>
    <row r="8668" spans="1:5">
      <c r="B8668" s="84" t="s">
        <v>5285</v>
      </c>
    </row>
    <row r="8669" spans="1:5">
      <c r="A8669" s="71" t="s">
        <v>5286</v>
      </c>
      <c r="B8669" s="84" t="s">
        <v>5287</v>
      </c>
      <c r="C8669" s="71" t="s">
        <v>24085</v>
      </c>
      <c r="D8669" s="76" t="s">
        <v>5288</v>
      </c>
    </row>
    <row r="8670" spans="1:5">
      <c r="A8670" s="71" t="s">
        <v>5289</v>
      </c>
      <c r="B8670" s="84" t="s">
        <v>5290</v>
      </c>
      <c r="C8670" s="71" t="s">
        <v>24085</v>
      </c>
      <c r="D8670" s="76" t="s">
        <v>5291</v>
      </c>
    </row>
    <row r="8671" spans="1:5">
      <c r="B8671" s="84" t="s">
        <v>5292</v>
      </c>
    </row>
    <row r="8672" spans="1:5">
      <c r="A8672" s="71" t="s">
        <v>5293</v>
      </c>
      <c r="B8672" s="84" t="s">
        <v>5294</v>
      </c>
      <c r="C8672" s="71" t="s">
        <v>24085</v>
      </c>
      <c r="D8672" s="76" t="s">
        <v>5295</v>
      </c>
    </row>
    <row r="8673" spans="1:5">
      <c r="B8673" s="84" t="s">
        <v>5296</v>
      </c>
    </row>
    <row r="8674" spans="1:5">
      <c r="A8674" s="71" t="s">
        <v>5297</v>
      </c>
      <c r="B8674" s="84" t="s">
        <v>5298</v>
      </c>
      <c r="C8674" s="71" t="s">
        <v>24085</v>
      </c>
      <c r="D8674" s="76" t="s">
        <v>5299</v>
      </c>
    </row>
    <row r="8675" spans="1:5">
      <c r="B8675" s="84" t="s">
        <v>5300</v>
      </c>
    </row>
    <row r="8676" spans="1:5">
      <c r="A8676" s="71" t="s">
        <v>5301</v>
      </c>
      <c r="B8676" s="84" t="s">
        <v>5302</v>
      </c>
      <c r="C8676" s="71" t="s">
        <v>24085</v>
      </c>
      <c r="D8676" s="77" t="s">
        <v>5303</v>
      </c>
    </row>
    <row r="8677" spans="1:5">
      <c r="B8677" s="84" t="s">
        <v>5304</v>
      </c>
    </row>
    <row r="8678" spans="1:5">
      <c r="A8678" s="71" t="s">
        <v>5305</v>
      </c>
      <c r="B8678" s="84" t="s">
        <v>5306</v>
      </c>
      <c r="C8678" s="71" t="s">
        <v>22075</v>
      </c>
      <c r="D8678" s="73" t="s">
        <v>22208</v>
      </c>
    </row>
    <row r="8679" spans="1:5">
      <c r="A8679" s="71" t="s">
        <v>5307</v>
      </c>
      <c r="B8679" s="84" t="s">
        <v>5308</v>
      </c>
      <c r="C8679" s="71" t="s">
        <v>20557</v>
      </c>
      <c r="D8679" s="73" t="s">
        <v>10717</v>
      </c>
    </row>
    <row r="8680" spans="1:5">
      <c r="A8680" s="71" t="s">
        <v>5309</v>
      </c>
      <c r="B8680" s="84" t="s">
        <v>5310</v>
      </c>
      <c r="C8680" s="71" t="s">
        <v>20557</v>
      </c>
      <c r="D8680" s="73" t="s">
        <v>5311</v>
      </c>
    </row>
    <row r="8681" spans="1:5">
      <c r="A8681" s="71" t="s">
        <v>5312</v>
      </c>
      <c r="B8681" s="84" t="s">
        <v>5313</v>
      </c>
      <c r="C8681" s="71" t="s">
        <v>20557</v>
      </c>
      <c r="D8681" s="73">
        <v>78.55</v>
      </c>
      <c r="E8681" s="75">
        <v>39692</v>
      </c>
    </row>
    <row r="8682" spans="1:5">
      <c r="A8682" s="71" t="s">
        <v>5314</v>
      </c>
      <c r="B8682" s="84" t="s">
        <v>3562</v>
      </c>
      <c r="C8682" s="71" t="s">
        <v>20557</v>
      </c>
      <c r="D8682" s="73" t="s">
        <v>3563</v>
      </c>
    </row>
    <row r="8683" spans="1:5">
      <c r="A8683" s="71" t="s">
        <v>3564</v>
      </c>
      <c r="B8683" s="84" t="s">
        <v>3565</v>
      </c>
      <c r="C8683" s="71" t="s">
        <v>20557</v>
      </c>
      <c r="D8683" s="73" t="s">
        <v>3566</v>
      </c>
    </row>
    <row r="8684" spans="1:5">
      <c r="A8684" s="71" t="s">
        <v>3567</v>
      </c>
      <c r="B8684" s="84" t="s">
        <v>3568</v>
      </c>
      <c r="C8684" s="71" t="s">
        <v>20557</v>
      </c>
      <c r="D8684" s="73" t="s">
        <v>3569</v>
      </c>
    </row>
    <row r="8685" spans="1:5">
      <c r="A8685" s="71" t="s">
        <v>3570</v>
      </c>
      <c r="B8685" s="84" t="s">
        <v>3571</v>
      </c>
      <c r="C8685" s="71" t="s">
        <v>20557</v>
      </c>
      <c r="D8685" s="73" t="s">
        <v>3572</v>
      </c>
    </row>
    <row r="8686" spans="1:5">
      <c r="A8686" s="71" t="s">
        <v>3573</v>
      </c>
      <c r="B8686" s="84" t="s">
        <v>3574</v>
      </c>
      <c r="C8686" s="71" t="s">
        <v>20557</v>
      </c>
      <c r="D8686" s="73" t="s">
        <v>3575</v>
      </c>
    </row>
    <row r="8687" spans="1:5">
      <c r="A8687" s="71" t="s">
        <v>3576</v>
      </c>
      <c r="B8687" s="84" t="s">
        <v>3577</v>
      </c>
      <c r="C8687" s="71" t="s">
        <v>20557</v>
      </c>
      <c r="D8687" s="73" t="s">
        <v>3578</v>
      </c>
    </row>
    <row r="8688" spans="1:5">
      <c r="A8688" s="71" t="s">
        <v>3579</v>
      </c>
      <c r="B8688" s="84" t="s">
        <v>3580</v>
      </c>
      <c r="C8688" s="71" t="s">
        <v>20557</v>
      </c>
      <c r="D8688" s="73" t="s">
        <v>3563</v>
      </c>
    </row>
    <row r="8689" spans="1:4">
      <c r="A8689" s="71" t="s">
        <v>3581</v>
      </c>
      <c r="B8689" s="84" t="s">
        <v>3582</v>
      </c>
      <c r="C8689" s="71" t="s">
        <v>20557</v>
      </c>
      <c r="D8689" s="73" t="s">
        <v>3583</v>
      </c>
    </row>
    <row r="8690" spans="1:4">
      <c r="A8690" s="71" t="s">
        <v>3584</v>
      </c>
      <c r="B8690" s="84" t="s">
        <v>3585</v>
      </c>
      <c r="C8690" s="71" t="s">
        <v>20557</v>
      </c>
      <c r="D8690" s="73" t="s">
        <v>3586</v>
      </c>
    </row>
    <row r="8691" spans="1:4">
      <c r="A8691" s="71" t="s">
        <v>3587</v>
      </c>
      <c r="B8691" s="84" t="s">
        <v>3588</v>
      </c>
      <c r="C8691" s="71" t="s">
        <v>20557</v>
      </c>
      <c r="D8691" s="73" t="s">
        <v>3589</v>
      </c>
    </row>
    <row r="8692" spans="1:4">
      <c r="A8692" s="71" t="s">
        <v>3590</v>
      </c>
      <c r="B8692" s="84" t="s">
        <v>3591</v>
      </c>
      <c r="C8692" s="71" t="s">
        <v>20557</v>
      </c>
      <c r="D8692" s="73" t="s">
        <v>3592</v>
      </c>
    </row>
    <row r="8693" spans="1:4">
      <c r="A8693" s="71" t="s">
        <v>3593</v>
      </c>
      <c r="B8693" s="84" t="s">
        <v>3594</v>
      </c>
      <c r="C8693" s="71" t="s">
        <v>20557</v>
      </c>
      <c r="D8693" s="73" t="s">
        <v>3595</v>
      </c>
    </row>
    <row r="8694" spans="1:4">
      <c r="A8694" s="71" t="s">
        <v>3596</v>
      </c>
      <c r="B8694" s="84" t="s">
        <v>3597</v>
      </c>
      <c r="C8694" s="71" t="s">
        <v>20557</v>
      </c>
      <c r="D8694" s="73" t="s">
        <v>3598</v>
      </c>
    </row>
    <row r="8695" spans="1:4">
      <c r="A8695" s="71" t="s">
        <v>3599</v>
      </c>
      <c r="B8695" s="84" t="s">
        <v>3600</v>
      </c>
      <c r="C8695" s="71" t="s">
        <v>20557</v>
      </c>
      <c r="D8695" s="73" t="s">
        <v>3601</v>
      </c>
    </row>
    <row r="8696" spans="1:4">
      <c r="A8696" s="71" t="s">
        <v>3602</v>
      </c>
      <c r="B8696" s="84" t="s">
        <v>3603</v>
      </c>
      <c r="C8696" s="71" t="s">
        <v>20557</v>
      </c>
      <c r="D8696" s="73" t="s">
        <v>3604</v>
      </c>
    </row>
    <row r="8697" spans="1:4">
      <c r="A8697" s="71" t="s">
        <v>3605</v>
      </c>
      <c r="B8697" s="84" t="s">
        <v>3606</v>
      </c>
      <c r="C8697" s="71" t="s">
        <v>20557</v>
      </c>
      <c r="D8697" s="73" t="s">
        <v>3607</v>
      </c>
    </row>
    <row r="8698" spans="1:4">
      <c r="A8698" s="71" t="s">
        <v>3608</v>
      </c>
      <c r="B8698" s="84" t="s">
        <v>3609</v>
      </c>
      <c r="C8698" s="71" t="s">
        <v>20557</v>
      </c>
      <c r="D8698" s="73" t="s">
        <v>3610</v>
      </c>
    </row>
    <row r="8699" spans="1:4">
      <c r="A8699" s="71" t="s">
        <v>3611</v>
      </c>
      <c r="B8699" s="84" t="s">
        <v>3612</v>
      </c>
      <c r="C8699" s="71" t="s">
        <v>20557</v>
      </c>
      <c r="D8699" s="73" t="s">
        <v>3613</v>
      </c>
    </row>
    <row r="8700" spans="1:4">
      <c r="A8700" s="71" t="s">
        <v>3614</v>
      </c>
      <c r="B8700" s="84" t="s">
        <v>3615</v>
      </c>
      <c r="C8700" s="71" t="s">
        <v>22075</v>
      </c>
      <c r="D8700" s="73" t="s">
        <v>21236</v>
      </c>
    </row>
    <row r="8701" spans="1:4">
      <c r="A8701" s="71" t="s">
        <v>3616</v>
      </c>
      <c r="B8701" s="84" t="s">
        <v>3617</v>
      </c>
      <c r="C8701" s="71" t="s">
        <v>24085</v>
      </c>
      <c r="D8701" s="73" t="s">
        <v>5368</v>
      </c>
    </row>
    <row r="8702" spans="1:4">
      <c r="A8702" s="71" t="s">
        <v>3618</v>
      </c>
      <c r="B8702" s="84" t="s">
        <v>3619</v>
      </c>
      <c r="C8702" s="71" t="s">
        <v>24134</v>
      </c>
      <c r="D8702" s="73" t="s">
        <v>3620</v>
      </c>
    </row>
    <row r="8703" spans="1:4">
      <c r="A8703" s="71" t="s">
        <v>3621</v>
      </c>
      <c r="B8703" s="84" t="s">
        <v>3622</v>
      </c>
      <c r="C8703" s="71" t="s">
        <v>24134</v>
      </c>
      <c r="D8703" s="73" t="s">
        <v>19757</v>
      </c>
    </row>
    <row r="8704" spans="1:4">
      <c r="A8704" s="71" t="s">
        <v>3623</v>
      </c>
      <c r="B8704" s="84" t="s">
        <v>3624</v>
      </c>
      <c r="C8704" s="71" t="s">
        <v>24085</v>
      </c>
      <c r="D8704" s="76" t="s">
        <v>3625</v>
      </c>
    </row>
    <row r="8705" spans="1:4">
      <c r="A8705" s="71" t="s">
        <v>3626</v>
      </c>
      <c r="B8705" s="84" t="s">
        <v>3627</v>
      </c>
      <c r="C8705" s="71" t="s">
        <v>24085</v>
      </c>
      <c r="D8705" s="76" t="s">
        <v>3628</v>
      </c>
    </row>
    <row r="8706" spans="1:4">
      <c r="A8706" s="71" t="s">
        <v>3629</v>
      </c>
      <c r="B8706" s="84" t="s">
        <v>3630</v>
      </c>
      <c r="C8706" s="71" t="s">
        <v>24085</v>
      </c>
      <c r="D8706" s="77" t="s">
        <v>3631</v>
      </c>
    </row>
    <row r="8707" spans="1:4">
      <c r="A8707" s="71" t="s">
        <v>3632</v>
      </c>
      <c r="B8707" s="84" t="s">
        <v>3633</v>
      </c>
      <c r="C8707" s="71" t="s">
        <v>24085</v>
      </c>
      <c r="D8707" s="76" t="s">
        <v>3634</v>
      </c>
    </row>
    <row r="8708" spans="1:4">
      <c r="B8708" s="84" t="s">
        <v>3635</v>
      </c>
    </row>
    <row r="8709" spans="1:4">
      <c r="A8709" s="71" t="s">
        <v>3636</v>
      </c>
      <c r="B8709" s="84" t="s">
        <v>3637</v>
      </c>
      <c r="C8709" s="71" t="s">
        <v>16505</v>
      </c>
      <c r="D8709" s="73" t="s">
        <v>3638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657"/>
  <sheetViews>
    <sheetView topLeftCell="A37" workbookViewId="0">
      <selection activeCell="B3331" sqref="B3331"/>
    </sheetView>
  </sheetViews>
  <sheetFormatPr defaultRowHeight="12.75"/>
  <cols>
    <col min="1" max="1" width="8.7109375" style="86" customWidth="1"/>
    <col min="2" max="2" width="68.140625" style="1" bestFit="1" customWidth="1"/>
    <col min="3" max="3" width="7.42578125" style="1" customWidth="1"/>
    <col min="4" max="4" width="11.42578125" style="1" customWidth="1"/>
    <col min="5" max="16384" width="9.140625" style="1"/>
  </cols>
  <sheetData>
    <row r="1" spans="1:4">
      <c r="A1" s="311" t="s">
        <v>3639</v>
      </c>
      <c r="B1" s="311"/>
      <c r="C1" s="311"/>
      <c r="D1" s="311"/>
    </row>
    <row r="2" spans="1:4">
      <c r="A2" s="311" t="s">
        <v>3640</v>
      </c>
      <c r="B2" s="311"/>
      <c r="C2" s="311"/>
      <c r="D2" s="311"/>
    </row>
    <row r="3" spans="1:4" ht="14.25" customHeight="1">
      <c r="A3" s="89" t="s">
        <v>210</v>
      </c>
      <c r="B3" s="2"/>
      <c r="C3" s="90"/>
      <c r="D3" s="91">
        <v>39995</v>
      </c>
    </row>
    <row r="4" spans="1:4" ht="15" customHeight="1">
      <c r="A4" s="92" t="s">
        <v>24083</v>
      </c>
      <c r="B4" s="93" t="s">
        <v>24084</v>
      </c>
      <c r="C4" s="93" t="s">
        <v>3641</v>
      </c>
      <c r="D4" s="93" t="s">
        <v>3642</v>
      </c>
    </row>
    <row r="5" spans="1:4">
      <c r="A5" s="1">
        <v>61542</v>
      </c>
      <c r="B5" s="1" t="s">
        <v>3643</v>
      </c>
      <c r="C5" s="1" t="s">
        <v>24085</v>
      </c>
      <c r="D5" s="1">
        <v>7.85</v>
      </c>
    </row>
    <row r="6" spans="1:4">
      <c r="A6" s="1">
        <v>80083</v>
      </c>
      <c r="B6" s="1" t="s">
        <v>3644</v>
      </c>
      <c r="C6" s="1" t="s">
        <v>24085</v>
      </c>
      <c r="D6" s="1">
        <v>9.19</v>
      </c>
    </row>
    <row r="7" spans="1:4">
      <c r="A7" s="1">
        <v>80084</v>
      </c>
      <c r="B7" s="1" t="s">
        <v>3645</v>
      </c>
      <c r="C7" s="1" t="s">
        <v>24085</v>
      </c>
      <c r="D7" s="1">
        <v>9.35</v>
      </c>
    </row>
    <row r="8" spans="1:4">
      <c r="A8" s="1">
        <v>9318</v>
      </c>
      <c r="B8" s="1" t="s">
        <v>3646</v>
      </c>
      <c r="C8" s="1" t="s">
        <v>24085</v>
      </c>
      <c r="D8" s="1">
        <v>1.32</v>
      </c>
    </row>
    <row r="9" spans="1:4">
      <c r="A9" s="1">
        <v>49233</v>
      </c>
      <c r="B9" s="1" t="s">
        <v>3647</v>
      </c>
      <c r="C9" s="1" t="s">
        <v>24085</v>
      </c>
      <c r="D9" s="1">
        <v>2.08</v>
      </c>
    </row>
    <row r="10" spans="1:4">
      <c r="A10" s="1">
        <v>49212</v>
      </c>
      <c r="B10" s="1" t="s">
        <v>3648</v>
      </c>
      <c r="C10" s="1" t="s">
        <v>24085</v>
      </c>
      <c r="D10" s="1">
        <v>0.26</v>
      </c>
    </row>
    <row r="11" spans="1:4">
      <c r="A11" s="1">
        <v>7803</v>
      </c>
      <c r="B11" s="1" t="s">
        <v>3649</v>
      </c>
      <c r="C11" s="1" t="s">
        <v>24085</v>
      </c>
      <c r="D11" s="1">
        <v>1.1599999999999999</v>
      </c>
    </row>
    <row r="12" spans="1:4">
      <c r="A12" s="1">
        <v>49237</v>
      </c>
      <c r="B12" s="1" t="s">
        <v>3650</v>
      </c>
      <c r="C12" s="1" t="s">
        <v>24085</v>
      </c>
      <c r="D12" s="1">
        <v>1.68</v>
      </c>
    </row>
    <row r="13" spans="1:4">
      <c r="A13" s="1">
        <v>49241</v>
      </c>
      <c r="B13" s="1" t="s">
        <v>3651</v>
      </c>
      <c r="C13" s="1" t="s">
        <v>24085</v>
      </c>
      <c r="D13" s="1">
        <v>3.82</v>
      </c>
    </row>
    <row r="14" spans="1:4">
      <c r="A14" s="1">
        <v>7813</v>
      </c>
      <c r="B14" s="1" t="s">
        <v>3652</v>
      </c>
      <c r="C14" s="1" t="s">
        <v>24085</v>
      </c>
      <c r="D14" s="1">
        <v>0.86</v>
      </c>
    </row>
    <row r="15" spans="1:4">
      <c r="A15" s="1">
        <v>7807</v>
      </c>
      <c r="B15" s="1" t="s">
        <v>3653</v>
      </c>
      <c r="C15" s="1" t="s">
        <v>24085</v>
      </c>
      <c r="D15" s="1">
        <v>0.18</v>
      </c>
    </row>
    <row r="16" spans="1:4">
      <c r="A16" s="1">
        <v>49254</v>
      </c>
      <c r="B16" s="1" t="s">
        <v>3654</v>
      </c>
      <c r="C16" s="1" t="s">
        <v>24085</v>
      </c>
      <c r="D16" s="1">
        <v>0.26</v>
      </c>
    </row>
    <row r="17" spans="1:4">
      <c r="A17" s="1">
        <v>49258</v>
      </c>
      <c r="B17" s="1" t="s">
        <v>3655</v>
      </c>
      <c r="C17" s="1" t="s">
        <v>24085</v>
      </c>
      <c r="D17" s="1">
        <v>0.56000000000000005</v>
      </c>
    </row>
    <row r="18" spans="1:4">
      <c r="A18" s="1">
        <v>49250</v>
      </c>
      <c r="B18" s="1" t="s">
        <v>3656</v>
      </c>
      <c r="C18" s="1" t="s">
        <v>24085</v>
      </c>
      <c r="D18" s="1">
        <v>0.32</v>
      </c>
    </row>
    <row r="19" spans="1:4">
      <c r="A19" s="1">
        <v>49204</v>
      </c>
      <c r="B19" s="1" t="s">
        <v>3657</v>
      </c>
      <c r="C19" s="1" t="s">
        <v>24085</v>
      </c>
      <c r="D19" s="1">
        <v>0.74</v>
      </c>
    </row>
    <row r="20" spans="1:4">
      <c r="A20" s="1">
        <v>49229</v>
      </c>
      <c r="B20" s="1" t="s">
        <v>3658</v>
      </c>
      <c r="C20" s="1" t="s">
        <v>24085</v>
      </c>
      <c r="D20" s="1">
        <v>0.56000000000000005</v>
      </c>
    </row>
    <row r="21" spans="1:4">
      <c r="A21" s="1">
        <v>49208</v>
      </c>
      <c r="B21" s="1" t="s">
        <v>3659</v>
      </c>
      <c r="C21" s="1" t="s">
        <v>24085</v>
      </c>
      <c r="D21" s="1">
        <v>1.21</v>
      </c>
    </row>
    <row r="22" spans="1:4">
      <c r="A22" s="1">
        <v>14350</v>
      </c>
      <c r="B22" s="1" t="s">
        <v>3660</v>
      </c>
      <c r="C22" s="1" t="s">
        <v>24085</v>
      </c>
      <c r="D22" s="1">
        <v>126.5</v>
      </c>
    </row>
    <row r="23" spans="1:4">
      <c r="A23" s="1">
        <v>6379</v>
      </c>
      <c r="B23" s="1" t="s">
        <v>3661</v>
      </c>
      <c r="C23" s="1" t="s">
        <v>24085</v>
      </c>
      <c r="D23" s="1">
        <v>221.56</v>
      </c>
    </row>
    <row r="24" spans="1:4">
      <c r="A24" s="1">
        <v>6759</v>
      </c>
      <c r="B24" s="1" t="s">
        <v>3662</v>
      </c>
      <c r="C24" s="1" t="s">
        <v>24085</v>
      </c>
      <c r="D24" s="1">
        <v>69.89</v>
      </c>
    </row>
    <row r="25" spans="1:4">
      <c r="A25" s="1">
        <v>28361</v>
      </c>
      <c r="B25" s="1" t="s">
        <v>3663</v>
      </c>
      <c r="C25" s="1" t="s">
        <v>24134</v>
      </c>
      <c r="D25" s="1">
        <v>4.1900000000000004</v>
      </c>
    </row>
    <row r="26" spans="1:4">
      <c r="A26" s="1">
        <v>36880</v>
      </c>
      <c r="B26" s="1" t="s">
        <v>3664</v>
      </c>
      <c r="C26" s="1" t="s">
        <v>24085</v>
      </c>
      <c r="D26" s="1">
        <v>334.08</v>
      </c>
    </row>
    <row r="27" spans="1:4">
      <c r="A27" s="1">
        <v>778</v>
      </c>
      <c r="B27" s="1" t="s">
        <v>3665</v>
      </c>
      <c r="C27" s="1" t="s">
        <v>24134</v>
      </c>
      <c r="D27" s="1">
        <v>3.38</v>
      </c>
    </row>
    <row r="28" spans="1:4">
      <c r="A28" s="1">
        <v>4728</v>
      </c>
      <c r="B28" s="1" t="s">
        <v>3666</v>
      </c>
      <c r="C28" s="1" t="s">
        <v>24134</v>
      </c>
      <c r="D28" s="1">
        <v>3.38</v>
      </c>
    </row>
    <row r="29" spans="1:4">
      <c r="A29" s="1">
        <v>3099</v>
      </c>
      <c r="B29" s="1" t="s">
        <v>3667</v>
      </c>
      <c r="C29" s="1" t="s">
        <v>24134</v>
      </c>
      <c r="D29" s="1">
        <v>3.38</v>
      </c>
    </row>
    <row r="30" spans="1:4">
      <c r="A30" s="1">
        <v>36835</v>
      </c>
      <c r="B30" s="1" t="s">
        <v>3668</v>
      </c>
      <c r="C30" s="1" t="s">
        <v>24134</v>
      </c>
      <c r="D30" s="1">
        <v>3.38</v>
      </c>
    </row>
    <row r="31" spans="1:4">
      <c r="A31" s="1">
        <v>85512</v>
      </c>
      <c r="B31" s="1" t="s">
        <v>3669</v>
      </c>
      <c r="C31" s="1" t="s">
        <v>24134</v>
      </c>
      <c r="D31" s="1">
        <v>3.38</v>
      </c>
    </row>
    <row r="32" spans="1:4">
      <c r="A32" s="1">
        <v>36830</v>
      </c>
      <c r="B32" s="1" t="s">
        <v>3670</v>
      </c>
      <c r="C32" s="1" t="s">
        <v>24134</v>
      </c>
      <c r="D32" s="1">
        <v>3.38</v>
      </c>
    </row>
    <row r="33" spans="1:4">
      <c r="A33" s="1">
        <v>779</v>
      </c>
      <c r="B33" s="1" t="s">
        <v>3671</v>
      </c>
      <c r="C33" s="1" t="s">
        <v>24134</v>
      </c>
      <c r="D33" s="1">
        <v>3.38</v>
      </c>
    </row>
    <row r="34" spans="1:4">
      <c r="A34" s="1">
        <v>413</v>
      </c>
      <c r="B34" s="1" t="s">
        <v>3672</v>
      </c>
      <c r="C34" s="1" t="s">
        <v>24134</v>
      </c>
      <c r="D34" s="1">
        <v>3.38</v>
      </c>
    </row>
    <row r="35" spans="1:4">
      <c r="A35" s="1">
        <v>380</v>
      </c>
      <c r="B35" s="1" t="s">
        <v>3673</v>
      </c>
      <c r="C35" s="1" t="s">
        <v>24134</v>
      </c>
      <c r="D35" s="1">
        <v>3.38</v>
      </c>
    </row>
    <row r="36" spans="1:4">
      <c r="A36" s="1">
        <v>350</v>
      </c>
      <c r="B36" s="1" t="s">
        <v>3674</v>
      </c>
      <c r="C36" s="1" t="s">
        <v>24134</v>
      </c>
      <c r="D36" s="1">
        <v>3.38</v>
      </c>
    </row>
    <row r="37" spans="1:4">
      <c r="A37" s="1">
        <v>344</v>
      </c>
      <c r="B37" s="1" t="s">
        <v>5403</v>
      </c>
      <c r="C37" s="1" t="s">
        <v>24134</v>
      </c>
      <c r="D37" s="1">
        <v>3.38</v>
      </c>
    </row>
    <row r="38" spans="1:4">
      <c r="A38" s="1">
        <v>340</v>
      </c>
      <c r="B38" s="1" t="s">
        <v>5404</v>
      </c>
      <c r="C38" s="1" t="s">
        <v>24134</v>
      </c>
      <c r="D38" s="1">
        <v>3.38</v>
      </c>
    </row>
    <row r="39" spans="1:4">
      <c r="A39" s="1">
        <v>77752</v>
      </c>
      <c r="B39" s="1" t="s">
        <v>5405</v>
      </c>
      <c r="C39" s="1" t="s">
        <v>24134</v>
      </c>
      <c r="D39" s="1">
        <v>3.38</v>
      </c>
    </row>
    <row r="40" spans="1:4">
      <c r="A40" s="1">
        <v>3932</v>
      </c>
      <c r="B40" s="1" t="s">
        <v>5406</v>
      </c>
      <c r="C40" s="1" t="s">
        <v>24134</v>
      </c>
      <c r="D40" s="1">
        <v>3.38</v>
      </c>
    </row>
    <row r="41" spans="1:4">
      <c r="A41" s="1">
        <v>77755</v>
      </c>
      <c r="B41" s="1" t="s">
        <v>5407</v>
      </c>
      <c r="C41" s="1" t="s">
        <v>24134</v>
      </c>
      <c r="D41" s="1">
        <v>3.38</v>
      </c>
    </row>
    <row r="42" spans="1:4">
      <c r="A42" s="1">
        <v>36836</v>
      </c>
      <c r="B42" s="1" t="s">
        <v>5408</v>
      </c>
      <c r="C42" s="1" t="s">
        <v>24134</v>
      </c>
      <c r="D42" s="1">
        <v>3.38</v>
      </c>
    </row>
    <row r="43" spans="1:4">
      <c r="A43" s="1">
        <v>4118</v>
      </c>
      <c r="B43" s="1" t="s">
        <v>5409</v>
      </c>
      <c r="C43" s="1" t="s">
        <v>24134</v>
      </c>
      <c r="D43" s="1">
        <v>3.38</v>
      </c>
    </row>
    <row r="44" spans="1:4">
      <c r="A44" s="1">
        <v>3933</v>
      </c>
      <c r="B44" s="1" t="s">
        <v>5410</v>
      </c>
      <c r="C44" s="1" t="s">
        <v>5411</v>
      </c>
      <c r="D44" s="1">
        <v>3.38</v>
      </c>
    </row>
    <row r="45" spans="1:4">
      <c r="A45" s="1">
        <v>342</v>
      </c>
      <c r="B45" s="1" t="s">
        <v>5412</v>
      </c>
      <c r="C45" s="1" t="s">
        <v>24134</v>
      </c>
      <c r="D45" s="1">
        <v>3.38</v>
      </c>
    </row>
    <row r="46" spans="1:4">
      <c r="A46" s="1">
        <v>343</v>
      </c>
      <c r="B46" s="1" t="s">
        <v>5413</v>
      </c>
      <c r="C46" s="1" t="s">
        <v>24134</v>
      </c>
      <c r="D46" s="1">
        <v>3.38</v>
      </c>
    </row>
    <row r="47" spans="1:4">
      <c r="A47" s="1">
        <v>3118</v>
      </c>
      <c r="B47" s="1" t="s">
        <v>5414</v>
      </c>
      <c r="C47" s="1" t="s">
        <v>24134</v>
      </c>
      <c r="D47" s="1">
        <v>3.58</v>
      </c>
    </row>
    <row r="48" spans="1:4">
      <c r="A48" s="1">
        <v>77145</v>
      </c>
      <c r="B48" s="1" t="s">
        <v>5415</v>
      </c>
      <c r="C48" s="1" t="s">
        <v>5416</v>
      </c>
      <c r="D48" s="1">
        <v>9205</v>
      </c>
    </row>
    <row r="49" spans="1:4">
      <c r="A49" s="1">
        <v>36843</v>
      </c>
      <c r="B49" s="1" t="s">
        <v>5417</v>
      </c>
      <c r="C49" s="1" t="s">
        <v>5416</v>
      </c>
      <c r="D49" s="1">
        <v>368.2</v>
      </c>
    </row>
    <row r="50" spans="1:4">
      <c r="A50" s="1">
        <v>257</v>
      </c>
      <c r="B50" s="1" t="s">
        <v>5418</v>
      </c>
      <c r="C50" s="1" t="s">
        <v>24085</v>
      </c>
      <c r="D50" s="1">
        <v>183</v>
      </c>
    </row>
    <row r="51" spans="1:4">
      <c r="A51" s="1">
        <v>57</v>
      </c>
      <c r="B51" s="1" t="s">
        <v>5419</v>
      </c>
      <c r="C51" s="1" t="s">
        <v>24085</v>
      </c>
      <c r="D51" s="1">
        <v>51.89</v>
      </c>
    </row>
    <row r="52" spans="1:4">
      <c r="A52" s="1">
        <v>3302</v>
      </c>
      <c r="B52" s="1" t="s">
        <v>5420</v>
      </c>
      <c r="C52" s="1" t="s">
        <v>24085</v>
      </c>
      <c r="D52" s="1">
        <v>68.88</v>
      </c>
    </row>
    <row r="53" spans="1:4">
      <c r="A53" s="1">
        <v>11793</v>
      </c>
      <c r="B53" s="1" t="s">
        <v>5421</v>
      </c>
      <c r="C53" s="1" t="s">
        <v>24085</v>
      </c>
      <c r="D53" s="1">
        <v>63.35</v>
      </c>
    </row>
    <row r="54" spans="1:4">
      <c r="A54" s="1">
        <v>11789</v>
      </c>
      <c r="B54" s="1" t="s">
        <v>5422</v>
      </c>
      <c r="C54" s="1" t="s">
        <v>24085</v>
      </c>
      <c r="D54" s="1">
        <v>80.14</v>
      </c>
    </row>
    <row r="55" spans="1:4">
      <c r="A55" s="1">
        <v>21806</v>
      </c>
      <c r="B55" s="1" t="s">
        <v>5423</v>
      </c>
      <c r="C55" s="1" t="s">
        <v>24085</v>
      </c>
      <c r="D55" s="1">
        <v>144.25</v>
      </c>
    </row>
    <row r="56" spans="1:4">
      <c r="A56" s="1">
        <v>13723</v>
      </c>
      <c r="B56" s="1" t="s">
        <v>5424</v>
      </c>
      <c r="C56" s="1" t="s">
        <v>24085</v>
      </c>
      <c r="D56" s="1">
        <v>26.91</v>
      </c>
    </row>
    <row r="57" spans="1:4">
      <c r="A57" s="1">
        <v>13095</v>
      </c>
      <c r="B57" s="1" t="s">
        <v>5425</v>
      </c>
      <c r="C57" s="1" t="s">
        <v>24085</v>
      </c>
      <c r="D57" s="1">
        <v>0.38</v>
      </c>
    </row>
    <row r="58" spans="1:4">
      <c r="A58" s="1">
        <v>78015</v>
      </c>
      <c r="B58" s="1" t="s">
        <v>5426</v>
      </c>
      <c r="C58" s="1" t="s">
        <v>24085</v>
      </c>
      <c r="D58" s="1">
        <v>48.73</v>
      </c>
    </row>
    <row r="59" spans="1:4">
      <c r="A59" s="1">
        <v>5745</v>
      </c>
      <c r="B59" s="1" t="s">
        <v>5427</v>
      </c>
      <c r="C59" s="1" t="s">
        <v>24085</v>
      </c>
      <c r="D59" s="1">
        <v>17.12</v>
      </c>
    </row>
    <row r="60" spans="1:4">
      <c r="A60" s="1">
        <v>5741</v>
      </c>
      <c r="B60" s="1" t="s">
        <v>5428</v>
      </c>
      <c r="C60" s="1" t="s">
        <v>24085</v>
      </c>
      <c r="D60" s="1">
        <v>3.57</v>
      </c>
    </row>
    <row r="61" spans="1:4">
      <c r="A61" s="1">
        <v>6170</v>
      </c>
      <c r="B61" s="1" t="s">
        <v>5429</v>
      </c>
      <c r="C61" s="1" t="s">
        <v>24085</v>
      </c>
      <c r="D61" s="1">
        <v>21.89</v>
      </c>
    </row>
    <row r="62" spans="1:4">
      <c r="A62" s="1">
        <v>8528</v>
      </c>
      <c r="B62" s="1" t="s">
        <v>5430</v>
      </c>
      <c r="C62" s="1" t="s">
        <v>24085</v>
      </c>
      <c r="D62" s="1">
        <v>3.03</v>
      </c>
    </row>
    <row r="63" spans="1:4">
      <c r="A63" s="1">
        <v>8529</v>
      </c>
      <c r="B63" s="1" t="s">
        <v>5431</v>
      </c>
      <c r="C63" s="1" t="s">
        <v>24085</v>
      </c>
      <c r="D63" s="1">
        <v>3.14</v>
      </c>
    </row>
    <row r="64" spans="1:4">
      <c r="A64" s="1">
        <v>30111</v>
      </c>
      <c r="B64" s="1" t="s">
        <v>5432</v>
      </c>
      <c r="C64" s="1" t="s">
        <v>16505</v>
      </c>
      <c r="D64" s="1">
        <v>36.65</v>
      </c>
    </row>
    <row r="65" spans="1:4">
      <c r="A65" s="1">
        <v>30109</v>
      </c>
      <c r="B65" s="1" t="s">
        <v>5433</v>
      </c>
      <c r="C65" s="1" t="s">
        <v>16505</v>
      </c>
      <c r="D65" s="1">
        <v>42.23</v>
      </c>
    </row>
    <row r="66" spans="1:4">
      <c r="A66" s="1">
        <v>30112</v>
      </c>
      <c r="B66" s="1" t="s">
        <v>3707</v>
      </c>
      <c r="C66" s="1" t="s">
        <v>16505</v>
      </c>
      <c r="D66" s="1">
        <v>39.630000000000003</v>
      </c>
    </row>
    <row r="67" spans="1:4">
      <c r="A67" s="1">
        <v>2510</v>
      </c>
      <c r="B67" s="1" t="s">
        <v>3708</v>
      </c>
      <c r="C67" s="1" t="s">
        <v>24134</v>
      </c>
      <c r="D67" s="1">
        <v>6.3</v>
      </c>
    </row>
    <row r="68" spans="1:4">
      <c r="A68" s="1">
        <v>8240</v>
      </c>
      <c r="B68" s="1" t="s">
        <v>3709</v>
      </c>
      <c r="C68" s="1" t="s">
        <v>24134</v>
      </c>
      <c r="D68" s="1">
        <v>7.46</v>
      </c>
    </row>
    <row r="69" spans="1:4">
      <c r="A69" s="1">
        <v>28304</v>
      </c>
      <c r="B69" s="1" t="s">
        <v>3710</v>
      </c>
      <c r="C69" s="1" t="s">
        <v>24134</v>
      </c>
      <c r="D69" s="1">
        <v>56.3</v>
      </c>
    </row>
    <row r="70" spans="1:4">
      <c r="A70" s="1">
        <v>28362</v>
      </c>
      <c r="B70" s="1" t="s">
        <v>3711</v>
      </c>
      <c r="C70" s="1" t="s">
        <v>24134</v>
      </c>
      <c r="D70" s="1">
        <v>68.56</v>
      </c>
    </row>
    <row r="71" spans="1:4">
      <c r="A71" s="1">
        <v>879</v>
      </c>
      <c r="B71" s="1" t="s">
        <v>3712</v>
      </c>
      <c r="C71" s="1" t="s">
        <v>24085</v>
      </c>
      <c r="D71" s="1">
        <v>5.57</v>
      </c>
    </row>
    <row r="72" spans="1:4">
      <c r="A72" s="1">
        <v>28075</v>
      </c>
      <c r="B72" s="1" t="s">
        <v>3713</v>
      </c>
      <c r="C72" s="1" t="s">
        <v>16505</v>
      </c>
      <c r="D72" s="1">
        <v>102.96</v>
      </c>
    </row>
    <row r="73" spans="1:4">
      <c r="A73" s="1">
        <v>44151</v>
      </c>
      <c r="B73" s="1" t="s">
        <v>3714</v>
      </c>
      <c r="C73" s="1" t="s">
        <v>16505</v>
      </c>
      <c r="D73" s="1">
        <v>38.74</v>
      </c>
    </row>
    <row r="74" spans="1:4">
      <c r="A74" s="1">
        <v>20341</v>
      </c>
      <c r="B74" s="1" t="s">
        <v>3715</v>
      </c>
      <c r="C74" s="1" t="s">
        <v>24085</v>
      </c>
      <c r="D74" s="1">
        <v>4.76</v>
      </c>
    </row>
    <row r="75" spans="1:4">
      <c r="A75" s="1">
        <v>2256</v>
      </c>
      <c r="B75" s="1" t="s">
        <v>3716</v>
      </c>
      <c r="C75" s="1" t="s">
        <v>24085</v>
      </c>
      <c r="D75" s="1">
        <v>7.08</v>
      </c>
    </row>
    <row r="76" spans="1:4">
      <c r="A76" s="1">
        <v>3389</v>
      </c>
      <c r="B76" s="1" t="s">
        <v>3717</v>
      </c>
      <c r="C76" s="1" t="s">
        <v>24085</v>
      </c>
      <c r="D76" s="1">
        <v>2.89</v>
      </c>
    </row>
    <row r="77" spans="1:4">
      <c r="A77" s="1">
        <v>30117</v>
      </c>
      <c r="B77" s="1" t="s">
        <v>3718</v>
      </c>
      <c r="C77" s="1" t="s">
        <v>3719</v>
      </c>
      <c r="D77" s="1">
        <v>143.13999999999999</v>
      </c>
    </row>
    <row r="78" spans="1:4">
      <c r="A78" s="1">
        <v>30102</v>
      </c>
      <c r="B78" s="1" t="s">
        <v>3720</v>
      </c>
      <c r="C78" s="1" t="s">
        <v>16505</v>
      </c>
      <c r="D78" s="1">
        <v>36.47</v>
      </c>
    </row>
    <row r="79" spans="1:4">
      <c r="A79" s="1">
        <v>8256</v>
      </c>
      <c r="B79" s="1" t="s">
        <v>3721</v>
      </c>
      <c r="C79" s="1" t="s">
        <v>24134</v>
      </c>
      <c r="D79" s="1">
        <v>2.69</v>
      </c>
    </row>
    <row r="80" spans="1:4">
      <c r="A80" s="1">
        <v>44159</v>
      </c>
      <c r="B80" s="1" t="s">
        <v>3722</v>
      </c>
      <c r="C80" s="1" t="s">
        <v>24085</v>
      </c>
      <c r="D80" s="1">
        <v>49.04</v>
      </c>
    </row>
    <row r="81" spans="1:4">
      <c r="A81" s="1">
        <v>8255</v>
      </c>
      <c r="B81" s="1" t="s">
        <v>3723</v>
      </c>
      <c r="C81" s="1" t="s">
        <v>24134</v>
      </c>
      <c r="D81" s="1">
        <v>3.23</v>
      </c>
    </row>
    <row r="82" spans="1:4">
      <c r="A82" s="1">
        <v>1002</v>
      </c>
      <c r="B82" s="1" t="s">
        <v>3724</v>
      </c>
      <c r="C82" s="1" t="s">
        <v>24134</v>
      </c>
      <c r="D82" s="1">
        <v>10.58</v>
      </c>
    </row>
    <row r="83" spans="1:4">
      <c r="A83" s="1">
        <v>2235</v>
      </c>
      <c r="B83" s="1" t="s">
        <v>3725</v>
      </c>
      <c r="C83" s="1" t="s">
        <v>24134</v>
      </c>
      <c r="D83" s="1">
        <v>15.89</v>
      </c>
    </row>
    <row r="84" spans="1:4">
      <c r="A84" s="1">
        <v>44158</v>
      </c>
      <c r="B84" s="1" t="s">
        <v>3726</v>
      </c>
      <c r="C84" s="1" t="s">
        <v>16505</v>
      </c>
      <c r="D84" s="1">
        <v>25.97</v>
      </c>
    </row>
    <row r="85" spans="1:4">
      <c r="A85" s="1">
        <v>88220</v>
      </c>
      <c r="B85" s="1" t="s">
        <v>3727</v>
      </c>
      <c r="C85" s="1" t="s">
        <v>22126</v>
      </c>
      <c r="D85" s="1">
        <v>86.32</v>
      </c>
    </row>
    <row r="86" spans="1:4">
      <c r="A86" s="1">
        <v>37884</v>
      </c>
      <c r="B86" s="1" t="s">
        <v>3728</v>
      </c>
      <c r="C86" s="1" t="s">
        <v>22126</v>
      </c>
      <c r="D86" s="1">
        <v>88.6</v>
      </c>
    </row>
    <row r="87" spans="1:4">
      <c r="A87" s="1">
        <v>99138</v>
      </c>
      <c r="B87" s="1" t="s">
        <v>3729</v>
      </c>
      <c r="C87" s="1" t="s">
        <v>3730</v>
      </c>
      <c r="D87" s="1">
        <v>1864.44</v>
      </c>
    </row>
    <row r="88" spans="1:4">
      <c r="A88" s="1">
        <v>2507</v>
      </c>
      <c r="B88" s="1" t="s">
        <v>3731</v>
      </c>
      <c r="C88" s="1" t="s">
        <v>24085</v>
      </c>
      <c r="D88" s="1">
        <v>290</v>
      </c>
    </row>
    <row r="89" spans="1:4">
      <c r="A89" s="1">
        <v>2508</v>
      </c>
      <c r="B89" s="1" t="s">
        <v>3732</v>
      </c>
      <c r="C89" s="1" t="s">
        <v>24085</v>
      </c>
      <c r="D89" s="1">
        <v>440.8</v>
      </c>
    </row>
    <row r="90" spans="1:4">
      <c r="A90" s="1">
        <v>4809</v>
      </c>
      <c r="B90" s="1" t="s">
        <v>3733</v>
      </c>
      <c r="C90" s="1" t="s">
        <v>21974</v>
      </c>
      <c r="D90" s="1">
        <v>34.1</v>
      </c>
    </row>
    <row r="91" spans="1:4">
      <c r="A91" s="1">
        <v>17</v>
      </c>
      <c r="B91" s="1" t="s">
        <v>3734</v>
      </c>
      <c r="C91" s="1" t="s">
        <v>24138</v>
      </c>
      <c r="D91" s="1">
        <v>2.38</v>
      </c>
    </row>
    <row r="92" spans="1:4">
      <c r="A92" s="1">
        <v>2614</v>
      </c>
      <c r="B92" s="1" t="s">
        <v>3735</v>
      </c>
      <c r="C92" s="1" t="s">
        <v>3736</v>
      </c>
      <c r="D92" s="1">
        <v>6.1</v>
      </c>
    </row>
    <row r="93" spans="1:4">
      <c r="A93" s="1">
        <v>99709</v>
      </c>
      <c r="B93" s="1" t="s">
        <v>3737</v>
      </c>
      <c r="C93" s="1" t="s">
        <v>22075</v>
      </c>
      <c r="D93" s="1">
        <v>3.24</v>
      </c>
    </row>
    <row r="94" spans="1:4">
      <c r="A94" s="1">
        <v>99755</v>
      </c>
      <c r="B94" s="1" t="s">
        <v>3738</v>
      </c>
      <c r="C94" s="1" t="s">
        <v>22075</v>
      </c>
      <c r="D94" s="1">
        <v>2.3199999999999998</v>
      </c>
    </row>
    <row r="95" spans="1:4">
      <c r="A95" s="1">
        <v>99217</v>
      </c>
      <c r="B95" s="1" t="s">
        <v>3739</v>
      </c>
      <c r="C95" s="1" t="s">
        <v>22075</v>
      </c>
      <c r="D95" s="1">
        <v>2.3199999999999998</v>
      </c>
    </row>
    <row r="96" spans="1:4">
      <c r="A96" s="1">
        <v>99665</v>
      </c>
      <c r="B96" s="1" t="s">
        <v>3740</v>
      </c>
      <c r="C96" s="1" t="s">
        <v>22075</v>
      </c>
      <c r="D96" s="1">
        <v>2.3199999999999998</v>
      </c>
    </row>
    <row r="97" spans="1:4">
      <c r="A97" s="1">
        <v>99807</v>
      </c>
      <c r="B97" s="1" t="s">
        <v>24056</v>
      </c>
      <c r="C97" s="1" t="s">
        <v>22075</v>
      </c>
      <c r="D97" s="1">
        <v>2.3199999999999998</v>
      </c>
    </row>
    <row r="98" spans="1:4">
      <c r="A98" s="1">
        <v>99215</v>
      </c>
      <c r="B98" s="1" t="s">
        <v>3741</v>
      </c>
      <c r="C98" s="1" t="s">
        <v>22075</v>
      </c>
      <c r="D98" s="1">
        <v>2.3199999999999998</v>
      </c>
    </row>
    <row r="99" spans="1:4">
      <c r="A99" s="1">
        <v>99034</v>
      </c>
      <c r="B99" s="1" t="s">
        <v>3742</v>
      </c>
      <c r="C99" s="1" t="s">
        <v>22075</v>
      </c>
      <c r="D99" s="1">
        <v>2.3199999999999998</v>
      </c>
    </row>
    <row r="100" spans="1:4">
      <c r="A100" s="1">
        <v>99211</v>
      </c>
      <c r="B100" s="1" t="s">
        <v>3743</v>
      </c>
      <c r="C100" s="1" t="s">
        <v>22075</v>
      </c>
      <c r="D100" s="1">
        <v>2.3199999999999998</v>
      </c>
    </row>
    <row r="101" spans="1:4">
      <c r="A101" s="1">
        <v>99449</v>
      </c>
      <c r="B101" s="1" t="s">
        <v>24057</v>
      </c>
      <c r="C101" s="1" t="s">
        <v>22075</v>
      </c>
      <c r="D101" s="1">
        <v>2.3199999999999998</v>
      </c>
    </row>
    <row r="102" spans="1:4">
      <c r="A102" s="1">
        <v>99323</v>
      </c>
      <c r="B102" s="1" t="s">
        <v>3744</v>
      </c>
      <c r="C102" s="1" t="s">
        <v>22075</v>
      </c>
      <c r="D102" s="1">
        <v>232</v>
      </c>
    </row>
    <row r="103" spans="1:4">
      <c r="A103" s="1">
        <v>99065</v>
      </c>
      <c r="B103" s="1" t="s">
        <v>3745</v>
      </c>
      <c r="C103" s="1" t="s">
        <v>22075</v>
      </c>
      <c r="D103" s="1">
        <v>2.3199999999999998</v>
      </c>
    </row>
    <row r="104" spans="1:4">
      <c r="A104" s="1">
        <v>99719</v>
      </c>
      <c r="B104" s="1" t="s">
        <v>3746</v>
      </c>
      <c r="C104" s="1" t="s">
        <v>22075</v>
      </c>
      <c r="D104" s="1">
        <v>2.61</v>
      </c>
    </row>
    <row r="105" spans="1:4">
      <c r="A105" s="1">
        <v>99806</v>
      </c>
      <c r="B105" s="1" t="s">
        <v>24058</v>
      </c>
      <c r="C105" s="1" t="s">
        <v>22075</v>
      </c>
      <c r="D105" s="1">
        <v>2.3199999999999998</v>
      </c>
    </row>
    <row r="106" spans="1:4">
      <c r="A106" s="1">
        <v>99302</v>
      </c>
      <c r="B106" s="1" t="s">
        <v>3747</v>
      </c>
      <c r="C106" s="1" t="s">
        <v>22075</v>
      </c>
      <c r="D106" s="1">
        <v>2.3199999999999998</v>
      </c>
    </row>
    <row r="107" spans="1:4">
      <c r="A107" s="1">
        <v>99805</v>
      </c>
      <c r="B107" s="1" t="s">
        <v>3748</v>
      </c>
      <c r="C107" s="1" t="s">
        <v>22075</v>
      </c>
      <c r="D107" s="1">
        <v>4.24</v>
      </c>
    </row>
    <row r="108" spans="1:4">
      <c r="A108" s="1">
        <v>99004</v>
      </c>
      <c r="B108" s="1" t="s">
        <v>3749</v>
      </c>
      <c r="C108" s="1" t="s">
        <v>22075</v>
      </c>
      <c r="D108" s="1">
        <v>2.0699999999999998</v>
      </c>
    </row>
    <row r="109" spans="1:4">
      <c r="A109" s="1">
        <v>99765</v>
      </c>
      <c r="B109" s="1" t="s">
        <v>3750</v>
      </c>
      <c r="C109" s="1" t="s">
        <v>22075</v>
      </c>
      <c r="D109" s="1">
        <v>2.23</v>
      </c>
    </row>
    <row r="110" spans="1:4">
      <c r="A110" s="1">
        <v>99978</v>
      </c>
      <c r="B110" s="1" t="s">
        <v>3751</v>
      </c>
      <c r="C110" s="1" t="s">
        <v>22075</v>
      </c>
      <c r="D110" s="1">
        <v>2.3199999999999998</v>
      </c>
    </row>
    <row r="111" spans="1:4">
      <c r="A111" s="1">
        <v>99618</v>
      </c>
      <c r="B111" s="1" t="s">
        <v>3752</v>
      </c>
      <c r="C111" s="1" t="s">
        <v>22075</v>
      </c>
      <c r="D111" s="1">
        <v>2.3199999999999998</v>
      </c>
    </row>
    <row r="112" spans="1:4">
      <c r="A112" s="1">
        <v>99617</v>
      </c>
      <c r="B112" s="1" t="s">
        <v>3753</v>
      </c>
      <c r="C112" s="1" t="s">
        <v>22075</v>
      </c>
      <c r="D112" s="1">
        <v>2.3199999999999998</v>
      </c>
    </row>
    <row r="113" spans="1:4">
      <c r="A113" s="1">
        <v>99803</v>
      </c>
      <c r="B113" s="1" t="s">
        <v>3754</v>
      </c>
      <c r="C113" s="1" t="s">
        <v>22075</v>
      </c>
      <c r="D113" s="1">
        <v>2.3199999999999998</v>
      </c>
    </row>
    <row r="114" spans="1:4">
      <c r="A114" s="1">
        <v>99780</v>
      </c>
      <c r="B114" s="1" t="s">
        <v>3755</v>
      </c>
      <c r="C114" s="1" t="s">
        <v>22075</v>
      </c>
      <c r="D114" s="1">
        <v>2.3199999999999998</v>
      </c>
    </row>
    <row r="115" spans="1:4">
      <c r="A115" s="1">
        <v>99134</v>
      </c>
      <c r="B115" s="1" t="s">
        <v>3756</v>
      </c>
      <c r="C115" s="1" t="s">
        <v>22075</v>
      </c>
      <c r="D115" s="1">
        <v>2.0699999999999998</v>
      </c>
    </row>
    <row r="116" spans="1:4">
      <c r="A116" s="1">
        <v>99802</v>
      </c>
      <c r="B116" s="1" t="s">
        <v>3757</v>
      </c>
      <c r="C116" s="1" t="s">
        <v>22075</v>
      </c>
      <c r="D116" s="1">
        <v>2.0699999999999998</v>
      </c>
    </row>
    <row r="117" spans="1:4">
      <c r="A117" s="1">
        <v>99415</v>
      </c>
      <c r="B117" s="1" t="s">
        <v>3758</v>
      </c>
      <c r="C117" s="1" t="s">
        <v>22075</v>
      </c>
      <c r="D117" s="1">
        <v>2.3199999999999998</v>
      </c>
    </row>
    <row r="118" spans="1:4">
      <c r="A118" s="1">
        <v>99664</v>
      </c>
      <c r="B118" s="1" t="s">
        <v>3759</v>
      </c>
      <c r="C118" s="1" t="s">
        <v>22075</v>
      </c>
      <c r="D118" s="1">
        <v>2.3199999999999998</v>
      </c>
    </row>
    <row r="119" spans="1:4">
      <c r="A119" s="1">
        <v>99562</v>
      </c>
      <c r="B119" s="1" t="s">
        <v>3760</v>
      </c>
      <c r="C119" s="1" t="s">
        <v>22075</v>
      </c>
      <c r="D119" s="1">
        <v>2.0699999999999998</v>
      </c>
    </row>
    <row r="120" spans="1:4">
      <c r="A120" s="1">
        <v>99303</v>
      </c>
      <c r="B120" s="1" t="s">
        <v>3761</v>
      </c>
      <c r="C120" s="1" t="s">
        <v>22075</v>
      </c>
      <c r="D120" s="1">
        <v>2.3199999999999998</v>
      </c>
    </row>
    <row r="121" spans="1:4">
      <c r="A121" s="1">
        <v>99925</v>
      </c>
      <c r="B121" s="1" t="s">
        <v>3762</v>
      </c>
      <c r="C121" s="1" t="s">
        <v>22075</v>
      </c>
      <c r="D121" s="1">
        <v>1.93</v>
      </c>
    </row>
    <row r="122" spans="1:4">
      <c r="A122" s="1">
        <v>99942</v>
      </c>
      <c r="B122" s="1" t="s">
        <v>3763</v>
      </c>
      <c r="C122" s="1" t="s">
        <v>22075</v>
      </c>
      <c r="D122" s="1">
        <v>2.3199999999999998</v>
      </c>
    </row>
    <row r="123" spans="1:4">
      <c r="A123" s="1">
        <v>99544</v>
      </c>
      <c r="B123" s="1" t="s">
        <v>3764</v>
      </c>
      <c r="C123" s="1" t="s">
        <v>22075</v>
      </c>
      <c r="D123" s="1">
        <v>2.0699999999999998</v>
      </c>
    </row>
    <row r="124" spans="1:4">
      <c r="A124" s="1">
        <v>99608</v>
      </c>
      <c r="B124" s="1" t="s">
        <v>3765</v>
      </c>
      <c r="C124" s="1" t="s">
        <v>22075</v>
      </c>
      <c r="D124" s="1">
        <v>2.3199999999999998</v>
      </c>
    </row>
    <row r="125" spans="1:4">
      <c r="A125" s="1">
        <v>99307</v>
      </c>
      <c r="B125" s="1" t="s">
        <v>3766</v>
      </c>
      <c r="C125" s="1" t="s">
        <v>22075</v>
      </c>
      <c r="D125" s="1">
        <v>2.0699999999999998</v>
      </c>
    </row>
    <row r="126" spans="1:4">
      <c r="A126" s="1">
        <v>99308</v>
      </c>
      <c r="B126" s="1" t="s">
        <v>3767</v>
      </c>
      <c r="C126" s="1" t="s">
        <v>22075</v>
      </c>
      <c r="D126" s="1">
        <v>2.2400000000000002</v>
      </c>
    </row>
    <row r="127" spans="1:4">
      <c r="A127" s="1">
        <v>99329</v>
      </c>
      <c r="B127" s="1" t="s">
        <v>3768</v>
      </c>
      <c r="C127" s="1" t="s">
        <v>22075</v>
      </c>
      <c r="D127" s="1">
        <v>2.0699999999999998</v>
      </c>
    </row>
    <row r="128" spans="1:4">
      <c r="A128" s="1">
        <v>99212</v>
      </c>
      <c r="B128" s="1" t="s">
        <v>3769</v>
      </c>
      <c r="C128" s="1" t="s">
        <v>22075</v>
      </c>
      <c r="D128" s="1">
        <v>2.2200000000000002</v>
      </c>
    </row>
    <row r="129" spans="1:4">
      <c r="A129" s="1">
        <v>99762</v>
      </c>
      <c r="B129" s="1" t="s">
        <v>3770</v>
      </c>
      <c r="C129" s="1" t="s">
        <v>22075</v>
      </c>
      <c r="D129" s="1">
        <v>2.74</v>
      </c>
    </row>
    <row r="130" spans="1:4">
      <c r="A130" s="1">
        <v>99804</v>
      </c>
      <c r="B130" s="1" t="s">
        <v>3771</v>
      </c>
      <c r="C130" s="1" t="s">
        <v>22075</v>
      </c>
      <c r="D130" s="1">
        <v>2.3199999999999998</v>
      </c>
    </row>
    <row r="131" spans="1:4">
      <c r="A131" s="1">
        <v>99757</v>
      </c>
      <c r="B131" s="1" t="s">
        <v>3772</v>
      </c>
      <c r="C131" s="1" t="s">
        <v>22075</v>
      </c>
      <c r="D131" s="1">
        <v>2.0699999999999998</v>
      </c>
    </row>
    <row r="132" spans="1:4">
      <c r="A132" s="1">
        <v>99907</v>
      </c>
      <c r="B132" s="1" t="s">
        <v>3773</v>
      </c>
      <c r="C132" s="1" t="s">
        <v>22075</v>
      </c>
      <c r="D132" s="1">
        <v>4.51</v>
      </c>
    </row>
    <row r="133" spans="1:4">
      <c r="A133" s="1">
        <v>99662</v>
      </c>
      <c r="B133" s="1" t="s">
        <v>3774</v>
      </c>
      <c r="C133" s="1" t="s">
        <v>22075</v>
      </c>
      <c r="D133" s="1">
        <v>2.3199999999999998</v>
      </c>
    </row>
    <row r="134" spans="1:4">
      <c r="A134" s="1">
        <v>99246</v>
      </c>
      <c r="B134" s="1" t="s">
        <v>3775</v>
      </c>
      <c r="C134" s="1" t="s">
        <v>22075</v>
      </c>
      <c r="D134" s="1">
        <v>2.5</v>
      </c>
    </row>
    <row r="135" spans="1:4">
      <c r="A135" s="1">
        <v>99661</v>
      </c>
      <c r="B135" s="1" t="s">
        <v>3776</v>
      </c>
      <c r="C135" s="1" t="s">
        <v>22075</v>
      </c>
      <c r="D135" s="1">
        <v>2.3199999999999998</v>
      </c>
    </row>
    <row r="136" spans="1:4">
      <c r="A136" s="1">
        <v>99133</v>
      </c>
      <c r="B136" s="1" t="s">
        <v>3777</v>
      </c>
      <c r="C136" s="1" t="s">
        <v>22075</v>
      </c>
      <c r="D136" s="1">
        <v>2.84</v>
      </c>
    </row>
    <row r="137" spans="1:4">
      <c r="A137" s="1">
        <v>99763</v>
      </c>
      <c r="B137" s="1" t="s">
        <v>3778</v>
      </c>
      <c r="C137" s="1" t="s">
        <v>22075</v>
      </c>
      <c r="D137" s="1">
        <v>2.74</v>
      </c>
    </row>
    <row r="138" spans="1:4">
      <c r="A138" s="1">
        <v>99919</v>
      </c>
      <c r="B138" s="1" t="s">
        <v>3779</v>
      </c>
      <c r="C138" s="1" t="s">
        <v>22075</v>
      </c>
      <c r="D138" s="1">
        <v>2.5</v>
      </c>
    </row>
    <row r="139" spans="1:4">
      <c r="A139" s="1">
        <v>99209</v>
      </c>
      <c r="B139" s="1" t="s">
        <v>3780</v>
      </c>
      <c r="C139" s="1" t="s">
        <v>22075</v>
      </c>
      <c r="D139" s="1">
        <v>2.7</v>
      </c>
    </row>
    <row r="140" spans="1:4">
      <c r="A140" s="1">
        <v>20775</v>
      </c>
      <c r="B140" s="1" t="s">
        <v>3781</v>
      </c>
      <c r="C140" s="1" t="s">
        <v>23227</v>
      </c>
      <c r="D140" s="1">
        <v>14540</v>
      </c>
    </row>
    <row r="141" spans="1:4">
      <c r="A141" s="1">
        <v>20770</v>
      </c>
      <c r="B141" s="1" t="s">
        <v>3782</v>
      </c>
      <c r="C141" s="1" t="s">
        <v>23227</v>
      </c>
      <c r="D141" s="1">
        <v>14120</v>
      </c>
    </row>
    <row r="142" spans="1:4">
      <c r="A142" s="1">
        <v>35016</v>
      </c>
      <c r="B142" s="1" t="s">
        <v>3783</v>
      </c>
      <c r="C142" s="1" t="s">
        <v>23227</v>
      </c>
      <c r="D142" s="1">
        <v>13600</v>
      </c>
    </row>
    <row r="143" spans="1:4">
      <c r="A143" s="1">
        <v>80126</v>
      </c>
      <c r="B143" s="1" t="s">
        <v>3784</v>
      </c>
      <c r="C143" s="1" t="s">
        <v>24085</v>
      </c>
      <c r="D143" s="1">
        <v>644</v>
      </c>
    </row>
    <row r="144" spans="1:4">
      <c r="A144" s="1">
        <v>77114</v>
      </c>
      <c r="B144" s="1" t="s">
        <v>3785</v>
      </c>
      <c r="C144" s="1" t="s">
        <v>24085</v>
      </c>
      <c r="D144" s="1">
        <v>172</v>
      </c>
    </row>
    <row r="145" spans="1:4">
      <c r="A145" s="1">
        <v>36941</v>
      </c>
      <c r="B145" s="1" t="s">
        <v>3786</v>
      </c>
      <c r="C145" s="1" t="s">
        <v>24085</v>
      </c>
      <c r="D145" s="1">
        <v>12.52</v>
      </c>
    </row>
    <row r="146" spans="1:4">
      <c r="A146" s="1">
        <v>11205</v>
      </c>
      <c r="B146" s="1" t="s">
        <v>3787</v>
      </c>
      <c r="C146" s="1" t="s">
        <v>24085</v>
      </c>
      <c r="D146" s="1">
        <v>4.58</v>
      </c>
    </row>
    <row r="147" spans="1:4">
      <c r="A147" s="1">
        <v>78252</v>
      </c>
      <c r="B147" s="1" t="s">
        <v>3788</v>
      </c>
      <c r="C147" s="1" t="s">
        <v>24085</v>
      </c>
      <c r="D147" s="1">
        <v>35.729999999999997</v>
      </c>
    </row>
    <row r="148" spans="1:4">
      <c r="A148" s="1">
        <v>6387</v>
      </c>
      <c r="B148" s="1" t="s">
        <v>3789</v>
      </c>
      <c r="C148" s="1" t="s">
        <v>24085</v>
      </c>
      <c r="D148" s="1">
        <v>47.2</v>
      </c>
    </row>
    <row r="149" spans="1:4">
      <c r="A149" s="1">
        <v>1349</v>
      </c>
      <c r="B149" s="1" t="s">
        <v>3790</v>
      </c>
      <c r="C149" s="1" t="s">
        <v>22126</v>
      </c>
      <c r="D149" s="1">
        <v>3.6</v>
      </c>
    </row>
    <row r="150" spans="1:4">
      <c r="A150" s="1">
        <v>1432</v>
      </c>
      <c r="B150" s="1" t="s">
        <v>3791</v>
      </c>
      <c r="C150" s="1" t="s">
        <v>24085</v>
      </c>
      <c r="D150" s="1">
        <v>12.81</v>
      </c>
    </row>
    <row r="151" spans="1:4">
      <c r="A151" s="1">
        <v>19759</v>
      </c>
      <c r="B151" s="1" t="s">
        <v>3792</v>
      </c>
      <c r="C151" s="1" t="s">
        <v>22186</v>
      </c>
      <c r="D151" s="1">
        <v>2722</v>
      </c>
    </row>
    <row r="152" spans="1:4">
      <c r="A152" s="1">
        <v>19755</v>
      </c>
      <c r="B152" s="1" t="s">
        <v>3793</v>
      </c>
      <c r="C152" s="1" t="s">
        <v>22186</v>
      </c>
      <c r="D152" s="1">
        <v>3405</v>
      </c>
    </row>
    <row r="153" spans="1:4">
      <c r="A153" s="1">
        <v>19757</v>
      </c>
      <c r="B153" s="1" t="s">
        <v>3794</v>
      </c>
      <c r="C153" s="1" t="s">
        <v>22186</v>
      </c>
      <c r="D153" s="1">
        <v>2043</v>
      </c>
    </row>
    <row r="154" spans="1:4">
      <c r="A154" s="1">
        <v>19758</v>
      </c>
      <c r="B154" s="1" t="s">
        <v>3795</v>
      </c>
      <c r="C154" s="1" t="s">
        <v>22186</v>
      </c>
      <c r="D154" s="1">
        <v>8167</v>
      </c>
    </row>
    <row r="155" spans="1:4">
      <c r="A155" s="1">
        <v>21258</v>
      </c>
      <c r="B155" s="1" t="s">
        <v>3796</v>
      </c>
      <c r="C155" s="1" t="s">
        <v>22186</v>
      </c>
      <c r="D155" s="1">
        <v>2.6</v>
      </c>
    </row>
    <row r="156" spans="1:4">
      <c r="A156" s="1">
        <v>881</v>
      </c>
      <c r="B156" s="1" t="s">
        <v>3797</v>
      </c>
      <c r="C156" s="1" t="s">
        <v>20557</v>
      </c>
      <c r="D156" s="1">
        <v>4.0999999999999996</v>
      </c>
    </row>
    <row r="157" spans="1:4">
      <c r="A157" s="1">
        <v>5419</v>
      </c>
      <c r="B157" s="1" t="s">
        <v>3798</v>
      </c>
      <c r="C157" s="1" t="s">
        <v>22186</v>
      </c>
      <c r="D157" s="1">
        <v>8.5</v>
      </c>
    </row>
    <row r="158" spans="1:4">
      <c r="A158" s="1">
        <v>883</v>
      </c>
      <c r="B158" s="1" t="s">
        <v>3799</v>
      </c>
      <c r="C158" s="1" t="s">
        <v>22186</v>
      </c>
      <c r="D158" s="1">
        <v>3.6</v>
      </c>
    </row>
    <row r="159" spans="1:4">
      <c r="A159" s="1">
        <v>10046</v>
      </c>
      <c r="B159" s="1" t="s">
        <v>3800</v>
      </c>
      <c r="C159" s="1" t="s">
        <v>3801</v>
      </c>
      <c r="D159" s="1">
        <v>318.69</v>
      </c>
    </row>
    <row r="160" spans="1:4">
      <c r="A160" s="1">
        <v>19770</v>
      </c>
      <c r="B160" s="1" t="s">
        <v>3802</v>
      </c>
      <c r="C160" s="1" t="s">
        <v>3801</v>
      </c>
      <c r="D160" s="1">
        <v>110.18</v>
      </c>
    </row>
    <row r="161" spans="1:4">
      <c r="A161" s="1">
        <v>19769</v>
      </c>
      <c r="B161" s="1" t="s">
        <v>3803</v>
      </c>
      <c r="C161" s="1" t="s">
        <v>3801</v>
      </c>
      <c r="D161" s="1">
        <v>64.239999999999995</v>
      </c>
    </row>
    <row r="162" spans="1:4">
      <c r="A162" s="1">
        <v>19733</v>
      </c>
      <c r="B162" s="1" t="s">
        <v>3804</v>
      </c>
      <c r="C162" s="1" t="s">
        <v>3801</v>
      </c>
      <c r="D162" s="1">
        <v>26.75</v>
      </c>
    </row>
    <row r="163" spans="1:4">
      <c r="A163" s="1">
        <v>10043</v>
      </c>
      <c r="B163" s="1" t="s">
        <v>3805</v>
      </c>
      <c r="C163" s="1" t="s">
        <v>24085</v>
      </c>
      <c r="D163" s="1">
        <v>74.7</v>
      </c>
    </row>
    <row r="164" spans="1:4">
      <c r="A164" s="1">
        <v>19739</v>
      </c>
      <c r="B164" s="1" t="s">
        <v>3806</v>
      </c>
      <c r="C164" s="1" t="s">
        <v>22075</v>
      </c>
      <c r="D164" s="1">
        <v>2.8</v>
      </c>
    </row>
    <row r="165" spans="1:4">
      <c r="A165" s="1">
        <v>77456</v>
      </c>
      <c r="B165" s="1" t="s">
        <v>3807</v>
      </c>
      <c r="C165" s="1" t="s">
        <v>22075</v>
      </c>
      <c r="D165" s="1">
        <v>7.1</v>
      </c>
    </row>
    <row r="166" spans="1:4">
      <c r="A166" s="1">
        <v>19708</v>
      </c>
      <c r="B166" s="1" t="s">
        <v>3808</v>
      </c>
      <c r="C166" s="1" t="s">
        <v>22075</v>
      </c>
      <c r="D166" s="1">
        <v>8.07</v>
      </c>
    </row>
    <row r="167" spans="1:4">
      <c r="A167" s="1">
        <v>82270</v>
      </c>
      <c r="B167" s="1" t="s">
        <v>3809</v>
      </c>
      <c r="C167" s="1" t="s">
        <v>22075</v>
      </c>
      <c r="D167" s="1">
        <v>18.14</v>
      </c>
    </row>
    <row r="168" spans="1:4">
      <c r="A168" s="1">
        <v>5037</v>
      </c>
      <c r="B168" s="1" t="s">
        <v>3810</v>
      </c>
      <c r="C168" s="1" t="s">
        <v>22075</v>
      </c>
      <c r="D168" s="1">
        <v>6.72</v>
      </c>
    </row>
    <row r="169" spans="1:4">
      <c r="A169" s="1">
        <v>21259</v>
      </c>
      <c r="B169" s="1" t="s">
        <v>3811</v>
      </c>
      <c r="C169" s="1" t="s">
        <v>22186</v>
      </c>
      <c r="D169" s="1">
        <v>12.5</v>
      </c>
    </row>
    <row r="170" spans="1:4">
      <c r="A170" s="1">
        <v>21255</v>
      </c>
      <c r="B170" s="1" t="s">
        <v>3812</v>
      </c>
      <c r="C170" s="1" t="s">
        <v>22186</v>
      </c>
      <c r="D170" s="1">
        <v>303.2</v>
      </c>
    </row>
    <row r="171" spans="1:4">
      <c r="A171" s="1">
        <v>21250</v>
      </c>
      <c r="B171" s="1" t="s">
        <v>3813</v>
      </c>
      <c r="C171" s="1" t="s">
        <v>22186</v>
      </c>
      <c r="D171" s="1">
        <v>48</v>
      </c>
    </row>
    <row r="172" spans="1:4">
      <c r="A172" s="1">
        <v>21251</v>
      </c>
      <c r="B172" s="1" t="s">
        <v>3814</v>
      </c>
      <c r="C172" s="1" t="s">
        <v>22186</v>
      </c>
      <c r="D172" s="1">
        <v>58</v>
      </c>
    </row>
    <row r="173" spans="1:4">
      <c r="A173" s="1">
        <v>877</v>
      </c>
      <c r="B173" s="1" t="s">
        <v>3815</v>
      </c>
      <c r="C173" s="1" t="s">
        <v>22186</v>
      </c>
      <c r="D173" s="1">
        <v>8.9</v>
      </c>
    </row>
    <row r="174" spans="1:4">
      <c r="A174" s="1">
        <v>21253</v>
      </c>
      <c r="B174" s="1" t="s">
        <v>3816</v>
      </c>
      <c r="C174" s="1" t="s">
        <v>22186</v>
      </c>
      <c r="D174" s="1">
        <v>276.08</v>
      </c>
    </row>
    <row r="175" spans="1:4">
      <c r="A175" s="1">
        <v>10075</v>
      </c>
      <c r="B175" s="1" t="s">
        <v>3817</v>
      </c>
      <c r="C175" s="1" t="s">
        <v>22186</v>
      </c>
      <c r="D175" s="1">
        <v>405</v>
      </c>
    </row>
    <row r="176" spans="1:4">
      <c r="A176" s="1">
        <v>10071</v>
      </c>
      <c r="B176" s="1" t="s">
        <v>3818</v>
      </c>
      <c r="C176" s="1" t="s">
        <v>22186</v>
      </c>
      <c r="D176" s="1">
        <v>272</v>
      </c>
    </row>
    <row r="177" spans="1:4">
      <c r="A177" s="1">
        <v>1547</v>
      </c>
      <c r="B177" s="1" t="s">
        <v>3819</v>
      </c>
      <c r="C177" s="1" t="s">
        <v>22186</v>
      </c>
      <c r="D177" s="1">
        <v>259.12</v>
      </c>
    </row>
    <row r="178" spans="1:4">
      <c r="A178" s="1">
        <v>10041</v>
      </c>
      <c r="B178" s="1" t="s">
        <v>3820</v>
      </c>
      <c r="C178" s="1" t="s">
        <v>22186</v>
      </c>
      <c r="D178" s="1">
        <v>8189.6</v>
      </c>
    </row>
    <row r="179" spans="1:4">
      <c r="A179" s="1">
        <v>26157</v>
      </c>
      <c r="B179" s="1" t="s">
        <v>3821</v>
      </c>
      <c r="C179" s="1" t="s">
        <v>22186</v>
      </c>
      <c r="D179" s="1">
        <v>99.3</v>
      </c>
    </row>
    <row r="180" spans="1:4">
      <c r="A180" s="1">
        <v>26112</v>
      </c>
      <c r="B180" s="1" t="s">
        <v>3822</v>
      </c>
      <c r="C180" s="1" t="s">
        <v>22186</v>
      </c>
      <c r="D180" s="1">
        <v>72.150000000000006</v>
      </c>
    </row>
    <row r="181" spans="1:4">
      <c r="A181" s="1">
        <v>21911</v>
      </c>
      <c r="B181" s="1" t="s">
        <v>3823</v>
      </c>
      <c r="C181" s="1" t="s">
        <v>22186</v>
      </c>
      <c r="D181" s="1">
        <v>30</v>
      </c>
    </row>
    <row r="182" spans="1:4">
      <c r="A182" s="1">
        <v>21909</v>
      </c>
      <c r="B182" s="1" t="s">
        <v>3824</v>
      </c>
      <c r="C182" s="1" t="s">
        <v>22186</v>
      </c>
      <c r="D182" s="1">
        <v>30</v>
      </c>
    </row>
    <row r="183" spans="1:4">
      <c r="A183" s="1">
        <v>6315</v>
      </c>
      <c r="B183" s="1" t="s">
        <v>3825</v>
      </c>
      <c r="C183" s="1" t="s">
        <v>22186</v>
      </c>
      <c r="D183" s="1">
        <v>375.84</v>
      </c>
    </row>
    <row r="184" spans="1:4">
      <c r="A184" s="1">
        <v>21913</v>
      </c>
      <c r="B184" s="1" t="s">
        <v>3826</v>
      </c>
      <c r="C184" s="1" t="s">
        <v>22186</v>
      </c>
      <c r="D184" s="1">
        <v>300</v>
      </c>
    </row>
    <row r="185" spans="1:4">
      <c r="A185" s="1">
        <v>26078</v>
      </c>
      <c r="B185" s="1" t="s">
        <v>3827</v>
      </c>
      <c r="C185" s="1" t="s">
        <v>22186</v>
      </c>
      <c r="D185" s="1">
        <v>4054.18</v>
      </c>
    </row>
    <row r="186" spans="1:4">
      <c r="A186" s="1">
        <v>19741</v>
      </c>
      <c r="B186" s="1" t="s">
        <v>3828</v>
      </c>
      <c r="C186" s="1" t="s">
        <v>22186</v>
      </c>
      <c r="D186" s="1">
        <v>368.69</v>
      </c>
    </row>
    <row r="187" spans="1:4">
      <c r="A187" s="1">
        <v>19742</v>
      </c>
      <c r="B187" s="1" t="s">
        <v>3829</v>
      </c>
      <c r="C187" s="1" t="s">
        <v>22186</v>
      </c>
      <c r="D187" s="1">
        <v>206</v>
      </c>
    </row>
    <row r="188" spans="1:4">
      <c r="A188" s="1">
        <v>19743</v>
      </c>
      <c r="B188" s="1" t="s">
        <v>3830</v>
      </c>
      <c r="C188" s="1" t="s">
        <v>22186</v>
      </c>
      <c r="D188" s="1">
        <v>265</v>
      </c>
    </row>
    <row r="189" spans="1:4">
      <c r="A189" s="1">
        <v>76367</v>
      </c>
      <c r="B189" s="1" t="s">
        <v>3831</v>
      </c>
      <c r="C189" s="1" t="s">
        <v>22186</v>
      </c>
      <c r="D189" s="1">
        <v>659.36</v>
      </c>
    </row>
    <row r="190" spans="1:4">
      <c r="A190" s="1">
        <v>76368</v>
      </c>
      <c r="B190" s="1" t="s">
        <v>3832</v>
      </c>
      <c r="C190" s="1" t="s">
        <v>22186</v>
      </c>
      <c r="D190" s="1">
        <v>659.36</v>
      </c>
    </row>
    <row r="191" spans="1:4">
      <c r="A191" s="1">
        <v>19749</v>
      </c>
      <c r="B191" s="1" t="s">
        <v>3833</v>
      </c>
      <c r="C191" s="1" t="s">
        <v>24085</v>
      </c>
      <c r="D191" s="1">
        <v>425</v>
      </c>
    </row>
    <row r="192" spans="1:4">
      <c r="A192" s="1">
        <v>19785</v>
      </c>
      <c r="B192" s="1" t="s">
        <v>3834</v>
      </c>
      <c r="C192" s="1" t="s">
        <v>24085</v>
      </c>
      <c r="D192" s="1">
        <v>410</v>
      </c>
    </row>
    <row r="193" spans="1:4">
      <c r="A193" s="1">
        <v>882</v>
      </c>
      <c r="B193" s="1" t="s">
        <v>3835</v>
      </c>
      <c r="C193" s="1" t="s">
        <v>22186</v>
      </c>
      <c r="D193" s="1">
        <v>46.6</v>
      </c>
    </row>
    <row r="194" spans="1:4">
      <c r="A194" s="1">
        <v>19729</v>
      </c>
      <c r="B194" s="1" t="s">
        <v>3836</v>
      </c>
      <c r="C194" s="1" t="s">
        <v>22186</v>
      </c>
      <c r="D194" s="1">
        <v>216.3</v>
      </c>
    </row>
    <row r="195" spans="1:4">
      <c r="A195" s="1">
        <v>19731</v>
      </c>
      <c r="B195" s="1" t="s">
        <v>3837</v>
      </c>
      <c r="C195" s="1" t="s">
        <v>22186</v>
      </c>
      <c r="D195" s="1">
        <v>322.2</v>
      </c>
    </row>
    <row r="196" spans="1:4">
      <c r="A196" s="1">
        <v>19760</v>
      </c>
      <c r="B196" s="1" t="s">
        <v>3838</v>
      </c>
      <c r="C196" s="1" t="s">
        <v>22186</v>
      </c>
      <c r="D196" s="1">
        <v>4767</v>
      </c>
    </row>
    <row r="197" spans="1:4">
      <c r="A197" s="1">
        <v>19761</v>
      </c>
      <c r="B197" s="1" t="s">
        <v>3839</v>
      </c>
      <c r="C197" s="1" t="s">
        <v>22186</v>
      </c>
      <c r="D197" s="1">
        <v>5448</v>
      </c>
    </row>
    <row r="198" spans="1:4">
      <c r="A198" s="1">
        <v>19762</v>
      </c>
      <c r="B198" s="1" t="s">
        <v>3840</v>
      </c>
      <c r="C198" s="1" t="s">
        <v>22186</v>
      </c>
      <c r="D198" s="1">
        <v>6125</v>
      </c>
    </row>
    <row r="199" spans="1:4">
      <c r="A199" s="1">
        <v>19756</v>
      </c>
      <c r="B199" s="1" t="s">
        <v>3841</v>
      </c>
      <c r="C199" s="1" t="s">
        <v>22186</v>
      </c>
      <c r="D199" s="1">
        <v>6806</v>
      </c>
    </row>
    <row r="200" spans="1:4">
      <c r="A200" s="1">
        <v>19745</v>
      </c>
      <c r="B200" s="1" t="s">
        <v>3842</v>
      </c>
      <c r="C200" s="1" t="s">
        <v>22186</v>
      </c>
      <c r="D200" s="1">
        <v>9524</v>
      </c>
    </row>
    <row r="201" spans="1:4">
      <c r="A201" s="1">
        <v>30331</v>
      </c>
      <c r="B201" s="1" t="s">
        <v>3843</v>
      </c>
      <c r="C201" s="1" t="s">
        <v>24085</v>
      </c>
      <c r="D201" s="1">
        <v>0.46</v>
      </c>
    </row>
    <row r="202" spans="1:4">
      <c r="A202" s="1">
        <v>30332</v>
      </c>
      <c r="B202" s="1" t="s">
        <v>3844</v>
      </c>
      <c r="C202" s="1" t="s">
        <v>24085</v>
      </c>
      <c r="D202" s="1">
        <v>0.38</v>
      </c>
    </row>
    <row r="203" spans="1:4">
      <c r="A203" s="1">
        <v>30333</v>
      </c>
      <c r="B203" s="1" t="s">
        <v>3845</v>
      </c>
      <c r="C203" s="1" t="s">
        <v>24085</v>
      </c>
      <c r="D203" s="1">
        <v>0.35</v>
      </c>
    </row>
    <row r="204" spans="1:4">
      <c r="A204" s="1">
        <v>62629</v>
      </c>
      <c r="B204" s="1" t="s">
        <v>3846</v>
      </c>
      <c r="C204" s="1" t="s">
        <v>24085</v>
      </c>
      <c r="D204" s="1">
        <v>737.3</v>
      </c>
    </row>
    <row r="205" spans="1:4">
      <c r="A205" s="1">
        <v>66470</v>
      </c>
      <c r="B205" s="1" t="s">
        <v>3847</v>
      </c>
      <c r="C205" s="1" t="s">
        <v>24085</v>
      </c>
      <c r="D205" s="1">
        <v>236</v>
      </c>
    </row>
    <row r="206" spans="1:4">
      <c r="A206" s="1">
        <v>21257</v>
      </c>
      <c r="B206" s="1" t="s">
        <v>3848</v>
      </c>
      <c r="C206" s="1" t="s">
        <v>20557</v>
      </c>
      <c r="D206" s="1">
        <v>6</v>
      </c>
    </row>
    <row r="207" spans="1:4">
      <c r="A207" s="1">
        <v>8435</v>
      </c>
      <c r="B207" s="1" t="s">
        <v>3849</v>
      </c>
      <c r="C207" s="1" t="s">
        <v>24085</v>
      </c>
      <c r="D207" s="1">
        <v>53.2</v>
      </c>
    </row>
    <row r="208" spans="1:4">
      <c r="A208" s="1">
        <v>61795</v>
      </c>
      <c r="B208" s="1" t="s">
        <v>3850</v>
      </c>
      <c r="C208" s="1" t="s">
        <v>20557</v>
      </c>
      <c r="D208" s="1">
        <v>6.2</v>
      </c>
    </row>
    <row r="209" spans="1:4">
      <c r="A209" s="1">
        <v>6854</v>
      </c>
      <c r="B209" s="1" t="s">
        <v>3851</v>
      </c>
      <c r="C209" s="1" t="s">
        <v>24085</v>
      </c>
      <c r="D209" s="1">
        <v>18.440000000000001</v>
      </c>
    </row>
    <row r="210" spans="1:4">
      <c r="A210" s="1">
        <v>6946</v>
      </c>
      <c r="B210" s="1" t="s">
        <v>3852</v>
      </c>
      <c r="C210" s="1" t="s">
        <v>24085</v>
      </c>
      <c r="D210" s="1">
        <v>12.12</v>
      </c>
    </row>
    <row r="211" spans="1:4">
      <c r="A211" s="1">
        <v>6989</v>
      </c>
      <c r="B211" s="1" t="s">
        <v>3853</v>
      </c>
      <c r="C211" s="1" t="s">
        <v>24085</v>
      </c>
      <c r="D211" s="1">
        <v>21.61</v>
      </c>
    </row>
    <row r="212" spans="1:4">
      <c r="A212" s="1">
        <v>6809</v>
      </c>
      <c r="B212" s="1" t="s">
        <v>3854</v>
      </c>
      <c r="C212" s="1" t="s">
        <v>24085</v>
      </c>
      <c r="D212" s="1">
        <v>9.52</v>
      </c>
    </row>
    <row r="213" spans="1:4">
      <c r="A213" s="1">
        <v>4477</v>
      </c>
      <c r="B213" s="1" t="s">
        <v>3855</v>
      </c>
      <c r="C213" s="1" t="s">
        <v>24085</v>
      </c>
      <c r="D213" s="1">
        <v>0.5</v>
      </c>
    </row>
    <row r="214" spans="1:4">
      <c r="A214" s="1">
        <v>4479</v>
      </c>
      <c r="B214" s="1" t="s">
        <v>3856</v>
      </c>
      <c r="C214" s="1" t="s">
        <v>24085</v>
      </c>
      <c r="D214" s="1">
        <v>1.1299999999999999</v>
      </c>
    </row>
    <row r="215" spans="1:4">
      <c r="A215" s="1">
        <v>4481</v>
      </c>
      <c r="B215" s="1" t="s">
        <v>3857</v>
      </c>
      <c r="C215" s="1" t="s">
        <v>24085</v>
      </c>
      <c r="D215" s="1">
        <v>1.3</v>
      </c>
    </row>
    <row r="216" spans="1:4">
      <c r="A216" s="1">
        <v>1277</v>
      </c>
      <c r="B216" s="1" t="s">
        <v>3858</v>
      </c>
      <c r="C216" s="1" t="s">
        <v>24085</v>
      </c>
      <c r="D216" s="1">
        <v>3.78</v>
      </c>
    </row>
    <row r="217" spans="1:4">
      <c r="A217" s="1">
        <v>6847</v>
      </c>
      <c r="B217" s="1" t="s">
        <v>3859</v>
      </c>
      <c r="C217" s="1" t="s">
        <v>24085</v>
      </c>
      <c r="D217" s="1">
        <v>1.75</v>
      </c>
    </row>
    <row r="218" spans="1:4">
      <c r="A218" s="1">
        <v>7090</v>
      </c>
      <c r="B218" s="1" t="s">
        <v>3860</v>
      </c>
      <c r="C218" s="1" t="s">
        <v>24085</v>
      </c>
      <c r="D218" s="1">
        <v>11.37</v>
      </c>
    </row>
    <row r="219" spans="1:4">
      <c r="A219" s="1">
        <v>7086</v>
      </c>
      <c r="B219" s="1" t="s">
        <v>3861</v>
      </c>
      <c r="C219" s="1" t="s">
        <v>24085</v>
      </c>
      <c r="D219" s="1">
        <v>7.1</v>
      </c>
    </row>
    <row r="220" spans="1:4">
      <c r="A220" s="1">
        <v>21810</v>
      </c>
      <c r="B220" s="1" t="s">
        <v>3862</v>
      </c>
      <c r="C220" s="1" t="s">
        <v>24085</v>
      </c>
      <c r="D220" s="1">
        <v>0.95</v>
      </c>
    </row>
    <row r="221" spans="1:4">
      <c r="A221" s="1">
        <v>5534</v>
      </c>
      <c r="B221" s="1" t="s">
        <v>3863</v>
      </c>
      <c r="C221" s="1" t="s">
        <v>24085</v>
      </c>
      <c r="D221" s="1">
        <v>148.68</v>
      </c>
    </row>
    <row r="222" spans="1:4">
      <c r="A222" s="1">
        <v>1691</v>
      </c>
      <c r="B222" s="1" t="s">
        <v>3864</v>
      </c>
      <c r="C222" s="1" t="s">
        <v>24085</v>
      </c>
      <c r="D222" s="1">
        <v>215.37</v>
      </c>
    </row>
    <row r="223" spans="1:4">
      <c r="A223" s="1">
        <v>36712</v>
      </c>
      <c r="B223" s="1" t="s">
        <v>3865</v>
      </c>
      <c r="C223" s="1" t="s">
        <v>24085</v>
      </c>
      <c r="D223" s="1">
        <v>274.91000000000003</v>
      </c>
    </row>
    <row r="224" spans="1:4">
      <c r="A224" s="1">
        <v>437</v>
      </c>
      <c r="B224" s="1" t="s">
        <v>3866</v>
      </c>
      <c r="C224" s="1" t="s">
        <v>24085</v>
      </c>
      <c r="D224" s="1">
        <v>306.79000000000002</v>
      </c>
    </row>
    <row r="225" spans="1:4">
      <c r="A225" s="1">
        <v>2164</v>
      </c>
      <c r="B225" s="1" t="s">
        <v>3867</v>
      </c>
      <c r="C225" s="1" t="s">
        <v>24085</v>
      </c>
      <c r="D225" s="1">
        <v>307.49</v>
      </c>
    </row>
    <row r="226" spans="1:4">
      <c r="A226" s="1">
        <v>36716</v>
      </c>
      <c r="B226" s="1" t="s">
        <v>3868</v>
      </c>
      <c r="C226" s="1" t="s">
        <v>24085</v>
      </c>
      <c r="D226" s="1">
        <v>1247.44</v>
      </c>
    </row>
    <row r="227" spans="1:4">
      <c r="A227" s="1">
        <v>36724</v>
      </c>
      <c r="B227" s="1" t="s">
        <v>3869</v>
      </c>
      <c r="C227" s="1" t="s">
        <v>24085</v>
      </c>
      <c r="D227" s="1">
        <v>115.68</v>
      </c>
    </row>
    <row r="228" spans="1:4">
      <c r="A228" s="1">
        <v>36710</v>
      </c>
      <c r="B228" s="1" t="s">
        <v>3870</v>
      </c>
      <c r="C228" s="1" t="s">
        <v>24085</v>
      </c>
      <c r="D228" s="1">
        <v>96.9</v>
      </c>
    </row>
    <row r="229" spans="1:4">
      <c r="A229" s="1">
        <v>36725</v>
      </c>
      <c r="B229" s="1" t="s">
        <v>3871</v>
      </c>
      <c r="C229" s="1" t="s">
        <v>24085</v>
      </c>
      <c r="D229" s="1">
        <v>142.63</v>
      </c>
    </row>
    <row r="230" spans="1:4">
      <c r="A230" s="1">
        <v>36711</v>
      </c>
      <c r="B230" s="1" t="s">
        <v>3872</v>
      </c>
      <c r="C230" s="1" t="s">
        <v>24085</v>
      </c>
      <c r="D230" s="1">
        <v>179.29</v>
      </c>
    </row>
    <row r="231" spans="1:4">
      <c r="A231" s="1">
        <v>547</v>
      </c>
      <c r="B231" s="1" t="s">
        <v>3873</v>
      </c>
      <c r="C231" s="1" t="s">
        <v>24085</v>
      </c>
      <c r="D231" s="1">
        <v>3.6</v>
      </c>
    </row>
    <row r="232" spans="1:4">
      <c r="A232" s="1">
        <v>4350</v>
      </c>
      <c r="B232" s="1" t="s">
        <v>3874</v>
      </c>
      <c r="C232" s="1" t="s">
        <v>24085</v>
      </c>
      <c r="D232" s="1">
        <v>29.65</v>
      </c>
    </row>
    <row r="233" spans="1:4">
      <c r="A233" s="1">
        <v>31351</v>
      </c>
      <c r="B233" s="1" t="s">
        <v>3875</v>
      </c>
      <c r="C233" s="1" t="s">
        <v>24085</v>
      </c>
      <c r="D233" s="1">
        <v>2.16</v>
      </c>
    </row>
    <row r="234" spans="1:4">
      <c r="A234" s="1">
        <v>5402</v>
      </c>
      <c r="B234" s="1" t="s">
        <v>3876</v>
      </c>
      <c r="C234" s="1" t="s">
        <v>24085</v>
      </c>
      <c r="D234" s="1">
        <v>175</v>
      </c>
    </row>
    <row r="235" spans="1:4">
      <c r="A235" s="1">
        <v>30015</v>
      </c>
      <c r="B235" s="1" t="s">
        <v>3877</v>
      </c>
      <c r="C235" s="1" t="s">
        <v>24085</v>
      </c>
      <c r="D235" s="1">
        <v>223</v>
      </c>
    </row>
    <row r="236" spans="1:4">
      <c r="A236" s="1">
        <v>17851</v>
      </c>
      <c r="B236" s="1" t="s">
        <v>3878</v>
      </c>
      <c r="C236" s="1" t="s">
        <v>24085</v>
      </c>
      <c r="D236" s="1">
        <v>76.400000000000006</v>
      </c>
    </row>
    <row r="237" spans="1:4">
      <c r="A237" s="1">
        <v>6650</v>
      </c>
      <c r="B237" s="1" t="s">
        <v>3879</v>
      </c>
      <c r="C237" s="1" t="s">
        <v>24085</v>
      </c>
      <c r="D237" s="1">
        <v>371.2</v>
      </c>
    </row>
    <row r="238" spans="1:4">
      <c r="A238" s="1">
        <v>30012</v>
      </c>
      <c r="B238" s="1" t="s">
        <v>3880</v>
      </c>
      <c r="C238" s="1" t="s">
        <v>24085</v>
      </c>
      <c r="D238" s="1">
        <v>160</v>
      </c>
    </row>
    <row r="239" spans="1:4">
      <c r="A239" s="1">
        <v>30031</v>
      </c>
      <c r="B239" s="1" t="s">
        <v>3881</v>
      </c>
      <c r="C239" s="1" t="s">
        <v>24085</v>
      </c>
      <c r="D239" s="1">
        <v>186</v>
      </c>
    </row>
    <row r="240" spans="1:4">
      <c r="A240" s="1">
        <v>31058</v>
      </c>
      <c r="B240" s="1" t="s">
        <v>3882</v>
      </c>
      <c r="C240" s="1" t="s">
        <v>24085</v>
      </c>
      <c r="D240" s="1">
        <v>212</v>
      </c>
    </row>
    <row r="241" spans="1:4">
      <c r="A241" s="1">
        <v>2887</v>
      </c>
      <c r="B241" s="1" t="s">
        <v>3883</v>
      </c>
      <c r="C241" s="1" t="s">
        <v>23227</v>
      </c>
      <c r="D241" s="1">
        <v>17750</v>
      </c>
    </row>
    <row r="242" spans="1:4">
      <c r="A242" s="1">
        <v>30011</v>
      </c>
      <c r="B242" s="1" t="s">
        <v>3884</v>
      </c>
      <c r="C242" s="1" t="s">
        <v>24085</v>
      </c>
      <c r="D242" s="1">
        <v>230</v>
      </c>
    </row>
    <row r="243" spans="1:4">
      <c r="A243" s="1">
        <v>10905</v>
      </c>
      <c r="B243" s="1" t="s">
        <v>3885</v>
      </c>
      <c r="C243" s="1" t="s">
        <v>20557</v>
      </c>
      <c r="D243" s="1">
        <v>11.21</v>
      </c>
    </row>
    <row r="244" spans="1:4">
      <c r="A244" s="1">
        <v>17069</v>
      </c>
      <c r="B244" s="1" t="s">
        <v>3886</v>
      </c>
      <c r="C244" s="1" t="s">
        <v>20557</v>
      </c>
      <c r="D244" s="1">
        <v>11.6</v>
      </c>
    </row>
    <row r="245" spans="1:4">
      <c r="A245" s="1">
        <v>91446</v>
      </c>
      <c r="B245" s="1" t="s">
        <v>3887</v>
      </c>
      <c r="C245" s="1" t="s">
        <v>22075</v>
      </c>
      <c r="D245" s="1">
        <v>3.16</v>
      </c>
    </row>
    <row r="246" spans="1:4">
      <c r="A246" s="1">
        <v>99753</v>
      </c>
      <c r="B246" s="1" t="s">
        <v>3888</v>
      </c>
      <c r="C246" s="1" t="s">
        <v>22075</v>
      </c>
      <c r="D246" s="1">
        <v>2.92</v>
      </c>
    </row>
    <row r="247" spans="1:4">
      <c r="A247" s="1">
        <v>99936</v>
      </c>
      <c r="B247" s="1" t="s">
        <v>3889</v>
      </c>
      <c r="C247" s="1" t="s">
        <v>22075</v>
      </c>
      <c r="D247" s="1">
        <v>2.73</v>
      </c>
    </row>
    <row r="248" spans="1:4">
      <c r="A248" s="1">
        <v>99790</v>
      </c>
      <c r="B248" s="1" t="s">
        <v>3890</v>
      </c>
      <c r="C248" s="1" t="s">
        <v>22075</v>
      </c>
      <c r="D248" s="1">
        <v>2.92</v>
      </c>
    </row>
    <row r="249" spans="1:4">
      <c r="A249" s="1">
        <v>99400</v>
      </c>
      <c r="B249" s="1" t="s">
        <v>3891</v>
      </c>
      <c r="C249" s="1" t="s">
        <v>22075</v>
      </c>
      <c r="D249" s="1">
        <v>2.5</v>
      </c>
    </row>
    <row r="250" spans="1:4">
      <c r="A250" s="1">
        <v>99028</v>
      </c>
      <c r="B250" s="1" t="s">
        <v>3892</v>
      </c>
      <c r="C250" s="1" t="s">
        <v>22075</v>
      </c>
      <c r="D250" s="1">
        <v>2.92</v>
      </c>
    </row>
    <row r="251" spans="1:4">
      <c r="A251" s="1">
        <v>99571</v>
      </c>
      <c r="B251" s="1" t="s">
        <v>3893</v>
      </c>
      <c r="C251" s="1" t="s">
        <v>22075</v>
      </c>
      <c r="D251" s="1">
        <v>3.5</v>
      </c>
    </row>
    <row r="252" spans="1:4">
      <c r="A252" s="1">
        <v>99017</v>
      </c>
      <c r="B252" s="1" t="s">
        <v>3894</v>
      </c>
      <c r="C252" s="1" t="s">
        <v>22075</v>
      </c>
      <c r="D252" s="1">
        <v>4.2699999999999996</v>
      </c>
    </row>
    <row r="253" spans="1:4">
      <c r="A253" s="1">
        <v>99680</v>
      </c>
      <c r="B253" s="1" t="s">
        <v>3895</v>
      </c>
      <c r="C253" s="1" t="s">
        <v>22075</v>
      </c>
      <c r="D253" s="1">
        <v>3.61</v>
      </c>
    </row>
    <row r="254" spans="1:4">
      <c r="A254" s="1">
        <v>90110</v>
      </c>
      <c r="B254" s="1" t="s">
        <v>3896</v>
      </c>
      <c r="C254" s="1" t="s">
        <v>22075</v>
      </c>
      <c r="D254" s="1">
        <v>3.76</v>
      </c>
    </row>
    <row r="255" spans="1:4">
      <c r="A255" s="1">
        <v>99883</v>
      </c>
      <c r="B255" s="1" t="s">
        <v>3897</v>
      </c>
      <c r="C255" s="1" t="s">
        <v>22075</v>
      </c>
      <c r="D255" s="1">
        <v>4.2300000000000004</v>
      </c>
    </row>
    <row r="256" spans="1:4">
      <c r="A256" s="1">
        <v>114</v>
      </c>
      <c r="B256" s="1" t="s">
        <v>3898</v>
      </c>
      <c r="C256" s="1" t="s">
        <v>24085</v>
      </c>
      <c r="D256" s="1">
        <v>392</v>
      </c>
    </row>
    <row r="257" spans="1:4">
      <c r="A257" s="1">
        <v>118</v>
      </c>
      <c r="B257" s="1" t="s">
        <v>3899</v>
      </c>
      <c r="C257" s="1" t="s">
        <v>24085</v>
      </c>
      <c r="D257" s="1">
        <v>556.79999999999995</v>
      </c>
    </row>
    <row r="258" spans="1:4">
      <c r="A258" s="1">
        <v>8058</v>
      </c>
      <c r="B258" s="1" t="s">
        <v>3900</v>
      </c>
      <c r="C258" s="1" t="s">
        <v>24085</v>
      </c>
      <c r="D258" s="1">
        <v>532</v>
      </c>
    </row>
    <row r="259" spans="1:4">
      <c r="A259" s="1">
        <v>112</v>
      </c>
      <c r="B259" s="1" t="s">
        <v>3901</v>
      </c>
      <c r="C259" s="1" t="s">
        <v>24085</v>
      </c>
      <c r="D259" s="1">
        <v>392</v>
      </c>
    </row>
    <row r="260" spans="1:4">
      <c r="A260" s="1">
        <v>3835</v>
      </c>
      <c r="B260" s="1" t="s">
        <v>3902</v>
      </c>
      <c r="C260" s="1" t="s">
        <v>24085</v>
      </c>
      <c r="D260" s="1">
        <v>1685</v>
      </c>
    </row>
    <row r="261" spans="1:4">
      <c r="A261" s="1">
        <v>3836</v>
      </c>
      <c r="B261" s="1" t="s">
        <v>3903</v>
      </c>
      <c r="C261" s="1" t="s">
        <v>24085</v>
      </c>
      <c r="D261" s="1">
        <v>1720</v>
      </c>
    </row>
    <row r="262" spans="1:4">
      <c r="A262" s="1">
        <v>3850</v>
      </c>
      <c r="B262" s="1" t="s">
        <v>3904</v>
      </c>
      <c r="C262" s="1" t="s">
        <v>24085</v>
      </c>
      <c r="D262" s="1">
        <v>3120</v>
      </c>
    </row>
    <row r="263" spans="1:4">
      <c r="A263" s="1">
        <v>3851</v>
      </c>
      <c r="B263" s="1" t="s">
        <v>3905</v>
      </c>
      <c r="C263" s="1" t="s">
        <v>24085</v>
      </c>
      <c r="D263" s="1">
        <v>4320</v>
      </c>
    </row>
    <row r="264" spans="1:4">
      <c r="A264" s="1">
        <v>3852</v>
      </c>
      <c r="B264" s="1" t="s">
        <v>3906</v>
      </c>
      <c r="C264" s="1" t="s">
        <v>24085</v>
      </c>
      <c r="D264" s="1">
        <v>4660</v>
      </c>
    </row>
    <row r="265" spans="1:4">
      <c r="A265" s="1">
        <v>3824</v>
      </c>
      <c r="B265" s="1" t="s">
        <v>3907</v>
      </c>
      <c r="C265" s="1" t="s">
        <v>24085</v>
      </c>
      <c r="D265" s="1">
        <v>2730</v>
      </c>
    </row>
    <row r="266" spans="1:4">
      <c r="A266" s="1">
        <v>3825</v>
      </c>
      <c r="B266" s="1" t="s">
        <v>3908</v>
      </c>
      <c r="C266" s="1" t="s">
        <v>24085</v>
      </c>
      <c r="D266" s="1">
        <v>2980</v>
      </c>
    </row>
    <row r="267" spans="1:4">
      <c r="A267" s="1">
        <v>10595</v>
      </c>
      <c r="B267" s="1" t="s">
        <v>3909</v>
      </c>
      <c r="C267" s="1" t="s">
        <v>24085</v>
      </c>
      <c r="D267" s="1">
        <v>4660</v>
      </c>
    </row>
    <row r="268" spans="1:4">
      <c r="A268" s="1">
        <v>3640</v>
      </c>
      <c r="B268" s="1" t="s">
        <v>3910</v>
      </c>
      <c r="C268" s="1" t="s">
        <v>24085</v>
      </c>
      <c r="D268" s="1">
        <v>502</v>
      </c>
    </row>
    <row r="269" spans="1:4">
      <c r="A269" s="1">
        <v>3610</v>
      </c>
      <c r="B269" s="1" t="s">
        <v>3911</v>
      </c>
      <c r="C269" s="1" t="s">
        <v>24085</v>
      </c>
      <c r="D269" s="1">
        <v>186</v>
      </c>
    </row>
    <row r="270" spans="1:4">
      <c r="A270" s="1">
        <v>28169</v>
      </c>
      <c r="B270" s="1" t="s">
        <v>3912</v>
      </c>
      <c r="C270" s="1" t="s">
        <v>24085</v>
      </c>
      <c r="D270" s="1">
        <v>859</v>
      </c>
    </row>
    <row r="271" spans="1:4">
      <c r="A271" s="1">
        <v>5106</v>
      </c>
      <c r="B271" s="1" t="s">
        <v>3913</v>
      </c>
      <c r="C271" s="1" t="s">
        <v>24085</v>
      </c>
      <c r="D271" s="1">
        <v>312</v>
      </c>
    </row>
    <row r="272" spans="1:4">
      <c r="A272" s="1">
        <v>120</v>
      </c>
      <c r="B272" s="1" t="s">
        <v>3914</v>
      </c>
      <c r="C272" s="1" t="s">
        <v>24085</v>
      </c>
      <c r="D272" s="1">
        <v>6365</v>
      </c>
    </row>
    <row r="273" spans="1:4">
      <c r="A273" s="1">
        <v>116</v>
      </c>
      <c r="B273" s="1" t="s">
        <v>3915</v>
      </c>
      <c r="C273" s="1" t="s">
        <v>24085</v>
      </c>
      <c r="D273" s="1">
        <v>5360</v>
      </c>
    </row>
    <row r="274" spans="1:4">
      <c r="A274" s="1">
        <v>117</v>
      </c>
      <c r="B274" s="1" t="s">
        <v>3916</v>
      </c>
      <c r="C274" s="1" t="s">
        <v>24085</v>
      </c>
      <c r="D274" s="1">
        <v>8607.2000000000007</v>
      </c>
    </row>
    <row r="275" spans="1:4">
      <c r="A275" s="1">
        <v>62142</v>
      </c>
      <c r="B275" s="1" t="s">
        <v>3917</v>
      </c>
      <c r="C275" s="1" t="s">
        <v>24085</v>
      </c>
      <c r="D275" s="1">
        <v>545</v>
      </c>
    </row>
    <row r="276" spans="1:4">
      <c r="A276" s="1">
        <v>28168</v>
      </c>
      <c r="B276" s="1" t="s">
        <v>3918</v>
      </c>
      <c r="C276" s="1" t="s">
        <v>24085</v>
      </c>
      <c r="D276" s="1">
        <v>659</v>
      </c>
    </row>
    <row r="277" spans="1:4">
      <c r="A277" s="1">
        <v>3814</v>
      </c>
      <c r="B277" s="1" t="s">
        <v>3919</v>
      </c>
      <c r="C277" s="1" t="s">
        <v>24085</v>
      </c>
      <c r="D277" s="1">
        <v>1360</v>
      </c>
    </row>
    <row r="278" spans="1:4">
      <c r="A278" s="1">
        <v>3632</v>
      </c>
      <c r="B278" s="1" t="s">
        <v>3920</v>
      </c>
      <c r="C278" s="1" t="s">
        <v>24085</v>
      </c>
      <c r="D278" s="1">
        <v>1130</v>
      </c>
    </row>
    <row r="279" spans="1:4">
      <c r="A279" s="1">
        <v>4687</v>
      </c>
      <c r="B279" s="1" t="s">
        <v>3921</v>
      </c>
      <c r="C279" s="1" t="s">
        <v>24085</v>
      </c>
      <c r="D279" s="1">
        <v>2482.4</v>
      </c>
    </row>
    <row r="280" spans="1:4">
      <c r="A280" s="1">
        <v>4200</v>
      </c>
      <c r="B280" s="1" t="s">
        <v>3922</v>
      </c>
      <c r="C280" s="1" t="s">
        <v>24085</v>
      </c>
      <c r="D280" s="1">
        <v>920</v>
      </c>
    </row>
    <row r="281" spans="1:4">
      <c r="A281" s="1">
        <v>3842</v>
      </c>
      <c r="B281" s="1" t="s">
        <v>3923</v>
      </c>
      <c r="C281" s="1" t="s">
        <v>24085</v>
      </c>
      <c r="D281" s="1">
        <v>2050</v>
      </c>
    </row>
    <row r="282" spans="1:4">
      <c r="A282" s="1">
        <v>3813</v>
      </c>
      <c r="B282" s="1" t="s">
        <v>3924</v>
      </c>
      <c r="C282" s="1" t="s">
        <v>24085</v>
      </c>
      <c r="D282" s="1">
        <v>980</v>
      </c>
    </row>
    <row r="283" spans="1:4">
      <c r="A283" s="1">
        <v>3831</v>
      </c>
      <c r="B283" s="1" t="s">
        <v>3925</v>
      </c>
      <c r="C283" s="1" t="s">
        <v>24085</v>
      </c>
      <c r="D283" s="1">
        <v>1360</v>
      </c>
    </row>
    <row r="284" spans="1:4">
      <c r="A284" s="1">
        <v>4691</v>
      </c>
      <c r="B284" s="1" t="s">
        <v>3926</v>
      </c>
      <c r="C284" s="1" t="s">
        <v>24085</v>
      </c>
      <c r="D284" s="1">
        <v>19800</v>
      </c>
    </row>
    <row r="285" spans="1:4">
      <c r="A285" s="1">
        <v>3815</v>
      </c>
      <c r="B285" s="1" t="s">
        <v>3927</v>
      </c>
      <c r="C285" s="1" t="s">
        <v>24085</v>
      </c>
      <c r="D285" s="1">
        <v>2060</v>
      </c>
    </row>
    <row r="286" spans="1:4">
      <c r="A286" s="1">
        <v>3833</v>
      </c>
      <c r="B286" s="1" t="s">
        <v>3928</v>
      </c>
      <c r="C286" s="1" t="s">
        <v>24085</v>
      </c>
      <c r="D286" s="1">
        <v>2030</v>
      </c>
    </row>
    <row r="287" spans="1:4">
      <c r="A287" s="1">
        <v>10909</v>
      </c>
      <c r="B287" s="1" t="s">
        <v>3929</v>
      </c>
      <c r="C287" s="1" t="s">
        <v>24085</v>
      </c>
      <c r="D287" s="1">
        <v>3960</v>
      </c>
    </row>
    <row r="288" spans="1:4">
      <c r="A288" s="1">
        <v>19083</v>
      </c>
      <c r="B288" s="1" t="s">
        <v>2408</v>
      </c>
      <c r="C288" s="1" t="s">
        <v>24085</v>
      </c>
      <c r="D288" s="1">
        <v>1360</v>
      </c>
    </row>
    <row r="289" spans="1:4">
      <c r="A289" s="1">
        <v>3631</v>
      </c>
      <c r="B289" s="1" t="s">
        <v>2409</v>
      </c>
      <c r="C289" s="1" t="s">
        <v>24085</v>
      </c>
      <c r="D289" s="1">
        <v>1130</v>
      </c>
    </row>
    <row r="290" spans="1:4">
      <c r="A290" s="1">
        <v>62141</v>
      </c>
      <c r="B290" s="1" t="s">
        <v>2410</v>
      </c>
      <c r="C290" s="1" t="s">
        <v>24085</v>
      </c>
      <c r="D290" s="1">
        <v>1720</v>
      </c>
    </row>
    <row r="291" spans="1:4">
      <c r="A291" s="1">
        <v>62140</v>
      </c>
      <c r="B291" s="1" t="s">
        <v>2411</v>
      </c>
      <c r="C291" s="1" t="s">
        <v>24085</v>
      </c>
      <c r="D291" s="1">
        <v>2130</v>
      </c>
    </row>
    <row r="292" spans="1:4">
      <c r="A292" s="1">
        <v>3834</v>
      </c>
      <c r="B292" s="1" t="s">
        <v>2412</v>
      </c>
      <c r="C292" s="1" t="s">
        <v>24085</v>
      </c>
      <c r="D292" s="1">
        <v>2520</v>
      </c>
    </row>
    <row r="293" spans="1:4">
      <c r="A293" s="1">
        <v>3633</v>
      </c>
      <c r="B293" s="1" t="s">
        <v>2413</v>
      </c>
      <c r="C293" s="1" t="s">
        <v>24085</v>
      </c>
      <c r="D293" s="1">
        <v>2060</v>
      </c>
    </row>
    <row r="294" spans="1:4">
      <c r="A294" s="1">
        <v>71411</v>
      </c>
      <c r="B294" s="1" t="s">
        <v>2414</v>
      </c>
      <c r="C294" s="1" t="s">
        <v>24085</v>
      </c>
      <c r="D294" s="1">
        <v>1981.36</v>
      </c>
    </row>
    <row r="295" spans="1:4">
      <c r="A295" s="1">
        <v>71105</v>
      </c>
      <c r="B295" s="1" t="s">
        <v>2415</v>
      </c>
      <c r="C295" s="1" t="s">
        <v>24085</v>
      </c>
      <c r="D295" s="1">
        <v>1185.4100000000001</v>
      </c>
    </row>
    <row r="296" spans="1:4">
      <c r="A296" s="1">
        <v>12547</v>
      </c>
      <c r="B296" s="1" t="s">
        <v>2416</v>
      </c>
      <c r="C296" s="1" t="s">
        <v>24085</v>
      </c>
      <c r="D296" s="1">
        <v>7420</v>
      </c>
    </row>
    <row r="297" spans="1:4">
      <c r="A297" s="1">
        <v>4343</v>
      </c>
      <c r="B297" s="1" t="s">
        <v>2417</v>
      </c>
      <c r="C297" s="1" t="s">
        <v>24085</v>
      </c>
      <c r="D297" s="1">
        <v>3100</v>
      </c>
    </row>
    <row r="298" spans="1:4">
      <c r="A298" s="1">
        <v>3679</v>
      </c>
      <c r="B298" s="1" t="s">
        <v>2418</v>
      </c>
      <c r="C298" s="1" t="s">
        <v>24085</v>
      </c>
      <c r="D298" s="1">
        <v>8400</v>
      </c>
    </row>
    <row r="299" spans="1:4">
      <c r="A299" s="1">
        <v>72511</v>
      </c>
      <c r="B299" s="1" t="s">
        <v>2419</v>
      </c>
      <c r="C299" s="1" t="s">
        <v>24085</v>
      </c>
      <c r="D299" s="1">
        <v>2299</v>
      </c>
    </row>
    <row r="300" spans="1:4">
      <c r="A300" s="1">
        <v>6208</v>
      </c>
      <c r="B300" s="1" t="s">
        <v>2420</v>
      </c>
      <c r="C300" s="1" t="s">
        <v>24085</v>
      </c>
      <c r="D300" s="1">
        <v>1099</v>
      </c>
    </row>
    <row r="301" spans="1:4">
      <c r="A301" s="1">
        <v>36936</v>
      </c>
      <c r="B301" s="1" t="s">
        <v>2421</v>
      </c>
      <c r="C301" s="1" t="s">
        <v>24085</v>
      </c>
      <c r="D301" s="1">
        <v>1399</v>
      </c>
    </row>
    <row r="302" spans="1:4">
      <c r="A302" s="1">
        <v>6207</v>
      </c>
      <c r="B302" s="1" t="s">
        <v>2422</v>
      </c>
      <c r="C302" s="1" t="s">
        <v>24085</v>
      </c>
      <c r="D302" s="1">
        <v>1299</v>
      </c>
    </row>
    <row r="303" spans="1:4">
      <c r="A303" s="1">
        <v>36937</v>
      </c>
      <c r="B303" s="1" t="s">
        <v>2422</v>
      </c>
      <c r="C303" s="1" t="s">
        <v>24085</v>
      </c>
      <c r="D303" s="1">
        <v>1299</v>
      </c>
    </row>
    <row r="304" spans="1:4">
      <c r="A304" s="1">
        <v>4255</v>
      </c>
      <c r="B304" s="1" t="s">
        <v>2423</v>
      </c>
      <c r="C304" s="1" t="s">
        <v>24085</v>
      </c>
      <c r="D304" s="1">
        <v>7600</v>
      </c>
    </row>
    <row r="305" spans="1:4">
      <c r="A305" s="1">
        <v>4357</v>
      </c>
      <c r="B305" s="1" t="s">
        <v>2424</v>
      </c>
      <c r="C305" s="1" t="s">
        <v>24085</v>
      </c>
      <c r="D305" s="1">
        <v>12230</v>
      </c>
    </row>
    <row r="306" spans="1:4">
      <c r="A306" s="1">
        <v>12503</v>
      </c>
      <c r="B306" s="1" t="s">
        <v>2425</v>
      </c>
      <c r="C306" s="1" t="s">
        <v>24085</v>
      </c>
      <c r="D306" s="1">
        <v>43230</v>
      </c>
    </row>
    <row r="307" spans="1:4">
      <c r="A307" s="1">
        <v>36811</v>
      </c>
      <c r="B307" s="1" t="s">
        <v>2426</v>
      </c>
      <c r="C307" s="1" t="s">
        <v>24085</v>
      </c>
      <c r="D307" s="1">
        <v>1999</v>
      </c>
    </row>
    <row r="308" spans="1:4">
      <c r="A308" s="1">
        <v>410</v>
      </c>
      <c r="B308" s="1" t="s">
        <v>2427</v>
      </c>
      <c r="C308" s="1" t="s">
        <v>22126</v>
      </c>
      <c r="D308" s="1">
        <v>1</v>
      </c>
    </row>
    <row r="309" spans="1:4">
      <c r="A309" s="1">
        <v>36844</v>
      </c>
      <c r="B309" s="1" t="s">
        <v>2428</v>
      </c>
      <c r="C309" s="1" t="s">
        <v>24134</v>
      </c>
      <c r="D309" s="1">
        <v>6.2</v>
      </c>
    </row>
    <row r="310" spans="1:4">
      <c r="A310" s="1">
        <v>347</v>
      </c>
      <c r="B310" s="1" t="s">
        <v>2429</v>
      </c>
      <c r="C310" s="1" t="s">
        <v>24134</v>
      </c>
      <c r="D310" s="1">
        <v>6.2</v>
      </c>
    </row>
    <row r="311" spans="1:4">
      <c r="A311" s="1">
        <v>24603</v>
      </c>
      <c r="B311" s="1" t="s">
        <v>2430</v>
      </c>
      <c r="C311" s="1" t="s">
        <v>22126</v>
      </c>
      <c r="D311" s="1">
        <v>0.13</v>
      </c>
    </row>
    <row r="312" spans="1:4">
      <c r="A312" s="1">
        <v>776</v>
      </c>
      <c r="B312" s="1" t="s">
        <v>2431</v>
      </c>
      <c r="C312" s="1" t="s">
        <v>24134</v>
      </c>
      <c r="D312" s="1">
        <v>6.2</v>
      </c>
    </row>
    <row r="313" spans="1:4">
      <c r="A313" s="1">
        <v>62228</v>
      </c>
      <c r="B313" s="1" t="s">
        <v>2432</v>
      </c>
      <c r="C313" s="1" t="s">
        <v>24134</v>
      </c>
      <c r="D313" s="1">
        <v>6.2</v>
      </c>
    </row>
    <row r="314" spans="1:4">
      <c r="A314" s="1">
        <v>19635</v>
      </c>
      <c r="B314" s="1" t="s">
        <v>2433</v>
      </c>
      <c r="C314" s="1" t="s">
        <v>24134</v>
      </c>
      <c r="D314" s="1">
        <v>6.23</v>
      </c>
    </row>
    <row r="315" spans="1:4">
      <c r="A315" s="1">
        <v>400</v>
      </c>
      <c r="B315" s="1" t="s">
        <v>2434</v>
      </c>
      <c r="C315" s="1" t="s">
        <v>24134</v>
      </c>
      <c r="D315" s="1">
        <v>6.05</v>
      </c>
    </row>
    <row r="316" spans="1:4">
      <c r="A316" s="1">
        <v>30873</v>
      </c>
      <c r="B316" s="1" t="s">
        <v>2435</v>
      </c>
      <c r="C316" s="1" t="s">
        <v>24085</v>
      </c>
      <c r="D316" s="1">
        <v>23.77</v>
      </c>
    </row>
    <row r="317" spans="1:4">
      <c r="A317" s="1">
        <v>6229</v>
      </c>
      <c r="B317" s="1" t="s">
        <v>2436</v>
      </c>
      <c r="C317" s="1" t="s">
        <v>24085</v>
      </c>
      <c r="D317" s="1">
        <v>154.56</v>
      </c>
    </row>
    <row r="318" spans="1:4">
      <c r="A318" s="1">
        <v>44853</v>
      </c>
      <c r="B318" s="1" t="s">
        <v>2437</v>
      </c>
      <c r="C318" s="1" t="s">
        <v>24085</v>
      </c>
      <c r="D318" s="1">
        <v>56</v>
      </c>
    </row>
    <row r="319" spans="1:4">
      <c r="A319" s="1">
        <v>73582</v>
      </c>
      <c r="B319" s="1" t="s">
        <v>2438</v>
      </c>
      <c r="C319" s="1" t="s">
        <v>24085</v>
      </c>
      <c r="D319" s="1">
        <v>136.07</v>
      </c>
    </row>
    <row r="320" spans="1:4">
      <c r="A320" s="1">
        <v>15189</v>
      </c>
      <c r="B320" s="1" t="s">
        <v>2439</v>
      </c>
      <c r="C320" s="1" t="s">
        <v>24085</v>
      </c>
      <c r="D320" s="1">
        <v>777.99</v>
      </c>
    </row>
    <row r="321" spans="1:4">
      <c r="A321" s="1">
        <v>8486</v>
      </c>
      <c r="B321" s="1" t="s">
        <v>2440</v>
      </c>
      <c r="C321" s="1" t="s">
        <v>24085</v>
      </c>
      <c r="D321" s="1">
        <v>648.32000000000005</v>
      </c>
    </row>
    <row r="322" spans="1:4">
      <c r="A322" s="1">
        <v>5098</v>
      </c>
      <c r="B322" s="1" t="s">
        <v>2441</v>
      </c>
      <c r="C322" s="1" t="s">
        <v>24085</v>
      </c>
      <c r="D322" s="1">
        <v>393.01</v>
      </c>
    </row>
    <row r="323" spans="1:4">
      <c r="A323" s="1">
        <v>75233</v>
      </c>
      <c r="B323" s="1" t="s">
        <v>2442</v>
      </c>
      <c r="C323" s="1" t="s">
        <v>24085</v>
      </c>
      <c r="D323" s="1">
        <v>445.02</v>
      </c>
    </row>
    <row r="324" spans="1:4">
      <c r="A324" s="1">
        <v>15165</v>
      </c>
      <c r="B324" s="1" t="s">
        <v>2443</v>
      </c>
      <c r="C324" s="1" t="s">
        <v>24085</v>
      </c>
      <c r="D324" s="1">
        <v>189.09</v>
      </c>
    </row>
    <row r="325" spans="1:4">
      <c r="A325" s="1">
        <v>8490</v>
      </c>
      <c r="B325" s="1" t="s">
        <v>2444</v>
      </c>
      <c r="C325" s="1" t="s">
        <v>24085</v>
      </c>
      <c r="D325" s="1">
        <v>262.32</v>
      </c>
    </row>
    <row r="326" spans="1:4">
      <c r="A326" s="1">
        <v>75238</v>
      </c>
      <c r="B326" s="1" t="s">
        <v>2445</v>
      </c>
      <c r="C326" s="1" t="s">
        <v>24085</v>
      </c>
      <c r="D326" s="1">
        <v>129.66</v>
      </c>
    </row>
    <row r="327" spans="1:4">
      <c r="A327" s="1">
        <v>39882</v>
      </c>
      <c r="B327" s="1" t="s">
        <v>2446</v>
      </c>
      <c r="C327" s="1" t="s">
        <v>24085</v>
      </c>
      <c r="D327" s="1">
        <v>149.69</v>
      </c>
    </row>
    <row r="328" spans="1:4">
      <c r="A328" s="1">
        <v>75229</v>
      </c>
      <c r="B328" s="1" t="s">
        <v>2447</v>
      </c>
      <c r="C328" s="1" t="s">
        <v>24085</v>
      </c>
      <c r="D328" s="1">
        <v>59.43</v>
      </c>
    </row>
    <row r="329" spans="1:4">
      <c r="A329" s="1">
        <v>15121</v>
      </c>
      <c r="B329" s="1" t="s">
        <v>2448</v>
      </c>
      <c r="C329" s="1" t="s">
        <v>24085</v>
      </c>
      <c r="D329" s="1">
        <v>14.55</v>
      </c>
    </row>
    <row r="330" spans="1:4">
      <c r="A330" s="1">
        <v>62518</v>
      </c>
      <c r="B330" s="1" t="s">
        <v>2449</v>
      </c>
      <c r="C330" s="1" t="s">
        <v>24085</v>
      </c>
      <c r="D330" s="1">
        <v>102.03</v>
      </c>
    </row>
    <row r="331" spans="1:4">
      <c r="A331" s="1">
        <v>15151</v>
      </c>
      <c r="B331" s="1" t="s">
        <v>2450</v>
      </c>
      <c r="C331" s="1" t="s">
        <v>24085</v>
      </c>
      <c r="D331" s="1">
        <v>10.3</v>
      </c>
    </row>
    <row r="332" spans="1:4">
      <c r="A332" s="1">
        <v>36215</v>
      </c>
      <c r="B332" s="1" t="s">
        <v>2451</v>
      </c>
      <c r="C332" s="1" t="s">
        <v>24085</v>
      </c>
      <c r="D332" s="1">
        <v>25.95</v>
      </c>
    </row>
    <row r="333" spans="1:4">
      <c r="A333" s="1">
        <v>8494</v>
      </c>
      <c r="B333" s="1" t="s">
        <v>2452</v>
      </c>
      <c r="C333" s="1" t="s">
        <v>24085</v>
      </c>
      <c r="D333" s="1">
        <v>38.159999999999997</v>
      </c>
    </row>
    <row r="334" spans="1:4">
      <c r="A334" s="1">
        <v>5117</v>
      </c>
      <c r="B334" s="1" t="s">
        <v>2453</v>
      </c>
      <c r="C334" s="1" t="s">
        <v>24085</v>
      </c>
      <c r="D334" s="1">
        <v>4.3499999999999996</v>
      </c>
    </row>
    <row r="335" spans="1:4">
      <c r="A335" s="1">
        <v>5046</v>
      </c>
      <c r="B335" s="1" t="s">
        <v>2454</v>
      </c>
      <c r="C335" s="1" t="s">
        <v>24085</v>
      </c>
      <c r="D335" s="1">
        <v>15.52</v>
      </c>
    </row>
    <row r="336" spans="1:4">
      <c r="A336" s="1">
        <v>15174</v>
      </c>
      <c r="B336" s="1" t="s">
        <v>2455</v>
      </c>
      <c r="C336" s="1" t="s">
        <v>24085</v>
      </c>
      <c r="D336" s="1">
        <v>54.79</v>
      </c>
    </row>
    <row r="337" spans="1:4">
      <c r="A337" s="1">
        <v>46861</v>
      </c>
      <c r="B337" s="1" t="s">
        <v>2456</v>
      </c>
      <c r="C337" s="1" t="s">
        <v>24085</v>
      </c>
      <c r="D337" s="1">
        <v>49.86</v>
      </c>
    </row>
    <row r="338" spans="1:4">
      <c r="A338" s="1">
        <v>46854</v>
      </c>
      <c r="B338" s="1" t="s">
        <v>2457</v>
      </c>
      <c r="C338" s="1" t="s">
        <v>24085</v>
      </c>
      <c r="D338" s="1">
        <v>39.67</v>
      </c>
    </row>
    <row r="339" spans="1:4">
      <c r="A339" s="1">
        <v>8212</v>
      </c>
      <c r="B339" s="1" t="s">
        <v>2458</v>
      </c>
      <c r="C339" s="1" t="s">
        <v>24085</v>
      </c>
      <c r="D339" s="1">
        <v>30.96</v>
      </c>
    </row>
    <row r="340" spans="1:4">
      <c r="A340" s="1">
        <v>8208</v>
      </c>
      <c r="B340" s="1" t="s">
        <v>2459</v>
      </c>
      <c r="C340" s="1" t="s">
        <v>24085</v>
      </c>
      <c r="D340" s="1">
        <v>30.22</v>
      </c>
    </row>
    <row r="341" spans="1:4">
      <c r="A341" s="1">
        <v>8220</v>
      </c>
      <c r="B341" s="1" t="s">
        <v>2460</v>
      </c>
      <c r="C341" s="1" t="s">
        <v>24085</v>
      </c>
      <c r="D341" s="1">
        <v>54.51</v>
      </c>
    </row>
    <row r="342" spans="1:4">
      <c r="A342" s="1">
        <v>39888</v>
      </c>
      <c r="B342" s="1" t="s">
        <v>2461</v>
      </c>
      <c r="C342" s="1" t="s">
        <v>24085</v>
      </c>
      <c r="D342" s="1">
        <v>60.91</v>
      </c>
    </row>
    <row r="343" spans="1:4">
      <c r="A343" s="1">
        <v>36207</v>
      </c>
      <c r="B343" s="1" t="s">
        <v>2462</v>
      </c>
      <c r="C343" s="1" t="s">
        <v>24085</v>
      </c>
      <c r="D343" s="1">
        <v>37.47</v>
      </c>
    </row>
    <row r="344" spans="1:4">
      <c r="A344" s="1">
        <v>8231</v>
      </c>
      <c r="B344" s="1" t="s">
        <v>2463</v>
      </c>
      <c r="C344" s="1" t="s">
        <v>24085</v>
      </c>
      <c r="D344" s="1">
        <v>34.520000000000003</v>
      </c>
    </row>
    <row r="345" spans="1:4">
      <c r="A345" s="1">
        <v>75224</v>
      </c>
      <c r="B345" s="1" t="s">
        <v>2464</v>
      </c>
      <c r="C345" s="1" t="s">
        <v>24085</v>
      </c>
      <c r="D345" s="1">
        <v>59.04</v>
      </c>
    </row>
    <row r="346" spans="1:4">
      <c r="A346" s="1">
        <v>31260</v>
      </c>
      <c r="B346" s="1" t="s">
        <v>2465</v>
      </c>
      <c r="C346" s="1" t="s">
        <v>24085</v>
      </c>
      <c r="D346" s="1">
        <v>79.14</v>
      </c>
    </row>
    <row r="347" spans="1:4">
      <c r="A347" s="1">
        <v>73588</v>
      </c>
      <c r="B347" s="1" t="s">
        <v>2466</v>
      </c>
      <c r="C347" s="1" t="s">
        <v>24085</v>
      </c>
      <c r="D347" s="1">
        <v>68.14</v>
      </c>
    </row>
    <row r="348" spans="1:4">
      <c r="A348" s="1">
        <v>62530</v>
      </c>
      <c r="B348" s="1" t="s">
        <v>2467</v>
      </c>
      <c r="C348" s="1" t="s">
        <v>24085</v>
      </c>
      <c r="D348" s="1">
        <v>114.72</v>
      </c>
    </row>
    <row r="349" spans="1:4">
      <c r="A349" s="1">
        <v>110</v>
      </c>
      <c r="B349" s="1" t="s">
        <v>2468</v>
      </c>
      <c r="C349" s="1" t="s">
        <v>21974</v>
      </c>
      <c r="D349" s="1">
        <v>18.329999999999998</v>
      </c>
    </row>
    <row r="350" spans="1:4">
      <c r="A350" s="1">
        <v>100</v>
      </c>
      <c r="B350" s="1" t="s">
        <v>2469</v>
      </c>
      <c r="C350" s="1" t="s">
        <v>21974</v>
      </c>
      <c r="D350" s="1">
        <v>18.329999999999998</v>
      </c>
    </row>
    <row r="351" spans="1:4">
      <c r="A351" s="1">
        <v>98</v>
      </c>
      <c r="B351" s="1" t="s">
        <v>2470</v>
      </c>
      <c r="C351" s="1" t="s">
        <v>21974</v>
      </c>
      <c r="D351" s="1">
        <v>18.329999999999998</v>
      </c>
    </row>
    <row r="352" spans="1:4">
      <c r="A352" s="1">
        <v>80053</v>
      </c>
      <c r="B352" s="1" t="s">
        <v>2471</v>
      </c>
      <c r="C352" s="1" t="s">
        <v>21974</v>
      </c>
      <c r="D352" s="1">
        <v>34.799999999999997</v>
      </c>
    </row>
    <row r="353" spans="1:4">
      <c r="A353" s="1">
        <v>7670</v>
      </c>
      <c r="B353" s="1" t="s">
        <v>2472</v>
      </c>
      <c r="C353" s="1" t="s">
        <v>24085</v>
      </c>
      <c r="D353" s="1">
        <v>18.239999999999998</v>
      </c>
    </row>
    <row r="354" spans="1:4">
      <c r="A354" s="1">
        <v>5432</v>
      </c>
      <c r="B354" s="1" t="s">
        <v>2473</v>
      </c>
      <c r="C354" s="1" t="s">
        <v>24134</v>
      </c>
      <c r="D354" s="1">
        <v>0.38</v>
      </c>
    </row>
    <row r="355" spans="1:4">
      <c r="A355" s="1">
        <v>5433</v>
      </c>
      <c r="B355" s="1" t="s">
        <v>2474</v>
      </c>
      <c r="C355" s="1" t="s">
        <v>24134</v>
      </c>
      <c r="D355" s="1">
        <v>0.42</v>
      </c>
    </row>
    <row r="356" spans="1:4">
      <c r="A356" s="1">
        <v>5431</v>
      </c>
      <c r="B356" s="1" t="s">
        <v>2475</v>
      </c>
      <c r="C356" s="1" t="s">
        <v>24134</v>
      </c>
      <c r="D356" s="1">
        <v>0.45</v>
      </c>
    </row>
    <row r="357" spans="1:4">
      <c r="A357" s="1">
        <v>8232</v>
      </c>
      <c r="B357" s="1" t="s">
        <v>2476</v>
      </c>
      <c r="C357" s="1" t="s">
        <v>24134</v>
      </c>
      <c r="D357" s="1">
        <v>0.25</v>
      </c>
    </row>
    <row r="358" spans="1:4">
      <c r="A358" s="1">
        <v>310</v>
      </c>
      <c r="B358" s="1" t="s">
        <v>2477</v>
      </c>
      <c r="C358" s="1" t="s">
        <v>24134</v>
      </c>
      <c r="D358" s="1">
        <v>0.25</v>
      </c>
    </row>
    <row r="359" spans="1:4">
      <c r="A359" s="1">
        <v>42521</v>
      </c>
      <c r="B359" s="1" t="s">
        <v>2478</v>
      </c>
      <c r="C359" s="1" t="s">
        <v>24134</v>
      </c>
      <c r="D359" s="1">
        <v>0.28000000000000003</v>
      </c>
    </row>
    <row r="360" spans="1:4">
      <c r="A360" s="1">
        <v>30116</v>
      </c>
      <c r="B360" s="1" t="s">
        <v>2479</v>
      </c>
      <c r="C360" s="1" t="s">
        <v>24134</v>
      </c>
      <c r="D360" s="1">
        <v>0.26</v>
      </c>
    </row>
    <row r="361" spans="1:4">
      <c r="A361" s="1">
        <v>87021</v>
      </c>
      <c r="B361" s="1" t="s">
        <v>2480</v>
      </c>
      <c r="C361" s="1" t="s">
        <v>24134</v>
      </c>
      <c r="D361" s="1">
        <v>0.28000000000000003</v>
      </c>
    </row>
    <row r="362" spans="1:4">
      <c r="A362" s="1">
        <v>4134</v>
      </c>
      <c r="B362" s="1" t="s">
        <v>2481</v>
      </c>
      <c r="C362" s="1" t="s">
        <v>24134</v>
      </c>
      <c r="D362" s="1">
        <v>1.32</v>
      </c>
    </row>
    <row r="363" spans="1:4">
      <c r="A363" s="1">
        <v>12331</v>
      </c>
      <c r="B363" s="1" t="s">
        <v>2482</v>
      </c>
      <c r="C363" s="1" t="s">
        <v>24134</v>
      </c>
      <c r="D363" s="1">
        <v>0.36</v>
      </c>
    </row>
    <row r="364" spans="1:4">
      <c r="A364" s="1">
        <v>6523</v>
      </c>
      <c r="B364" s="1" t="s">
        <v>2483</v>
      </c>
      <c r="C364" s="1" t="s">
        <v>24134</v>
      </c>
      <c r="D364" s="1">
        <v>0.26</v>
      </c>
    </row>
    <row r="365" spans="1:4">
      <c r="A365" s="1">
        <v>42519</v>
      </c>
      <c r="B365" s="1" t="s">
        <v>2484</v>
      </c>
      <c r="C365" s="1" t="s">
        <v>24134</v>
      </c>
      <c r="D365" s="1">
        <v>0.65</v>
      </c>
    </row>
    <row r="366" spans="1:4">
      <c r="A366" s="1">
        <v>8233</v>
      </c>
      <c r="B366" s="1" t="s">
        <v>2485</v>
      </c>
      <c r="C366" s="1" t="s">
        <v>24134</v>
      </c>
      <c r="D366" s="1">
        <v>0.26</v>
      </c>
    </row>
    <row r="367" spans="1:4">
      <c r="A367" s="1">
        <v>7036</v>
      </c>
      <c r="B367" s="1" t="s">
        <v>2486</v>
      </c>
      <c r="C367" s="1" t="s">
        <v>24134</v>
      </c>
      <c r="D367" s="1">
        <v>0.28000000000000003</v>
      </c>
    </row>
    <row r="368" spans="1:4">
      <c r="A368" s="1">
        <v>8617</v>
      </c>
      <c r="B368" s="1" t="s">
        <v>2487</v>
      </c>
      <c r="C368" s="1" t="s">
        <v>24134</v>
      </c>
      <c r="D368" s="1">
        <v>0.32</v>
      </c>
    </row>
    <row r="369" spans="1:4">
      <c r="A369" s="1">
        <v>75</v>
      </c>
      <c r="B369" s="1" t="s">
        <v>2488</v>
      </c>
      <c r="C369" s="1" t="s">
        <v>24134</v>
      </c>
      <c r="D369" s="1">
        <v>0.26</v>
      </c>
    </row>
    <row r="370" spans="1:4">
      <c r="A370" s="1">
        <v>30115</v>
      </c>
      <c r="B370" s="1" t="s">
        <v>2489</v>
      </c>
      <c r="C370" s="1" t="s">
        <v>24134</v>
      </c>
      <c r="D370" s="1">
        <v>0.23</v>
      </c>
    </row>
    <row r="371" spans="1:4">
      <c r="A371" s="1">
        <v>320</v>
      </c>
      <c r="B371" s="1" t="s">
        <v>2490</v>
      </c>
      <c r="C371" s="1" t="s">
        <v>24134</v>
      </c>
      <c r="D371" s="1">
        <v>0.26</v>
      </c>
    </row>
    <row r="372" spans="1:4">
      <c r="A372" s="1">
        <v>87020</v>
      </c>
      <c r="B372" s="1" t="s">
        <v>2491</v>
      </c>
      <c r="C372" s="1" t="s">
        <v>24134</v>
      </c>
      <c r="D372" s="1">
        <v>0.26</v>
      </c>
    </row>
    <row r="373" spans="1:4">
      <c r="A373" s="1">
        <v>479</v>
      </c>
      <c r="B373" s="1" t="s">
        <v>2492</v>
      </c>
      <c r="C373" s="1" t="s">
        <v>24134</v>
      </c>
      <c r="D373" s="1">
        <v>0.52</v>
      </c>
    </row>
    <row r="374" spans="1:4">
      <c r="A374" s="1">
        <v>12036</v>
      </c>
      <c r="B374" s="1" t="s">
        <v>2493</v>
      </c>
      <c r="C374" s="1" t="s">
        <v>24085</v>
      </c>
      <c r="D374" s="1">
        <v>68.3</v>
      </c>
    </row>
    <row r="375" spans="1:4">
      <c r="A375" s="1">
        <v>47785</v>
      </c>
      <c r="B375" s="1" t="s">
        <v>2494</v>
      </c>
      <c r="C375" s="1" t="s">
        <v>24085</v>
      </c>
      <c r="D375" s="1">
        <v>92.2</v>
      </c>
    </row>
    <row r="376" spans="1:4">
      <c r="A376" s="1">
        <v>99826</v>
      </c>
      <c r="B376" s="1" t="s">
        <v>2495</v>
      </c>
      <c r="C376" s="1" t="s">
        <v>22075</v>
      </c>
      <c r="D376" s="1">
        <v>3.47</v>
      </c>
    </row>
    <row r="377" spans="1:4">
      <c r="A377" s="1">
        <v>99300</v>
      </c>
      <c r="B377" s="1" t="s">
        <v>2496</v>
      </c>
      <c r="C377" s="1" t="s">
        <v>22075</v>
      </c>
      <c r="D377" s="1">
        <v>2.4300000000000002</v>
      </c>
    </row>
    <row r="378" spans="1:4">
      <c r="A378" s="1">
        <v>3020</v>
      </c>
      <c r="B378" s="1" t="s">
        <v>2497</v>
      </c>
      <c r="C378" s="1" t="s">
        <v>24085</v>
      </c>
      <c r="D378" s="1">
        <v>432</v>
      </c>
    </row>
    <row r="379" spans="1:4">
      <c r="A379" s="1">
        <v>8438</v>
      </c>
      <c r="B379" s="1" t="s">
        <v>2498</v>
      </c>
      <c r="C379" s="1" t="s">
        <v>24085</v>
      </c>
      <c r="D379" s="1">
        <v>512</v>
      </c>
    </row>
    <row r="380" spans="1:4">
      <c r="A380" s="1">
        <v>3037</v>
      </c>
      <c r="B380" s="1" t="s">
        <v>2499</v>
      </c>
      <c r="C380" s="1" t="s">
        <v>24085</v>
      </c>
      <c r="D380" s="1">
        <v>136.30000000000001</v>
      </c>
    </row>
    <row r="381" spans="1:4">
      <c r="A381" s="1">
        <v>3014</v>
      </c>
      <c r="B381" s="1" t="s">
        <v>2500</v>
      </c>
      <c r="C381" s="1" t="s">
        <v>24085</v>
      </c>
      <c r="D381" s="1">
        <v>652</v>
      </c>
    </row>
    <row r="382" spans="1:4">
      <c r="A382" s="1">
        <v>14003</v>
      </c>
      <c r="B382" s="1" t="s">
        <v>2501</v>
      </c>
      <c r="C382" s="1" t="s">
        <v>24085</v>
      </c>
      <c r="D382" s="1">
        <v>186.3</v>
      </c>
    </row>
    <row r="383" spans="1:4">
      <c r="A383" s="1">
        <v>3344</v>
      </c>
      <c r="B383" s="1" t="s">
        <v>2502</v>
      </c>
      <c r="C383" s="1" t="s">
        <v>24085</v>
      </c>
      <c r="D383" s="1">
        <v>1593.84</v>
      </c>
    </row>
    <row r="384" spans="1:4">
      <c r="A384" s="1">
        <v>4232</v>
      </c>
      <c r="B384" s="1" t="s">
        <v>2503</v>
      </c>
      <c r="C384" s="1" t="s">
        <v>20557</v>
      </c>
      <c r="D384" s="1">
        <v>446.6</v>
      </c>
    </row>
    <row r="385" spans="1:4">
      <c r="A385" s="1">
        <v>6468</v>
      </c>
      <c r="B385" s="1" t="s">
        <v>2504</v>
      </c>
      <c r="C385" s="1" t="s">
        <v>20557</v>
      </c>
      <c r="D385" s="1">
        <v>316</v>
      </c>
    </row>
    <row r="386" spans="1:4">
      <c r="A386" s="1">
        <v>322</v>
      </c>
      <c r="B386" s="1" t="s">
        <v>2505</v>
      </c>
      <c r="C386" s="1" t="s">
        <v>20557</v>
      </c>
      <c r="D386" s="1">
        <v>751.68</v>
      </c>
    </row>
    <row r="387" spans="1:4">
      <c r="A387" s="1">
        <v>5085</v>
      </c>
      <c r="B387" s="1" t="s">
        <v>2506</v>
      </c>
      <c r="C387" s="1" t="s">
        <v>24085</v>
      </c>
      <c r="D387" s="1">
        <v>2204</v>
      </c>
    </row>
    <row r="388" spans="1:4">
      <c r="A388" s="1">
        <v>3422</v>
      </c>
      <c r="B388" s="1" t="s">
        <v>2507</v>
      </c>
      <c r="C388" s="1" t="s">
        <v>24085</v>
      </c>
      <c r="D388" s="1">
        <v>0.13</v>
      </c>
    </row>
    <row r="389" spans="1:4">
      <c r="A389" s="1">
        <v>7731</v>
      </c>
      <c r="B389" s="1" t="s">
        <v>2508</v>
      </c>
      <c r="C389" s="1" t="s">
        <v>24085</v>
      </c>
      <c r="D389" s="1">
        <v>0.25</v>
      </c>
    </row>
    <row r="390" spans="1:4">
      <c r="A390" s="1">
        <v>3685</v>
      </c>
      <c r="B390" s="1" t="s">
        <v>2509</v>
      </c>
      <c r="C390" s="1" t="s">
        <v>24085</v>
      </c>
      <c r="D390" s="1">
        <v>0.75</v>
      </c>
    </row>
    <row r="391" spans="1:4">
      <c r="A391" s="1">
        <v>8507</v>
      </c>
      <c r="B391" s="1" t="s">
        <v>2510</v>
      </c>
      <c r="C391" s="1" t="s">
        <v>24085</v>
      </c>
      <c r="D391" s="1">
        <v>0.28999999999999998</v>
      </c>
    </row>
    <row r="392" spans="1:4">
      <c r="A392" s="1">
        <v>1243</v>
      </c>
      <c r="B392" s="1" t="s">
        <v>2511</v>
      </c>
      <c r="C392" s="1" t="s">
        <v>24085</v>
      </c>
      <c r="D392" s="1">
        <v>3.7</v>
      </c>
    </row>
    <row r="393" spans="1:4">
      <c r="A393" s="1">
        <v>8268</v>
      </c>
      <c r="B393" s="1" t="s">
        <v>2512</v>
      </c>
      <c r="C393" s="1" t="s">
        <v>24085</v>
      </c>
      <c r="D393" s="1">
        <v>0.08</v>
      </c>
    </row>
    <row r="394" spans="1:4">
      <c r="A394" s="1">
        <v>390</v>
      </c>
      <c r="B394" s="1" t="s">
        <v>2513</v>
      </c>
      <c r="C394" s="1" t="s">
        <v>24085</v>
      </c>
      <c r="D394" s="1">
        <v>0.12</v>
      </c>
    </row>
    <row r="395" spans="1:4">
      <c r="A395" s="1">
        <v>385</v>
      </c>
      <c r="B395" s="1" t="s">
        <v>2514</v>
      </c>
      <c r="C395" s="1" t="s">
        <v>24085</v>
      </c>
      <c r="D395" s="1">
        <v>0.13</v>
      </c>
    </row>
    <row r="396" spans="1:4">
      <c r="A396" s="1">
        <v>47765</v>
      </c>
      <c r="B396" s="1" t="s">
        <v>2515</v>
      </c>
      <c r="C396" s="1" t="s">
        <v>24085</v>
      </c>
      <c r="D396" s="1">
        <v>0.15</v>
      </c>
    </row>
    <row r="397" spans="1:4">
      <c r="A397" s="1">
        <v>99025</v>
      </c>
      <c r="B397" s="1" t="s">
        <v>2516</v>
      </c>
      <c r="C397" s="1" t="s">
        <v>22075</v>
      </c>
      <c r="D397" s="1">
        <v>2.73</v>
      </c>
    </row>
    <row r="398" spans="1:4">
      <c r="A398" s="1">
        <v>42217</v>
      </c>
      <c r="B398" s="1" t="s">
        <v>2517</v>
      </c>
      <c r="C398" s="1" t="s">
        <v>5416</v>
      </c>
      <c r="D398" s="1">
        <v>1503.36</v>
      </c>
    </row>
    <row r="399" spans="1:4">
      <c r="A399" s="1">
        <v>89</v>
      </c>
      <c r="B399" s="1" t="s">
        <v>2518</v>
      </c>
      <c r="C399" s="1" t="s">
        <v>5416</v>
      </c>
      <c r="D399" s="1">
        <v>1276</v>
      </c>
    </row>
    <row r="400" spans="1:4">
      <c r="A400" s="1">
        <v>26200</v>
      </c>
      <c r="B400" s="1" t="s">
        <v>2519</v>
      </c>
      <c r="C400" s="1" t="s">
        <v>5416</v>
      </c>
      <c r="D400" s="1">
        <v>1102</v>
      </c>
    </row>
    <row r="401" spans="1:4">
      <c r="A401" s="1">
        <v>7317</v>
      </c>
      <c r="B401" s="1" t="s">
        <v>2520</v>
      </c>
      <c r="C401" s="1" t="s">
        <v>24138</v>
      </c>
      <c r="D401" s="1">
        <v>2</v>
      </c>
    </row>
    <row r="402" spans="1:4">
      <c r="A402" s="1">
        <v>36942</v>
      </c>
      <c r="B402" s="1" t="s">
        <v>2521</v>
      </c>
      <c r="C402" s="1" t="s">
        <v>5416</v>
      </c>
      <c r="D402" s="1">
        <v>1852</v>
      </c>
    </row>
    <row r="403" spans="1:4">
      <c r="A403" s="1">
        <v>8982</v>
      </c>
      <c r="B403" s="1" t="s">
        <v>2522</v>
      </c>
      <c r="C403" s="1" t="s">
        <v>24085</v>
      </c>
      <c r="D403" s="1">
        <v>39.6</v>
      </c>
    </row>
    <row r="404" spans="1:4">
      <c r="A404" s="1">
        <v>1267</v>
      </c>
      <c r="B404" s="1" t="s">
        <v>2523</v>
      </c>
      <c r="C404" s="1" t="s">
        <v>20557</v>
      </c>
      <c r="D404" s="1">
        <v>78</v>
      </c>
    </row>
    <row r="405" spans="1:4">
      <c r="A405" s="1">
        <v>7136</v>
      </c>
      <c r="B405" s="1" t="s">
        <v>2524</v>
      </c>
      <c r="C405" s="1" t="s">
        <v>20557</v>
      </c>
      <c r="D405" s="1">
        <v>56</v>
      </c>
    </row>
    <row r="406" spans="1:4">
      <c r="A406" s="1">
        <v>14445</v>
      </c>
      <c r="B406" s="1" t="s">
        <v>2525</v>
      </c>
      <c r="C406" s="1" t="s">
        <v>20557</v>
      </c>
      <c r="D406" s="1">
        <v>46.9</v>
      </c>
    </row>
    <row r="407" spans="1:4">
      <c r="A407" s="1">
        <v>14446</v>
      </c>
      <c r="B407" s="1" t="s">
        <v>2526</v>
      </c>
      <c r="C407" s="1" t="s">
        <v>20557</v>
      </c>
      <c r="D407" s="1">
        <v>93.9</v>
      </c>
    </row>
    <row r="408" spans="1:4">
      <c r="A408" s="1">
        <v>14447</v>
      </c>
      <c r="B408" s="1" t="s">
        <v>2527</v>
      </c>
      <c r="C408" s="1" t="s">
        <v>20557</v>
      </c>
      <c r="D408" s="1">
        <v>86</v>
      </c>
    </row>
    <row r="409" spans="1:4">
      <c r="A409" s="1">
        <v>4059</v>
      </c>
      <c r="B409" s="1" t="s">
        <v>2528</v>
      </c>
      <c r="C409" s="1" t="s">
        <v>21974</v>
      </c>
      <c r="D409" s="1">
        <v>9.6</v>
      </c>
    </row>
    <row r="410" spans="1:4">
      <c r="A410" s="1">
        <v>8881</v>
      </c>
      <c r="B410" s="1" t="s">
        <v>2529</v>
      </c>
      <c r="C410" s="1" t="s">
        <v>24085</v>
      </c>
      <c r="D410" s="1">
        <v>26</v>
      </c>
    </row>
    <row r="411" spans="1:4">
      <c r="A411" s="1">
        <v>99293</v>
      </c>
      <c r="B411" s="1" t="s">
        <v>2530</v>
      </c>
      <c r="C411" s="1" t="s">
        <v>22075</v>
      </c>
      <c r="D411" s="1">
        <v>2.42</v>
      </c>
    </row>
    <row r="412" spans="1:4">
      <c r="A412" s="1">
        <v>99531</v>
      </c>
      <c r="B412" s="1" t="s">
        <v>2531</v>
      </c>
      <c r="C412" s="1" t="s">
        <v>22075</v>
      </c>
      <c r="D412" s="1">
        <v>2.0699999999999998</v>
      </c>
    </row>
    <row r="413" spans="1:4">
      <c r="A413" s="1">
        <v>99663</v>
      </c>
      <c r="B413" s="1" t="s">
        <v>2532</v>
      </c>
      <c r="C413" s="1" t="s">
        <v>22075</v>
      </c>
      <c r="D413" s="1">
        <v>2.73</v>
      </c>
    </row>
    <row r="414" spans="1:4">
      <c r="A414" s="1">
        <v>99464</v>
      </c>
      <c r="B414" s="1" t="s">
        <v>2533</v>
      </c>
      <c r="C414" s="1" t="s">
        <v>22075</v>
      </c>
      <c r="D414" s="1">
        <v>3.72</v>
      </c>
    </row>
    <row r="415" spans="1:4">
      <c r="A415" s="1">
        <v>11640</v>
      </c>
      <c r="B415" s="1" t="s">
        <v>2534</v>
      </c>
      <c r="C415" s="1" t="s">
        <v>20557</v>
      </c>
      <c r="D415" s="1">
        <v>12.3</v>
      </c>
    </row>
    <row r="416" spans="1:4">
      <c r="A416" s="1">
        <v>11625</v>
      </c>
      <c r="B416" s="1" t="s">
        <v>2535</v>
      </c>
      <c r="C416" s="1" t="s">
        <v>20557</v>
      </c>
      <c r="D416" s="1">
        <v>11.3</v>
      </c>
    </row>
    <row r="417" spans="1:4">
      <c r="A417" s="1">
        <v>11632</v>
      </c>
      <c r="B417" s="1" t="s">
        <v>2536</v>
      </c>
      <c r="C417" s="1" t="s">
        <v>20557</v>
      </c>
      <c r="D417" s="1">
        <v>10.5</v>
      </c>
    </row>
    <row r="418" spans="1:4">
      <c r="A418" s="1">
        <v>11639</v>
      </c>
      <c r="B418" s="1" t="s">
        <v>2537</v>
      </c>
      <c r="C418" s="1" t="s">
        <v>20557</v>
      </c>
      <c r="D418" s="1">
        <v>12.3</v>
      </c>
    </row>
    <row r="419" spans="1:4">
      <c r="A419" s="1">
        <v>850</v>
      </c>
      <c r="B419" s="1" t="s">
        <v>2538</v>
      </c>
      <c r="C419" s="1" t="s">
        <v>20557</v>
      </c>
      <c r="D419" s="1">
        <v>13</v>
      </c>
    </row>
    <row r="420" spans="1:4">
      <c r="A420" s="1">
        <v>983</v>
      </c>
      <c r="B420" s="1" t="s">
        <v>2539</v>
      </c>
      <c r="C420" s="1" t="s">
        <v>20557</v>
      </c>
      <c r="D420" s="1">
        <v>9.8000000000000007</v>
      </c>
    </row>
    <row r="421" spans="1:4">
      <c r="A421" s="1">
        <v>11634</v>
      </c>
      <c r="B421" s="1" t="s">
        <v>2540</v>
      </c>
      <c r="C421" s="1" t="s">
        <v>20557</v>
      </c>
      <c r="D421" s="1">
        <v>13.3</v>
      </c>
    </row>
    <row r="422" spans="1:4">
      <c r="A422" s="1">
        <v>62115</v>
      </c>
      <c r="B422" s="1" t="s">
        <v>2541</v>
      </c>
      <c r="C422" s="1" t="s">
        <v>20557</v>
      </c>
      <c r="D422" s="1">
        <v>12.3</v>
      </c>
    </row>
    <row r="423" spans="1:4">
      <c r="A423" s="1">
        <v>981</v>
      </c>
      <c r="B423" s="1" t="s">
        <v>2542</v>
      </c>
      <c r="C423" s="1" t="s">
        <v>20557</v>
      </c>
      <c r="D423" s="1">
        <v>11.5</v>
      </c>
    </row>
    <row r="424" spans="1:4">
      <c r="A424" s="1">
        <v>800</v>
      </c>
      <c r="B424" s="1" t="s">
        <v>2543</v>
      </c>
      <c r="C424" s="1" t="s">
        <v>20557</v>
      </c>
      <c r="D424" s="1">
        <v>13.6</v>
      </c>
    </row>
    <row r="425" spans="1:4">
      <c r="A425" s="1">
        <v>11626</v>
      </c>
      <c r="B425" s="1" t="s">
        <v>2544</v>
      </c>
      <c r="C425" s="1" t="s">
        <v>20557</v>
      </c>
      <c r="D425" s="1">
        <v>7.98</v>
      </c>
    </row>
    <row r="426" spans="1:4">
      <c r="A426" s="1">
        <v>888</v>
      </c>
      <c r="B426" s="1" t="s">
        <v>2545</v>
      </c>
      <c r="C426" s="1" t="s">
        <v>20557</v>
      </c>
      <c r="D426" s="1">
        <v>10.35</v>
      </c>
    </row>
    <row r="427" spans="1:4">
      <c r="A427" s="1">
        <v>28198</v>
      </c>
      <c r="B427" s="1" t="s">
        <v>2546</v>
      </c>
      <c r="C427" s="1" t="s">
        <v>20557</v>
      </c>
      <c r="D427" s="1">
        <v>12.82</v>
      </c>
    </row>
    <row r="428" spans="1:4">
      <c r="A428" s="1">
        <v>11624</v>
      </c>
      <c r="B428" s="1" t="s">
        <v>2547</v>
      </c>
      <c r="C428" s="1" t="s">
        <v>20557</v>
      </c>
      <c r="D428" s="1">
        <v>12.2</v>
      </c>
    </row>
    <row r="429" spans="1:4">
      <c r="A429" s="1">
        <v>11630</v>
      </c>
      <c r="B429" s="1" t="s">
        <v>2548</v>
      </c>
      <c r="C429" s="1" t="s">
        <v>20557</v>
      </c>
      <c r="D429" s="1">
        <v>18.8</v>
      </c>
    </row>
    <row r="430" spans="1:4">
      <c r="A430" s="1">
        <v>66019</v>
      </c>
      <c r="B430" s="1" t="s">
        <v>2549</v>
      </c>
      <c r="C430" s="1" t="s">
        <v>20557</v>
      </c>
      <c r="D430" s="1">
        <v>13.5</v>
      </c>
    </row>
    <row r="431" spans="1:4">
      <c r="A431" s="1">
        <v>28197</v>
      </c>
      <c r="B431" s="1" t="s">
        <v>2550</v>
      </c>
      <c r="C431" s="1" t="s">
        <v>20557</v>
      </c>
      <c r="D431" s="1">
        <v>14.5</v>
      </c>
    </row>
    <row r="432" spans="1:4">
      <c r="A432" s="1">
        <v>8384</v>
      </c>
      <c r="B432" s="1" t="s">
        <v>2551</v>
      </c>
      <c r="C432" s="1" t="s">
        <v>20557</v>
      </c>
      <c r="D432" s="1">
        <v>13.46</v>
      </c>
    </row>
    <row r="433" spans="1:4">
      <c r="A433" s="1">
        <v>11633</v>
      </c>
      <c r="B433" s="1" t="s">
        <v>2552</v>
      </c>
      <c r="C433" s="1" t="s">
        <v>20557</v>
      </c>
      <c r="D433" s="1">
        <v>14.35</v>
      </c>
    </row>
    <row r="434" spans="1:4">
      <c r="A434" s="1">
        <v>6375</v>
      </c>
      <c r="B434" s="1" t="s">
        <v>2553</v>
      </c>
      <c r="C434" s="1" t="s">
        <v>20557</v>
      </c>
      <c r="D434" s="1">
        <v>11.95</v>
      </c>
    </row>
    <row r="435" spans="1:4">
      <c r="A435" s="1">
        <v>11622</v>
      </c>
      <c r="B435" s="1" t="s">
        <v>2554</v>
      </c>
      <c r="C435" s="1" t="s">
        <v>20557</v>
      </c>
      <c r="D435" s="1">
        <v>14.35</v>
      </c>
    </row>
    <row r="436" spans="1:4">
      <c r="A436" s="1">
        <v>40176</v>
      </c>
      <c r="B436" s="1" t="s">
        <v>2555</v>
      </c>
      <c r="C436" s="1" t="s">
        <v>20557</v>
      </c>
      <c r="D436" s="1">
        <v>15.5</v>
      </c>
    </row>
    <row r="437" spans="1:4">
      <c r="A437" s="1">
        <v>8475</v>
      </c>
      <c r="B437" s="1" t="s">
        <v>2556</v>
      </c>
      <c r="C437" s="1" t="s">
        <v>22126</v>
      </c>
      <c r="D437" s="1">
        <v>1.56</v>
      </c>
    </row>
    <row r="438" spans="1:4">
      <c r="A438" s="1">
        <v>5014</v>
      </c>
      <c r="B438" s="1" t="s">
        <v>2557</v>
      </c>
      <c r="C438" s="1" t="s">
        <v>24085</v>
      </c>
      <c r="D438" s="1">
        <v>4524</v>
      </c>
    </row>
    <row r="439" spans="1:4">
      <c r="A439" s="1">
        <v>87298</v>
      </c>
      <c r="B439" s="1" t="s">
        <v>2558</v>
      </c>
      <c r="C439" s="1" t="s">
        <v>22126</v>
      </c>
      <c r="D439" s="1">
        <v>2.92</v>
      </c>
    </row>
    <row r="440" spans="1:4">
      <c r="A440" s="1">
        <v>10506</v>
      </c>
      <c r="B440" s="1" t="s">
        <v>2559</v>
      </c>
      <c r="C440" s="1" t="s">
        <v>20557</v>
      </c>
      <c r="D440" s="1">
        <v>362</v>
      </c>
    </row>
    <row r="441" spans="1:4">
      <c r="A441" s="1">
        <v>10491</v>
      </c>
      <c r="B441" s="1" t="s">
        <v>2560</v>
      </c>
      <c r="C441" s="1" t="s">
        <v>24085</v>
      </c>
      <c r="D441" s="1">
        <v>265</v>
      </c>
    </row>
    <row r="442" spans="1:4">
      <c r="A442" s="1">
        <v>5105</v>
      </c>
      <c r="B442" s="1" t="s">
        <v>2561</v>
      </c>
      <c r="C442" s="1" t="s">
        <v>24085</v>
      </c>
      <c r="D442" s="1">
        <v>88.86</v>
      </c>
    </row>
    <row r="443" spans="1:4">
      <c r="A443" s="1">
        <v>37081</v>
      </c>
      <c r="B443" s="1" t="s">
        <v>2562</v>
      </c>
      <c r="C443" s="1" t="s">
        <v>24085</v>
      </c>
      <c r="D443" s="1">
        <v>171.22</v>
      </c>
    </row>
    <row r="444" spans="1:4">
      <c r="A444" s="1">
        <v>7737</v>
      </c>
      <c r="B444" s="1" t="s">
        <v>2563</v>
      </c>
      <c r="C444" s="1" t="s">
        <v>24085</v>
      </c>
      <c r="D444" s="1">
        <v>107.42</v>
      </c>
    </row>
    <row r="445" spans="1:4">
      <c r="A445" s="1">
        <v>24606</v>
      </c>
      <c r="B445" s="1" t="s">
        <v>2564</v>
      </c>
      <c r="C445" s="1" t="s">
        <v>20557</v>
      </c>
      <c r="D445" s="1">
        <v>71.69</v>
      </c>
    </row>
    <row r="446" spans="1:4">
      <c r="A446" s="1">
        <v>31061</v>
      </c>
      <c r="B446" s="1" t="s">
        <v>2565</v>
      </c>
      <c r="C446" s="1" t="s">
        <v>20557</v>
      </c>
      <c r="D446" s="1">
        <v>271.44</v>
      </c>
    </row>
    <row r="447" spans="1:4">
      <c r="A447" s="1">
        <v>1172</v>
      </c>
      <c r="B447" s="1" t="s">
        <v>2566</v>
      </c>
      <c r="C447" s="1" t="s">
        <v>24085</v>
      </c>
      <c r="D447" s="1">
        <v>389.76</v>
      </c>
    </row>
    <row r="448" spans="1:4">
      <c r="A448" s="1">
        <v>30051</v>
      </c>
      <c r="B448" s="1" t="s">
        <v>2567</v>
      </c>
      <c r="C448" s="1" t="s">
        <v>24085</v>
      </c>
      <c r="D448" s="1">
        <v>356</v>
      </c>
    </row>
    <row r="449" spans="1:4">
      <c r="A449" s="1">
        <v>8189</v>
      </c>
      <c r="B449" s="1" t="s">
        <v>2568</v>
      </c>
      <c r="C449" s="1" t="s">
        <v>24085</v>
      </c>
      <c r="D449" s="1">
        <v>356</v>
      </c>
    </row>
    <row r="450" spans="1:4">
      <c r="A450" s="1">
        <v>30052</v>
      </c>
      <c r="B450" s="1" t="s">
        <v>2569</v>
      </c>
      <c r="C450" s="1" t="s">
        <v>24085</v>
      </c>
      <c r="D450" s="1">
        <v>430</v>
      </c>
    </row>
    <row r="451" spans="1:4">
      <c r="A451" s="1">
        <v>2754</v>
      </c>
      <c r="B451" s="1" t="s">
        <v>2570</v>
      </c>
      <c r="C451" s="1" t="s">
        <v>24134</v>
      </c>
      <c r="D451" s="1">
        <v>12.96</v>
      </c>
    </row>
    <row r="452" spans="1:4">
      <c r="A452" s="1">
        <v>30027</v>
      </c>
      <c r="B452" s="1" t="s">
        <v>2571</v>
      </c>
      <c r="C452" s="1" t="s">
        <v>24085</v>
      </c>
      <c r="D452" s="1">
        <v>710</v>
      </c>
    </row>
    <row r="453" spans="1:4">
      <c r="A453" s="1">
        <v>6677</v>
      </c>
      <c r="B453" s="1" t="s">
        <v>2572</v>
      </c>
      <c r="C453" s="1" t="s">
        <v>24085</v>
      </c>
      <c r="D453" s="1">
        <v>2240</v>
      </c>
    </row>
    <row r="454" spans="1:4">
      <c r="A454" s="1">
        <v>37882</v>
      </c>
      <c r="B454" s="1" t="s">
        <v>2573</v>
      </c>
      <c r="C454" s="1" t="s">
        <v>24085</v>
      </c>
      <c r="D454" s="1">
        <v>2610</v>
      </c>
    </row>
    <row r="455" spans="1:4">
      <c r="A455" s="1">
        <v>6678</v>
      </c>
      <c r="B455" s="1" t="s">
        <v>2574</v>
      </c>
      <c r="C455" s="1" t="s">
        <v>24085</v>
      </c>
      <c r="D455" s="1">
        <v>2390</v>
      </c>
    </row>
    <row r="456" spans="1:4">
      <c r="A456" s="1">
        <v>10910</v>
      </c>
      <c r="B456" s="1" t="s">
        <v>2575</v>
      </c>
      <c r="C456" s="1" t="s">
        <v>24085</v>
      </c>
      <c r="D456" s="1">
        <v>1430</v>
      </c>
    </row>
    <row r="457" spans="1:4">
      <c r="A457" s="1">
        <v>8060</v>
      </c>
      <c r="B457" s="1" t="s">
        <v>2576</v>
      </c>
      <c r="C457" s="1" t="s">
        <v>24085</v>
      </c>
      <c r="D457" s="1">
        <v>1320</v>
      </c>
    </row>
    <row r="458" spans="1:4">
      <c r="A458" s="1">
        <v>30029</v>
      </c>
      <c r="B458" s="1" t="s">
        <v>2577</v>
      </c>
      <c r="C458" s="1" t="s">
        <v>24085</v>
      </c>
      <c r="D458" s="1">
        <v>1120</v>
      </c>
    </row>
    <row r="459" spans="1:4">
      <c r="A459" s="1">
        <v>1016</v>
      </c>
      <c r="B459" s="1" t="s">
        <v>2578</v>
      </c>
      <c r="C459" s="1" t="s">
        <v>24085</v>
      </c>
      <c r="D459" s="1">
        <v>94.46</v>
      </c>
    </row>
    <row r="460" spans="1:4">
      <c r="A460" s="1">
        <v>78848</v>
      </c>
      <c r="B460" s="1" t="s">
        <v>2579</v>
      </c>
      <c r="C460" s="1" t="s">
        <v>24085</v>
      </c>
      <c r="D460" s="1">
        <v>733.12</v>
      </c>
    </row>
    <row r="461" spans="1:4">
      <c r="A461" s="1">
        <v>88002</v>
      </c>
      <c r="B461" s="1" t="s">
        <v>2580</v>
      </c>
      <c r="C461" s="1" t="s">
        <v>24134</v>
      </c>
      <c r="D461" s="1">
        <v>3.7</v>
      </c>
    </row>
    <row r="462" spans="1:4">
      <c r="A462" s="1">
        <v>3153</v>
      </c>
      <c r="B462" s="1" t="s">
        <v>2581</v>
      </c>
      <c r="C462" s="1" t="s">
        <v>24134</v>
      </c>
      <c r="D462" s="1">
        <v>3.7</v>
      </c>
    </row>
    <row r="463" spans="1:4">
      <c r="A463" s="1">
        <v>3145</v>
      </c>
      <c r="B463" s="1" t="s">
        <v>2582</v>
      </c>
      <c r="C463" s="1" t="s">
        <v>24134</v>
      </c>
      <c r="D463" s="1">
        <v>3.7</v>
      </c>
    </row>
    <row r="464" spans="1:4">
      <c r="A464" s="1">
        <v>7148</v>
      </c>
      <c r="B464" s="1" t="s">
        <v>2583</v>
      </c>
      <c r="C464" s="1" t="s">
        <v>24134</v>
      </c>
      <c r="D464" s="1">
        <v>3.7</v>
      </c>
    </row>
    <row r="465" spans="1:4">
      <c r="A465" s="1">
        <v>3109</v>
      </c>
      <c r="B465" s="1" t="s">
        <v>2584</v>
      </c>
      <c r="C465" s="1" t="s">
        <v>24134</v>
      </c>
      <c r="D465" s="1">
        <v>3.7</v>
      </c>
    </row>
    <row r="466" spans="1:4">
      <c r="A466" s="1">
        <v>868</v>
      </c>
      <c r="B466" s="1" t="s">
        <v>2585</v>
      </c>
      <c r="C466" s="1" t="s">
        <v>24085</v>
      </c>
      <c r="D466" s="1">
        <v>194.88</v>
      </c>
    </row>
    <row r="467" spans="1:4">
      <c r="A467" s="1">
        <v>10562</v>
      </c>
      <c r="B467" s="1" t="s">
        <v>2586</v>
      </c>
      <c r="C467" s="1" t="s">
        <v>24085</v>
      </c>
      <c r="D467" s="1">
        <v>74.56</v>
      </c>
    </row>
    <row r="468" spans="1:4">
      <c r="A468" s="1">
        <v>11597</v>
      </c>
      <c r="B468" s="1" t="s">
        <v>2587</v>
      </c>
      <c r="C468" s="1" t="s">
        <v>24085</v>
      </c>
      <c r="D468" s="1">
        <v>76.2</v>
      </c>
    </row>
    <row r="469" spans="1:4">
      <c r="A469" s="1">
        <v>7140</v>
      </c>
      <c r="B469" s="1" t="s">
        <v>2588</v>
      </c>
      <c r="C469" s="1" t="s">
        <v>24085</v>
      </c>
      <c r="D469" s="1">
        <v>123.3</v>
      </c>
    </row>
    <row r="470" spans="1:4">
      <c r="A470" s="1">
        <v>8760</v>
      </c>
      <c r="B470" s="1" t="s">
        <v>2589</v>
      </c>
      <c r="C470" s="1" t="s">
        <v>21974</v>
      </c>
      <c r="D470" s="1">
        <v>235</v>
      </c>
    </row>
    <row r="471" spans="1:4">
      <c r="A471" s="1">
        <v>8684</v>
      </c>
      <c r="B471" s="1" t="s">
        <v>2590</v>
      </c>
      <c r="C471" s="1" t="s">
        <v>24085</v>
      </c>
      <c r="D471" s="1">
        <v>239.42</v>
      </c>
    </row>
    <row r="472" spans="1:4">
      <c r="A472" s="1">
        <v>297</v>
      </c>
      <c r="B472" s="1" t="s">
        <v>2591</v>
      </c>
      <c r="C472" s="1" t="s">
        <v>24085</v>
      </c>
      <c r="D472" s="1">
        <v>22.27</v>
      </c>
    </row>
    <row r="473" spans="1:4">
      <c r="A473" s="1">
        <v>77823</v>
      </c>
      <c r="B473" s="1" t="s">
        <v>2592</v>
      </c>
      <c r="C473" s="1" t="s">
        <v>24085</v>
      </c>
      <c r="D473" s="1">
        <v>336.4</v>
      </c>
    </row>
    <row r="474" spans="1:4">
      <c r="A474" s="1">
        <v>18064</v>
      </c>
      <c r="B474" s="1" t="s">
        <v>2593</v>
      </c>
      <c r="C474" s="1" t="s">
        <v>24085</v>
      </c>
      <c r="D474" s="1">
        <v>477.92</v>
      </c>
    </row>
    <row r="475" spans="1:4">
      <c r="A475" s="1">
        <v>88191</v>
      </c>
      <c r="B475" s="1" t="s">
        <v>2594</v>
      </c>
      <c r="C475" s="1" t="s">
        <v>24085</v>
      </c>
      <c r="D475" s="1">
        <v>650</v>
      </c>
    </row>
    <row r="476" spans="1:4">
      <c r="A476" s="1">
        <v>88192</v>
      </c>
      <c r="B476" s="1" t="s">
        <v>2595</v>
      </c>
      <c r="C476" s="1" t="s">
        <v>24085</v>
      </c>
      <c r="D476" s="1">
        <v>375</v>
      </c>
    </row>
    <row r="477" spans="1:4">
      <c r="A477" s="1">
        <v>5107</v>
      </c>
      <c r="B477" s="1" t="s">
        <v>2596</v>
      </c>
      <c r="C477" s="1" t="s">
        <v>24085</v>
      </c>
      <c r="D477" s="1">
        <v>1350</v>
      </c>
    </row>
    <row r="478" spans="1:4">
      <c r="A478" s="1">
        <v>33454</v>
      </c>
      <c r="B478" s="1" t="s">
        <v>2597</v>
      </c>
      <c r="C478" s="1" t="s">
        <v>22075</v>
      </c>
      <c r="D478" s="1">
        <v>7.2</v>
      </c>
    </row>
    <row r="479" spans="1:4">
      <c r="A479" s="1">
        <v>752</v>
      </c>
      <c r="B479" s="1" t="s">
        <v>2598</v>
      </c>
      <c r="C479" s="1" t="s">
        <v>24134</v>
      </c>
      <c r="D479" s="1">
        <v>2.11</v>
      </c>
    </row>
    <row r="480" spans="1:4">
      <c r="A480" s="1">
        <v>70246</v>
      </c>
      <c r="B480" s="1" t="s">
        <v>2599</v>
      </c>
      <c r="C480" s="1" t="s">
        <v>24085</v>
      </c>
      <c r="D480" s="1">
        <v>45.4</v>
      </c>
    </row>
    <row r="481" spans="1:4">
      <c r="A481" s="1">
        <v>3917</v>
      </c>
      <c r="B481" s="1" t="s">
        <v>2600</v>
      </c>
      <c r="C481" s="1" t="s">
        <v>24085</v>
      </c>
      <c r="D481" s="1">
        <v>232</v>
      </c>
    </row>
    <row r="482" spans="1:4">
      <c r="A482" s="1">
        <v>5301</v>
      </c>
      <c r="B482" s="1" t="s">
        <v>2601</v>
      </c>
      <c r="C482" s="1" t="s">
        <v>24085</v>
      </c>
      <c r="D482" s="1">
        <v>190</v>
      </c>
    </row>
    <row r="483" spans="1:4">
      <c r="A483" s="1">
        <v>5250</v>
      </c>
      <c r="B483" s="1" t="s">
        <v>2602</v>
      </c>
      <c r="C483" s="1" t="s">
        <v>24085</v>
      </c>
      <c r="D483" s="1">
        <v>102</v>
      </c>
    </row>
    <row r="484" spans="1:4">
      <c r="A484" s="1">
        <v>28083</v>
      </c>
      <c r="B484" s="1" t="s">
        <v>2603</v>
      </c>
      <c r="C484" s="1" t="s">
        <v>24085</v>
      </c>
      <c r="D484" s="1">
        <v>196</v>
      </c>
    </row>
    <row r="485" spans="1:4">
      <c r="A485" s="1">
        <v>8400</v>
      </c>
      <c r="B485" s="1" t="s">
        <v>2604</v>
      </c>
      <c r="C485" s="1" t="s">
        <v>24085</v>
      </c>
      <c r="D485" s="1">
        <v>230</v>
      </c>
    </row>
    <row r="486" spans="1:4">
      <c r="A486" s="1">
        <v>28082</v>
      </c>
      <c r="B486" s="1" t="s">
        <v>2605</v>
      </c>
      <c r="C486" s="1" t="s">
        <v>24085</v>
      </c>
      <c r="D486" s="1">
        <v>312</v>
      </c>
    </row>
    <row r="487" spans="1:4">
      <c r="A487" s="1">
        <v>28178</v>
      </c>
      <c r="B487" s="1" t="s">
        <v>2606</v>
      </c>
      <c r="C487" s="1" t="s">
        <v>24085</v>
      </c>
      <c r="D487" s="1">
        <v>190</v>
      </c>
    </row>
    <row r="488" spans="1:4">
      <c r="A488" s="1">
        <v>19647</v>
      </c>
      <c r="B488" s="1" t="s">
        <v>2607</v>
      </c>
      <c r="C488" s="1" t="s">
        <v>20557</v>
      </c>
      <c r="D488" s="1">
        <v>6.23</v>
      </c>
    </row>
    <row r="489" spans="1:4">
      <c r="A489" s="1">
        <v>19648</v>
      </c>
      <c r="B489" s="1" t="s">
        <v>2608</v>
      </c>
      <c r="C489" s="1" t="s">
        <v>20557</v>
      </c>
      <c r="D489" s="1">
        <v>8.4499999999999993</v>
      </c>
    </row>
    <row r="490" spans="1:4">
      <c r="A490" s="1">
        <v>2100</v>
      </c>
      <c r="B490" s="1" t="s">
        <v>2609</v>
      </c>
      <c r="C490" s="1" t="s">
        <v>24085</v>
      </c>
      <c r="D490" s="1">
        <v>1.2</v>
      </c>
    </row>
    <row r="491" spans="1:4">
      <c r="A491" s="1">
        <v>60626</v>
      </c>
      <c r="B491" s="1" t="s">
        <v>2610</v>
      </c>
      <c r="C491" s="1" t="s">
        <v>24085</v>
      </c>
      <c r="D491" s="1">
        <v>0.7</v>
      </c>
    </row>
    <row r="492" spans="1:4">
      <c r="A492" s="1">
        <v>5239</v>
      </c>
      <c r="B492" s="1" t="s">
        <v>2611</v>
      </c>
      <c r="C492" s="1" t="s">
        <v>24085</v>
      </c>
      <c r="D492" s="1">
        <v>1.28</v>
      </c>
    </row>
    <row r="493" spans="1:4">
      <c r="A493" s="1">
        <v>8694</v>
      </c>
      <c r="B493" s="1" t="s">
        <v>2612</v>
      </c>
      <c r="C493" s="1" t="s">
        <v>24085</v>
      </c>
      <c r="D493" s="1">
        <v>1.32</v>
      </c>
    </row>
    <row r="494" spans="1:4">
      <c r="A494" s="1">
        <v>7010</v>
      </c>
      <c r="B494" s="1" t="s">
        <v>2613</v>
      </c>
      <c r="C494" s="1" t="s">
        <v>24085</v>
      </c>
      <c r="D494" s="1">
        <v>1.3</v>
      </c>
    </row>
    <row r="495" spans="1:4">
      <c r="A495" s="1">
        <v>60625</v>
      </c>
      <c r="B495" s="1" t="s">
        <v>2614</v>
      </c>
      <c r="C495" s="1" t="s">
        <v>24085</v>
      </c>
      <c r="D495" s="1">
        <v>0.63</v>
      </c>
    </row>
    <row r="496" spans="1:4">
      <c r="A496" s="1">
        <v>4099</v>
      </c>
      <c r="B496" s="1" t="s">
        <v>2615</v>
      </c>
      <c r="C496" s="1" t="s">
        <v>24085</v>
      </c>
      <c r="D496" s="1">
        <v>4.8600000000000003</v>
      </c>
    </row>
    <row r="497" spans="1:4">
      <c r="A497" s="1">
        <v>11904</v>
      </c>
      <c r="B497" s="1" t="s">
        <v>2616</v>
      </c>
      <c r="C497" s="1" t="s">
        <v>24085</v>
      </c>
      <c r="D497" s="1">
        <v>5.9</v>
      </c>
    </row>
    <row r="498" spans="1:4">
      <c r="A498" s="1">
        <v>5129</v>
      </c>
      <c r="B498" s="1" t="s">
        <v>2617</v>
      </c>
      <c r="C498" s="1" t="s">
        <v>24085</v>
      </c>
      <c r="D498" s="1">
        <v>7.36</v>
      </c>
    </row>
    <row r="499" spans="1:4">
      <c r="A499" s="1">
        <v>5131</v>
      </c>
      <c r="B499" s="1" t="s">
        <v>2618</v>
      </c>
      <c r="C499" s="1" t="s">
        <v>24085</v>
      </c>
      <c r="D499" s="1">
        <v>9.25</v>
      </c>
    </row>
    <row r="500" spans="1:4">
      <c r="A500" s="1">
        <v>30018</v>
      </c>
      <c r="B500" s="1" t="s">
        <v>2619</v>
      </c>
      <c r="C500" s="1" t="s">
        <v>24085</v>
      </c>
      <c r="D500" s="1">
        <v>4.8600000000000003</v>
      </c>
    </row>
    <row r="501" spans="1:4">
      <c r="A501" s="1">
        <v>30019</v>
      </c>
      <c r="B501" s="1" t="s">
        <v>2620</v>
      </c>
      <c r="C501" s="1" t="s">
        <v>24085</v>
      </c>
      <c r="D501" s="1">
        <v>5.9</v>
      </c>
    </row>
    <row r="502" spans="1:4">
      <c r="A502" s="1">
        <v>30020</v>
      </c>
      <c r="B502" s="1" t="s">
        <v>2621</v>
      </c>
      <c r="C502" s="1" t="s">
        <v>24085</v>
      </c>
      <c r="D502" s="1">
        <v>7.32</v>
      </c>
    </row>
    <row r="503" spans="1:4">
      <c r="A503" s="1">
        <v>30021</v>
      </c>
      <c r="B503" s="1" t="s">
        <v>2622</v>
      </c>
      <c r="C503" s="1" t="s">
        <v>24085</v>
      </c>
      <c r="D503" s="1">
        <v>9.25</v>
      </c>
    </row>
    <row r="504" spans="1:4">
      <c r="A504" s="1">
        <v>7884</v>
      </c>
      <c r="B504" s="1" t="s">
        <v>2623</v>
      </c>
      <c r="C504" s="1" t="s">
        <v>24085</v>
      </c>
      <c r="D504" s="1">
        <v>3.12</v>
      </c>
    </row>
    <row r="505" spans="1:4">
      <c r="A505" s="1">
        <v>7894</v>
      </c>
      <c r="B505" s="1" t="s">
        <v>2624</v>
      </c>
      <c r="C505" s="1" t="s">
        <v>20557</v>
      </c>
      <c r="D505" s="1">
        <v>24.3</v>
      </c>
    </row>
    <row r="506" spans="1:4">
      <c r="A506" s="1">
        <v>6127</v>
      </c>
      <c r="B506" s="1" t="s">
        <v>2625</v>
      </c>
      <c r="C506" s="1" t="s">
        <v>20557</v>
      </c>
      <c r="D506" s="1">
        <v>26.2</v>
      </c>
    </row>
    <row r="507" spans="1:4">
      <c r="A507" s="1">
        <v>25402</v>
      </c>
      <c r="B507" s="1" t="s">
        <v>2626</v>
      </c>
      <c r="C507" s="1" t="s">
        <v>20557</v>
      </c>
      <c r="D507" s="1">
        <v>23.36</v>
      </c>
    </row>
    <row r="508" spans="1:4">
      <c r="A508" s="1">
        <v>3753</v>
      </c>
      <c r="B508" s="1" t="s">
        <v>2627</v>
      </c>
      <c r="C508" s="1" t="s">
        <v>20557</v>
      </c>
      <c r="D508" s="1">
        <v>25.36</v>
      </c>
    </row>
    <row r="509" spans="1:4">
      <c r="A509" s="1">
        <v>25404</v>
      </c>
      <c r="B509" s="1" t="s">
        <v>2628</v>
      </c>
      <c r="C509" s="1" t="s">
        <v>20557</v>
      </c>
      <c r="D509" s="1">
        <v>18.2</v>
      </c>
    </row>
    <row r="510" spans="1:4">
      <c r="A510" s="1">
        <v>20041</v>
      </c>
      <c r="B510" s="1" t="s">
        <v>2629</v>
      </c>
      <c r="C510" s="1" t="s">
        <v>24085</v>
      </c>
      <c r="D510" s="1">
        <v>1.81</v>
      </c>
    </row>
    <row r="511" spans="1:4">
      <c r="A511" s="1">
        <v>5268</v>
      </c>
      <c r="B511" s="1" t="s">
        <v>2630</v>
      </c>
      <c r="C511" s="1" t="s">
        <v>24085</v>
      </c>
      <c r="D511" s="1">
        <v>1.26</v>
      </c>
    </row>
    <row r="512" spans="1:4">
      <c r="A512" s="1">
        <v>77721</v>
      </c>
      <c r="B512" s="1" t="s">
        <v>2631</v>
      </c>
      <c r="C512" s="1" t="s">
        <v>24085</v>
      </c>
      <c r="D512" s="1">
        <v>13.65</v>
      </c>
    </row>
    <row r="513" spans="1:4">
      <c r="A513" s="1">
        <v>14423</v>
      </c>
      <c r="B513" s="1" t="s">
        <v>2632</v>
      </c>
      <c r="C513" s="1" t="s">
        <v>24085</v>
      </c>
      <c r="D513" s="1">
        <v>1.32</v>
      </c>
    </row>
    <row r="514" spans="1:4">
      <c r="A514" s="1">
        <v>14425</v>
      </c>
      <c r="B514" s="1" t="s">
        <v>2633</v>
      </c>
      <c r="C514" s="1" t="s">
        <v>24085</v>
      </c>
      <c r="D514" s="1">
        <v>1.26</v>
      </c>
    </row>
    <row r="515" spans="1:4">
      <c r="A515" s="1">
        <v>14424</v>
      </c>
      <c r="B515" s="1" t="s">
        <v>4251</v>
      </c>
      <c r="C515" s="1" t="s">
        <v>24085</v>
      </c>
      <c r="D515" s="1">
        <v>1.1200000000000001</v>
      </c>
    </row>
    <row r="516" spans="1:4">
      <c r="A516" s="1">
        <v>6657</v>
      </c>
      <c r="B516" s="1" t="s">
        <v>4252</v>
      </c>
      <c r="C516" s="1" t="s">
        <v>24085</v>
      </c>
      <c r="D516" s="1">
        <v>70.98</v>
      </c>
    </row>
    <row r="517" spans="1:4">
      <c r="A517" s="1">
        <v>639</v>
      </c>
      <c r="B517" s="1" t="s">
        <v>4253</v>
      </c>
      <c r="C517" s="1" t="s">
        <v>24085</v>
      </c>
      <c r="D517" s="1">
        <v>206.74</v>
      </c>
    </row>
    <row r="518" spans="1:4">
      <c r="A518" s="1">
        <v>5917</v>
      </c>
      <c r="B518" s="1" t="s">
        <v>4254</v>
      </c>
      <c r="C518" s="1" t="s">
        <v>24085</v>
      </c>
      <c r="D518" s="1">
        <v>12.78</v>
      </c>
    </row>
    <row r="519" spans="1:4">
      <c r="A519" s="1">
        <v>4300</v>
      </c>
      <c r="B519" s="1" t="s">
        <v>4255</v>
      </c>
      <c r="C519" s="1" t="s">
        <v>24085</v>
      </c>
      <c r="D519" s="1">
        <v>1.71</v>
      </c>
    </row>
    <row r="520" spans="1:4">
      <c r="A520" s="1">
        <v>14348</v>
      </c>
      <c r="B520" s="1" t="s">
        <v>4256</v>
      </c>
      <c r="C520" s="1" t="s">
        <v>24085</v>
      </c>
      <c r="D520" s="1">
        <v>510.4</v>
      </c>
    </row>
    <row r="521" spans="1:4">
      <c r="A521" s="1">
        <v>60621</v>
      </c>
      <c r="B521" s="1" t="s">
        <v>4257</v>
      </c>
      <c r="C521" s="1" t="s">
        <v>24085</v>
      </c>
      <c r="D521" s="1">
        <v>302.25</v>
      </c>
    </row>
    <row r="522" spans="1:4">
      <c r="A522" s="1">
        <v>30303</v>
      </c>
      <c r="B522" s="1" t="s">
        <v>4258</v>
      </c>
      <c r="C522" s="1" t="s">
        <v>22075</v>
      </c>
      <c r="D522" s="1">
        <v>0.92</v>
      </c>
    </row>
    <row r="523" spans="1:4">
      <c r="A523" s="1">
        <v>33581</v>
      </c>
      <c r="B523" s="1" t="s">
        <v>4259</v>
      </c>
      <c r="C523" s="1" t="s">
        <v>24085</v>
      </c>
      <c r="D523" s="1">
        <v>740</v>
      </c>
    </row>
    <row r="524" spans="1:4">
      <c r="A524" s="1">
        <v>60620</v>
      </c>
      <c r="B524" s="1" t="s">
        <v>4260</v>
      </c>
      <c r="C524" s="1" t="s">
        <v>24085</v>
      </c>
      <c r="D524" s="1">
        <v>356</v>
      </c>
    </row>
    <row r="525" spans="1:4">
      <c r="A525" s="1">
        <v>30304</v>
      </c>
      <c r="B525" s="1" t="s">
        <v>4261</v>
      </c>
      <c r="C525" s="1" t="s">
        <v>22075</v>
      </c>
      <c r="D525" s="1">
        <v>1.23</v>
      </c>
    </row>
    <row r="526" spans="1:4">
      <c r="A526" s="1">
        <v>60623</v>
      </c>
      <c r="B526" s="1" t="s">
        <v>4262</v>
      </c>
      <c r="C526" s="1" t="s">
        <v>24085</v>
      </c>
      <c r="D526" s="1">
        <v>7447.2</v>
      </c>
    </row>
    <row r="527" spans="1:4">
      <c r="A527" s="1">
        <v>30305</v>
      </c>
      <c r="B527" s="1" t="s">
        <v>4263</v>
      </c>
      <c r="C527" s="1" t="s">
        <v>22075</v>
      </c>
      <c r="D527" s="1">
        <v>3.43</v>
      </c>
    </row>
    <row r="528" spans="1:4">
      <c r="A528" s="1">
        <v>60622</v>
      </c>
      <c r="B528" s="1" t="s">
        <v>4264</v>
      </c>
      <c r="C528" s="1" t="s">
        <v>24085</v>
      </c>
      <c r="D528" s="1">
        <v>312</v>
      </c>
    </row>
    <row r="529" spans="1:4">
      <c r="A529" s="1">
        <v>4611</v>
      </c>
      <c r="B529" s="1" t="s">
        <v>4265</v>
      </c>
      <c r="C529" s="1" t="s">
        <v>24085</v>
      </c>
      <c r="D529" s="1">
        <v>614.79999999999995</v>
      </c>
    </row>
    <row r="530" spans="1:4">
      <c r="A530" s="1">
        <v>8074</v>
      </c>
      <c r="B530" s="1" t="s">
        <v>4266</v>
      </c>
      <c r="C530" s="1" t="s">
        <v>22075</v>
      </c>
      <c r="D530" s="1">
        <v>92</v>
      </c>
    </row>
    <row r="531" spans="1:4">
      <c r="A531" s="1">
        <v>8073</v>
      </c>
      <c r="B531" s="1" t="s">
        <v>4267</v>
      </c>
      <c r="C531" s="1" t="s">
        <v>3801</v>
      </c>
      <c r="D531" s="1">
        <v>92</v>
      </c>
    </row>
    <row r="532" spans="1:4">
      <c r="A532" s="1">
        <v>30315</v>
      </c>
      <c r="B532" s="1" t="s">
        <v>4268</v>
      </c>
      <c r="C532" s="1" t="s">
        <v>24085</v>
      </c>
      <c r="D532" s="1">
        <v>5623</v>
      </c>
    </row>
    <row r="533" spans="1:4">
      <c r="A533" s="1">
        <v>30312</v>
      </c>
      <c r="B533" s="1" t="s">
        <v>4269</v>
      </c>
      <c r="C533" s="1" t="s">
        <v>24085</v>
      </c>
      <c r="D533" s="1">
        <v>1025</v>
      </c>
    </row>
    <row r="534" spans="1:4">
      <c r="A534" s="1">
        <v>30313</v>
      </c>
      <c r="B534" s="1" t="s">
        <v>4270</v>
      </c>
      <c r="C534" s="1" t="s">
        <v>24085</v>
      </c>
      <c r="D534" s="1">
        <v>1265</v>
      </c>
    </row>
    <row r="535" spans="1:4">
      <c r="A535" s="1">
        <v>30314</v>
      </c>
      <c r="B535" s="1" t="s">
        <v>4271</v>
      </c>
      <c r="C535" s="1" t="s">
        <v>24085</v>
      </c>
      <c r="D535" s="1">
        <v>1990</v>
      </c>
    </row>
    <row r="536" spans="1:4">
      <c r="A536" s="1">
        <v>82271</v>
      </c>
      <c r="B536" s="1" t="s">
        <v>4272</v>
      </c>
      <c r="C536" s="1" t="s">
        <v>22075</v>
      </c>
      <c r="D536" s="1">
        <v>16.940000000000001</v>
      </c>
    </row>
    <row r="537" spans="1:4">
      <c r="A537" s="1">
        <v>6508</v>
      </c>
      <c r="B537" s="1" t="s">
        <v>4273</v>
      </c>
      <c r="C537" s="1" t="s">
        <v>24085</v>
      </c>
      <c r="D537" s="1">
        <v>439.37</v>
      </c>
    </row>
    <row r="538" spans="1:4">
      <c r="A538" s="1">
        <v>3211</v>
      </c>
      <c r="B538" s="1" t="s">
        <v>4274</v>
      </c>
      <c r="C538" s="1" t="s">
        <v>22075</v>
      </c>
      <c r="D538" s="1">
        <v>45.24</v>
      </c>
    </row>
    <row r="539" spans="1:4">
      <c r="A539" s="1">
        <v>3215</v>
      </c>
      <c r="B539" s="1" t="s">
        <v>4275</v>
      </c>
      <c r="C539" s="1" t="s">
        <v>24085</v>
      </c>
      <c r="D539" s="1">
        <v>127.6</v>
      </c>
    </row>
    <row r="540" spans="1:4">
      <c r="A540" s="1">
        <v>6481</v>
      </c>
      <c r="B540" s="1" t="s">
        <v>4276</v>
      </c>
      <c r="C540" s="1" t="s">
        <v>24085</v>
      </c>
      <c r="D540" s="1">
        <v>1600.8</v>
      </c>
    </row>
    <row r="541" spans="1:4">
      <c r="A541" s="1">
        <v>30316</v>
      </c>
      <c r="B541" s="1" t="s">
        <v>4277</v>
      </c>
      <c r="C541" s="1" t="s">
        <v>24085</v>
      </c>
      <c r="D541" s="1">
        <v>1600.8</v>
      </c>
    </row>
    <row r="542" spans="1:4">
      <c r="A542" s="1">
        <v>99200</v>
      </c>
      <c r="B542" s="1" t="s">
        <v>4278</v>
      </c>
      <c r="C542" s="1" t="s">
        <v>22075</v>
      </c>
      <c r="D542" s="1">
        <v>2.73</v>
      </c>
    </row>
    <row r="543" spans="1:4">
      <c r="A543" s="1">
        <v>99210</v>
      </c>
      <c r="B543" s="1" t="s">
        <v>4279</v>
      </c>
      <c r="C543" s="1" t="s">
        <v>22075</v>
      </c>
      <c r="D543" s="1">
        <v>2.73</v>
      </c>
    </row>
    <row r="544" spans="1:4">
      <c r="A544" s="1">
        <v>3660</v>
      </c>
      <c r="B544" s="1" t="s">
        <v>4280</v>
      </c>
      <c r="C544" s="1" t="s">
        <v>24085</v>
      </c>
      <c r="D544" s="1">
        <v>4883.6000000000004</v>
      </c>
    </row>
    <row r="545" spans="1:4">
      <c r="A545" s="1">
        <v>12744</v>
      </c>
      <c r="B545" s="1" t="s">
        <v>4281</v>
      </c>
      <c r="C545" s="1" t="s">
        <v>24085</v>
      </c>
      <c r="D545" s="1">
        <v>3.25</v>
      </c>
    </row>
    <row r="546" spans="1:4">
      <c r="A546" s="1">
        <v>37521</v>
      </c>
      <c r="B546" s="1" t="s">
        <v>4282</v>
      </c>
      <c r="C546" s="1" t="s">
        <v>24085</v>
      </c>
      <c r="D546" s="1">
        <v>49.9</v>
      </c>
    </row>
    <row r="547" spans="1:4">
      <c r="A547" s="1">
        <v>36997</v>
      </c>
      <c r="B547" s="1" t="s">
        <v>4283</v>
      </c>
      <c r="C547" s="1" t="s">
        <v>24085</v>
      </c>
      <c r="D547" s="1">
        <v>269.12</v>
      </c>
    </row>
    <row r="548" spans="1:4">
      <c r="A548" s="1">
        <v>5093</v>
      </c>
      <c r="B548" s="1" t="s">
        <v>4284</v>
      </c>
      <c r="C548" s="1" t="s">
        <v>24085</v>
      </c>
      <c r="D548" s="1">
        <v>33.229999999999997</v>
      </c>
    </row>
    <row r="549" spans="1:4">
      <c r="A549" s="1">
        <v>2019</v>
      </c>
      <c r="B549" s="1" t="s">
        <v>4285</v>
      </c>
      <c r="C549" s="1" t="s">
        <v>24085</v>
      </c>
      <c r="D549" s="1">
        <v>7.31</v>
      </c>
    </row>
    <row r="550" spans="1:4">
      <c r="A550" s="1">
        <v>2055</v>
      </c>
      <c r="B550" s="1" t="s">
        <v>4286</v>
      </c>
      <c r="C550" s="1" t="s">
        <v>24085</v>
      </c>
      <c r="D550" s="1">
        <v>39.049999999999997</v>
      </c>
    </row>
    <row r="551" spans="1:4">
      <c r="A551" s="1">
        <v>2023</v>
      </c>
      <c r="B551" s="1" t="s">
        <v>4287</v>
      </c>
      <c r="C551" s="1" t="s">
        <v>24085</v>
      </c>
      <c r="D551" s="1">
        <v>66.41</v>
      </c>
    </row>
    <row r="552" spans="1:4">
      <c r="A552" s="1">
        <v>62137</v>
      </c>
      <c r="B552" s="1" t="s">
        <v>4288</v>
      </c>
      <c r="C552" s="1" t="s">
        <v>24085</v>
      </c>
      <c r="D552" s="1">
        <v>361.92</v>
      </c>
    </row>
    <row r="553" spans="1:4">
      <c r="A553" s="1">
        <v>2031</v>
      </c>
      <c r="B553" s="1" t="s">
        <v>4289</v>
      </c>
      <c r="C553" s="1" t="s">
        <v>24085</v>
      </c>
      <c r="D553" s="1">
        <v>3.68</v>
      </c>
    </row>
    <row r="554" spans="1:4">
      <c r="A554" s="1">
        <v>2046</v>
      </c>
      <c r="B554" s="1" t="s">
        <v>4290</v>
      </c>
      <c r="C554" s="1" t="s">
        <v>24085</v>
      </c>
      <c r="D554" s="1">
        <v>26.13</v>
      </c>
    </row>
    <row r="555" spans="1:4">
      <c r="A555" s="1">
        <v>35861</v>
      </c>
      <c r="B555" s="1" t="s">
        <v>4291</v>
      </c>
      <c r="C555" s="1" t="s">
        <v>22075</v>
      </c>
      <c r="D555" s="1">
        <v>35.5</v>
      </c>
    </row>
    <row r="556" spans="1:4">
      <c r="A556" s="1">
        <v>19720</v>
      </c>
      <c r="B556" s="1" t="s">
        <v>4292</v>
      </c>
      <c r="C556" s="1" t="s">
        <v>3801</v>
      </c>
      <c r="D556" s="1">
        <v>12.32</v>
      </c>
    </row>
    <row r="557" spans="1:4">
      <c r="A557" s="1">
        <v>80131</v>
      </c>
      <c r="B557" s="1" t="s">
        <v>4293</v>
      </c>
      <c r="C557" s="1" t="s">
        <v>24085</v>
      </c>
      <c r="D557" s="1">
        <v>667.7</v>
      </c>
    </row>
    <row r="558" spans="1:4">
      <c r="A558" s="1">
        <v>4437</v>
      </c>
      <c r="B558" s="1" t="s">
        <v>4294</v>
      </c>
      <c r="C558" s="1" t="s">
        <v>4295</v>
      </c>
      <c r="D558" s="1">
        <v>152.22</v>
      </c>
    </row>
    <row r="559" spans="1:4">
      <c r="A559" s="1">
        <v>12391</v>
      </c>
      <c r="B559" s="1" t="s">
        <v>4296</v>
      </c>
      <c r="C559" s="1" t="s">
        <v>4295</v>
      </c>
      <c r="D559" s="1">
        <v>239.83</v>
      </c>
    </row>
    <row r="560" spans="1:4">
      <c r="A560" s="1">
        <v>28543</v>
      </c>
      <c r="B560" s="1" t="s">
        <v>4297</v>
      </c>
      <c r="C560" s="1" t="s">
        <v>24085</v>
      </c>
      <c r="D560" s="1">
        <v>6247.3</v>
      </c>
    </row>
    <row r="561" spans="1:4">
      <c r="A561" s="1">
        <v>3435</v>
      </c>
      <c r="B561" s="1" t="s">
        <v>4298</v>
      </c>
      <c r="C561" s="1" t="s">
        <v>24085</v>
      </c>
      <c r="D561" s="1">
        <v>0.57999999999999996</v>
      </c>
    </row>
    <row r="562" spans="1:4">
      <c r="A562" s="1">
        <v>3421</v>
      </c>
      <c r="B562" s="1" t="s">
        <v>4299</v>
      </c>
      <c r="C562" s="1" t="s">
        <v>24085</v>
      </c>
      <c r="D562" s="1">
        <v>0.34</v>
      </c>
    </row>
    <row r="563" spans="1:4">
      <c r="A563" s="1">
        <v>8351</v>
      </c>
      <c r="B563" s="1" t="s">
        <v>4300</v>
      </c>
      <c r="C563" s="1" t="s">
        <v>24085</v>
      </c>
      <c r="D563" s="1">
        <v>2.12</v>
      </c>
    </row>
    <row r="564" spans="1:4">
      <c r="A564" s="1">
        <v>3423</v>
      </c>
      <c r="B564" s="1" t="s">
        <v>4301</v>
      </c>
      <c r="C564" s="1" t="s">
        <v>24085</v>
      </c>
      <c r="D564" s="1">
        <v>0.34</v>
      </c>
    </row>
    <row r="565" spans="1:4">
      <c r="A565" s="1">
        <v>3738</v>
      </c>
      <c r="B565" s="1" t="s">
        <v>4302</v>
      </c>
      <c r="C565" s="1" t="s">
        <v>24085</v>
      </c>
      <c r="D565" s="1">
        <v>4.3499999999999996</v>
      </c>
    </row>
    <row r="566" spans="1:4">
      <c r="A566" s="1">
        <v>14201</v>
      </c>
      <c r="B566" s="1" t="s">
        <v>4303</v>
      </c>
      <c r="C566" s="1" t="s">
        <v>24085</v>
      </c>
      <c r="D566" s="1">
        <v>0.54</v>
      </c>
    </row>
    <row r="567" spans="1:4">
      <c r="A567" s="1">
        <v>6480</v>
      </c>
      <c r="B567" s="1" t="s">
        <v>4304</v>
      </c>
      <c r="C567" s="1" t="s">
        <v>23227</v>
      </c>
      <c r="D567" s="1">
        <v>0.28000000000000003</v>
      </c>
    </row>
    <row r="568" spans="1:4">
      <c r="A568" s="1">
        <v>6493</v>
      </c>
      <c r="B568" s="1" t="s">
        <v>4305</v>
      </c>
      <c r="C568" s="1" t="s">
        <v>23227</v>
      </c>
      <c r="D568" s="1">
        <v>0.75</v>
      </c>
    </row>
    <row r="569" spans="1:4">
      <c r="A569" s="1">
        <v>6476</v>
      </c>
      <c r="B569" s="1" t="s">
        <v>4306</v>
      </c>
      <c r="C569" s="1" t="s">
        <v>23227</v>
      </c>
      <c r="D569" s="1">
        <v>0.17</v>
      </c>
    </row>
    <row r="570" spans="1:4">
      <c r="A570" s="1">
        <v>5996</v>
      </c>
      <c r="B570" s="1" t="s">
        <v>4307</v>
      </c>
      <c r="C570" s="1" t="s">
        <v>24085</v>
      </c>
      <c r="D570" s="1">
        <v>3.8</v>
      </c>
    </row>
    <row r="571" spans="1:4">
      <c r="A571" s="1">
        <v>11704</v>
      </c>
      <c r="B571" s="1" t="s">
        <v>4308</v>
      </c>
      <c r="C571" s="1" t="s">
        <v>24085</v>
      </c>
      <c r="D571" s="1">
        <v>12.59</v>
      </c>
    </row>
    <row r="572" spans="1:4">
      <c r="A572" s="1">
        <v>11708</v>
      </c>
      <c r="B572" s="1" t="s">
        <v>4309</v>
      </c>
      <c r="C572" s="1" t="s">
        <v>24085</v>
      </c>
      <c r="D572" s="1">
        <v>13.29</v>
      </c>
    </row>
    <row r="573" spans="1:4">
      <c r="A573" s="1">
        <v>11712</v>
      </c>
      <c r="B573" s="1" t="s">
        <v>4310</v>
      </c>
      <c r="C573" s="1" t="s">
        <v>24085</v>
      </c>
      <c r="D573" s="1">
        <v>21.18</v>
      </c>
    </row>
    <row r="574" spans="1:4">
      <c r="A574" s="1">
        <v>50605</v>
      </c>
      <c r="B574" s="1" t="s">
        <v>4311</v>
      </c>
      <c r="C574" s="1" t="s">
        <v>24085</v>
      </c>
      <c r="D574" s="1">
        <v>56.15</v>
      </c>
    </row>
    <row r="575" spans="1:4">
      <c r="A575" s="1">
        <v>11716</v>
      </c>
      <c r="B575" s="1" t="s">
        <v>4312</v>
      </c>
      <c r="C575" s="1" t="s">
        <v>24085</v>
      </c>
      <c r="D575" s="1">
        <v>203.98</v>
      </c>
    </row>
    <row r="576" spans="1:4">
      <c r="A576" s="1">
        <v>20805</v>
      </c>
      <c r="B576" s="1" t="s">
        <v>4313</v>
      </c>
      <c r="C576" s="1" t="s">
        <v>24085</v>
      </c>
      <c r="D576" s="1">
        <v>57.34</v>
      </c>
    </row>
    <row r="577" spans="1:4">
      <c r="A577" s="1">
        <v>50600</v>
      </c>
      <c r="B577" s="1" t="s">
        <v>4314</v>
      </c>
      <c r="C577" s="1" t="s">
        <v>24085</v>
      </c>
      <c r="D577" s="1">
        <v>25.9</v>
      </c>
    </row>
    <row r="578" spans="1:4">
      <c r="A578" s="1">
        <v>7503</v>
      </c>
      <c r="B578" s="1" t="s">
        <v>4315</v>
      </c>
      <c r="C578" s="1" t="s">
        <v>24085</v>
      </c>
      <c r="D578" s="1">
        <v>34.75</v>
      </c>
    </row>
    <row r="579" spans="1:4">
      <c r="A579" s="1">
        <v>2684</v>
      </c>
      <c r="B579" s="1" t="s">
        <v>4316</v>
      </c>
      <c r="C579" s="1" t="s">
        <v>24085</v>
      </c>
      <c r="D579" s="1">
        <v>0.24</v>
      </c>
    </row>
    <row r="580" spans="1:4">
      <c r="A580" s="1">
        <v>2688</v>
      </c>
      <c r="B580" s="1" t="s">
        <v>4317</v>
      </c>
      <c r="C580" s="1" t="s">
        <v>24085</v>
      </c>
      <c r="D580" s="1">
        <v>3.18</v>
      </c>
    </row>
    <row r="581" spans="1:4">
      <c r="A581" s="1">
        <v>4321</v>
      </c>
      <c r="B581" s="1" t="s">
        <v>4318</v>
      </c>
      <c r="C581" s="1" t="s">
        <v>24085</v>
      </c>
      <c r="D581" s="1">
        <v>16.48</v>
      </c>
    </row>
    <row r="582" spans="1:4">
      <c r="A582" s="1">
        <v>2159</v>
      </c>
      <c r="B582" s="1" t="s">
        <v>4319</v>
      </c>
      <c r="C582" s="1" t="s">
        <v>24085</v>
      </c>
      <c r="D582" s="1">
        <v>12.28</v>
      </c>
    </row>
    <row r="583" spans="1:4">
      <c r="A583" s="1">
        <v>2137</v>
      </c>
      <c r="B583" s="1" t="s">
        <v>4320</v>
      </c>
      <c r="C583" s="1" t="s">
        <v>24085</v>
      </c>
      <c r="D583" s="1">
        <v>18.739999999999998</v>
      </c>
    </row>
    <row r="584" spans="1:4">
      <c r="A584" s="1">
        <v>5575</v>
      </c>
      <c r="B584" s="1" t="s">
        <v>4321</v>
      </c>
      <c r="C584" s="1" t="s">
        <v>24085</v>
      </c>
      <c r="D584" s="1">
        <v>47.85</v>
      </c>
    </row>
    <row r="585" spans="1:4">
      <c r="A585" s="1">
        <v>1374</v>
      </c>
      <c r="B585" s="1" t="s">
        <v>4322</v>
      </c>
      <c r="C585" s="1" t="s">
        <v>24085</v>
      </c>
      <c r="D585" s="1">
        <v>27.95</v>
      </c>
    </row>
    <row r="586" spans="1:4">
      <c r="A586" s="1">
        <v>2155</v>
      </c>
      <c r="B586" s="1" t="s">
        <v>4323</v>
      </c>
      <c r="C586" s="1" t="s">
        <v>24085</v>
      </c>
      <c r="D586" s="1">
        <v>5.51</v>
      </c>
    </row>
    <row r="587" spans="1:4">
      <c r="A587" s="1">
        <v>3479</v>
      </c>
      <c r="B587" s="1" t="s">
        <v>4324</v>
      </c>
      <c r="C587" s="1" t="s">
        <v>24085</v>
      </c>
      <c r="D587" s="1">
        <v>50.64</v>
      </c>
    </row>
    <row r="588" spans="1:4">
      <c r="A588" s="1">
        <v>4001</v>
      </c>
      <c r="B588" s="1" t="s">
        <v>4325</v>
      </c>
      <c r="C588" s="1" t="s">
        <v>24085</v>
      </c>
      <c r="D588" s="1">
        <v>1.32</v>
      </c>
    </row>
    <row r="589" spans="1:4">
      <c r="A589" s="1">
        <v>5650</v>
      </c>
      <c r="B589" s="1" t="s">
        <v>4326</v>
      </c>
      <c r="C589" s="1" t="s">
        <v>24085</v>
      </c>
      <c r="D589" s="1">
        <v>1.93</v>
      </c>
    </row>
    <row r="590" spans="1:4">
      <c r="A590" s="1">
        <v>5651</v>
      </c>
      <c r="B590" s="1" t="s">
        <v>4327</v>
      </c>
      <c r="C590" s="1" t="s">
        <v>24085</v>
      </c>
      <c r="D590" s="1">
        <v>2.02</v>
      </c>
    </row>
    <row r="591" spans="1:4">
      <c r="A591" s="1">
        <v>5655</v>
      </c>
      <c r="B591" s="1" t="s">
        <v>4328</v>
      </c>
      <c r="C591" s="1" t="s">
        <v>24085</v>
      </c>
      <c r="D591" s="1">
        <v>5.38</v>
      </c>
    </row>
    <row r="592" spans="1:4">
      <c r="A592" s="1">
        <v>5659</v>
      </c>
      <c r="B592" s="1" t="s">
        <v>4329</v>
      </c>
      <c r="C592" s="1" t="s">
        <v>24085</v>
      </c>
      <c r="D592" s="1">
        <v>10.08</v>
      </c>
    </row>
    <row r="593" spans="1:4">
      <c r="A593" s="1">
        <v>5747</v>
      </c>
      <c r="B593" s="1" t="s">
        <v>4330</v>
      </c>
      <c r="C593" s="1" t="s">
        <v>24085</v>
      </c>
      <c r="D593" s="1">
        <v>1.34</v>
      </c>
    </row>
    <row r="594" spans="1:4">
      <c r="A594" s="1">
        <v>5753</v>
      </c>
      <c r="B594" s="1" t="s">
        <v>4331</v>
      </c>
      <c r="C594" s="1" t="s">
        <v>24085</v>
      </c>
      <c r="D594" s="1">
        <v>2.23</v>
      </c>
    </row>
    <row r="595" spans="1:4">
      <c r="A595" s="1">
        <v>5749</v>
      </c>
      <c r="B595" s="1" t="s">
        <v>4332</v>
      </c>
      <c r="C595" s="1" t="s">
        <v>24085</v>
      </c>
      <c r="D595" s="1">
        <v>2.08</v>
      </c>
    </row>
    <row r="596" spans="1:4">
      <c r="A596" s="1">
        <v>5757</v>
      </c>
      <c r="B596" s="1" t="s">
        <v>4333</v>
      </c>
      <c r="C596" s="1" t="s">
        <v>24085</v>
      </c>
      <c r="D596" s="1">
        <v>6.73</v>
      </c>
    </row>
    <row r="597" spans="1:4">
      <c r="A597" s="1">
        <v>5746</v>
      </c>
      <c r="B597" s="1" t="s">
        <v>4334</v>
      </c>
      <c r="C597" s="1" t="s">
        <v>24085</v>
      </c>
      <c r="D597" s="1">
        <v>0.46</v>
      </c>
    </row>
    <row r="598" spans="1:4">
      <c r="A598" s="1">
        <v>7863</v>
      </c>
      <c r="B598" s="1" t="s">
        <v>4335</v>
      </c>
      <c r="C598" s="1" t="s">
        <v>23227</v>
      </c>
      <c r="D598" s="1">
        <v>0.51</v>
      </c>
    </row>
    <row r="599" spans="1:4">
      <c r="A599" s="1">
        <v>3651</v>
      </c>
      <c r="B599" s="1" t="s">
        <v>4336</v>
      </c>
      <c r="C599" s="1" t="s">
        <v>23227</v>
      </c>
      <c r="D599" s="1">
        <v>2.92</v>
      </c>
    </row>
    <row r="600" spans="1:4">
      <c r="A600" s="1">
        <v>7824</v>
      </c>
      <c r="B600" s="1" t="s">
        <v>4337</v>
      </c>
      <c r="C600" s="1" t="s">
        <v>23227</v>
      </c>
      <c r="D600" s="1">
        <v>3.7</v>
      </c>
    </row>
    <row r="601" spans="1:4">
      <c r="A601" s="1">
        <v>7857</v>
      </c>
      <c r="B601" s="1" t="s">
        <v>4338</v>
      </c>
      <c r="C601" s="1" t="s">
        <v>23227</v>
      </c>
      <c r="D601" s="1">
        <v>3.25</v>
      </c>
    </row>
    <row r="602" spans="1:4">
      <c r="A602" s="1">
        <v>1359</v>
      </c>
      <c r="B602" s="1" t="s">
        <v>4339</v>
      </c>
      <c r="C602" s="1" t="s">
        <v>24085</v>
      </c>
      <c r="D602" s="1">
        <v>6</v>
      </c>
    </row>
    <row r="603" spans="1:4">
      <c r="A603" s="1">
        <v>1357</v>
      </c>
      <c r="B603" s="1" t="s">
        <v>4340</v>
      </c>
      <c r="C603" s="1" t="s">
        <v>24085</v>
      </c>
      <c r="D603" s="1">
        <v>2.6</v>
      </c>
    </row>
    <row r="604" spans="1:4">
      <c r="A604" s="1">
        <v>5546</v>
      </c>
      <c r="B604" s="1" t="s">
        <v>4341</v>
      </c>
      <c r="C604" s="1" t="s">
        <v>24085</v>
      </c>
      <c r="D604" s="1">
        <v>1.58</v>
      </c>
    </row>
    <row r="605" spans="1:4">
      <c r="A605" s="1">
        <v>1362</v>
      </c>
      <c r="B605" s="1" t="s">
        <v>4342</v>
      </c>
      <c r="C605" s="1" t="s">
        <v>24085</v>
      </c>
      <c r="D605" s="1">
        <v>11.43</v>
      </c>
    </row>
    <row r="606" spans="1:4">
      <c r="A606" s="1">
        <v>863</v>
      </c>
      <c r="B606" s="1" t="s">
        <v>4343</v>
      </c>
      <c r="C606" s="1" t="s">
        <v>3730</v>
      </c>
      <c r="D606" s="1">
        <v>1.04</v>
      </c>
    </row>
    <row r="607" spans="1:4">
      <c r="A607" s="1">
        <v>5450</v>
      </c>
      <c r="B607" s="1" t="s">
        <v>4344</v>
      </c>
      <c r="C607" s="1" t="s">
        <v>24085</v>
      </c>
      <c r="D607" s="1">
        <v>9.8000000000000007</v>
      </c>
    </row>
    <row r="608" spans="1:4">
      <c r="A608" s="1">
        <v>5500</v>
      </c>
      <c r="B608" s="1" t="s">
        <v>4345</v>
      </c>
      <c r="C608" s="1" t="s">
        <v>24085</v>
      </c>
      <c r="D608" s="1">
        <v>7.2</v>
      </c>
    </row>
    <row r="609" spans="1:4">
      <c r="A609" s="1">
        <v>3922</v>
      </c>
      <c r="B609" s="1" t="s">
        <v>4346</v>
      </c>
      <c r="C609" s="1" t="s">
        <v>24085</v>
      </c>
      <c r="D609" s="1">
        <v>9</v>
      </c>
    </row>
    <row r="610" spans="1:4">
      <c r="A610" s="1">
        <v>12409</v>
      </c>
      <c r="B610" s="1" t="s">
        <v>4347</v>
      </c>
      <c r="C610" s="1" t="s">
        <v>22126</v>
      </c>
      <c r="D610" s="1">
        <v>9.18</v>
      </c>
    </row>
    <row r="611" spans="1:4">
      <c r="A611" s="1">
        <v>609</v>
      </c>
      <c r="B611" s="1" t="s">
        <v>4348</v>
      </c>
      <c r="C611" s="1" t="s">
        <v>22126</v>
      </c>
      <c r="D611" s="1">
        <v>0.43</v>
      </c>
    </row>
    <row r="612" spans="1:4">
      <c r="A612" s="1">
        <v>4999</v>
      </c>
      <c r="B612" s="1" t="s">
        <v>4349</v>
      </c>
      <c r="C612" s="1" t="s">
        <v>22126</v>
      </c>
      <c r="D612" s="1">
        <v>5.14</v>
      </c>
    </row>
    <row r="613" spans="1:4">
      <c r="A613" s="1">
        <v>5003</v>
      </c>
      <c r="B613" s="1" t="s">
        <v>4350</v>
      </c>
      <c r="C613" s="1" t="s">
        <v>22126</v>
      </c>
      <c r="D613" s="1">
        <v>0.65</v>
      </c>
    </row>
    <row r="614" spans="1:4">
      <c r="A614" s="1">
        <v>5002</v>
      </c>
      <c r="B614" s="1" t="s">
        <v>4351</v>
      </c>
      <c r="C614" s="1" t="s">
        <v>22126</v>
      </c>
      <c r="D614" s="1">
        <v>0.95</v>
      </c>
    </row>
    <row r="615" spans="1:4">
      <c r="A615" s="1">
        <v>12527</v>
      </c>
      <c r="B615" s="1" t="s">
        <v>4352</v>
      </c>
      <c r="C615" s="1" t="s">
        <v>22126</v>
      </c>
      <c r="D615" s="1">
        <v>1.72</v>
      </c>
    </row>
    <row r="616" spans="1:4">
      <c r="A616" s="1">
        <v>12589</v>
      </c>
      <c r="B616" s="1" t="s">
        <v>4353</v>
      </c>
      <c r="C616" s="1" t="s">
        <v>22126</v>
      </c>
      <c r="D616" s="1">
        <v>4.12</v>
      </c>
    </row>
    <row r="617" spans="1:4">
      <c r="A617" s="1">
        <v>12874</v>
      </c>
      <c r="B617" s="1" t="s">
        <v>4354</v>
      </c>
      <c r="C617" s="1" t="s">
        <v>22126</v>
      </c>
      <c r="D617" s="1">
        <v>7.15</v>
      </c>
    </row>
    <row r="618" spans="1:4">
      <c r="A618" s="1">
        <v>5000</v>
      </c>
      <c r="B618" s="1" t="s">
        <v>4355</v>
      </c>
      <c r="C618" s="1" t="s">
        <v>22126</v>
      </c>
      <c r="D618" s="1">
        <v>7.15</v>
      </c>
    </row>
    <row r="619" spans="1:4">
      <c r="A619" s="1">
        <v>4981</v>
      </c>
      <c r="B619" s="1" t="s">
        <v>4356</v>
      </c>
      <c r="C619" s="1" t="s">
        <v>22126</v>
      </c>
      <c r="D619" s="1">
        <v>23.44</v>
      </c>
    </row>
    <row r="620" spans="1:4">
      <c r="A620" s="1">
        <v>10085</v>
      </c>
      <c r="B620" s="1" t="s">
        <v>4357</v>
      </c>
      <c r="C620" s="1" t="s">
        <v>22126</v>
      </c>
      <c r="D620" s="1">
        <v>73.319999999999993</v>
      </c>
    </row>
    <row r="621" spans="1:4">
      <c r="A621" s="1">
        <v>12620</v>
      </c>
      <c r="B621" s="1" t="s">
        <v>4358</v>
      </c>
      <c r="C621" s="1" t="s">
        <v>22126</v>
      </c>
      <c r="D621" s="1">
        <v>14.49</v>
      </c>
    </row>
    <row r="622" spans="1:4">
      <c r="A622" s="1">
        <v>12488</v>
      </c>
      <c r="B622" s="1" t="s">
        <v>4359</v>
      </c>
      <c r="C622" s="1" t="s">
        <v>22126</v>
      </c>
      <c r="D622" s="1">
        <v>0.95</v>
      </c>
    </row>
    <row r="623" spans="1:4">
      <c r="A623" s="1">
        <v>12497</v>
      </c>
      <c r="B623" s="1" t="s">
        <v>4360</v>
      </c>
      <c r="C623" s="1" t="s">
        <v>22126</v>
      </c>
      <c r="D623" s="1">
        <v>188.29</v>
      </c>
    </row>
    <row r="624" spans="1:4">
      <c r="A624" s="1">
        <v>12413</v>
      </c>
      <c r="B624" s="1" t="s">
        <v>4361</v>
      </c>
      <c r="C624" s="1" t="s">
        <v>22126</v>
      </c>
      <c r="D624" s="1">
        <v>229.96</v>
      </c>
    </row>
    <row r="625" spans="1:4">
      <c r="A625" s="1">
        <v>2705</v>
      </c>
      <c r="B625" s="1" t="s">
        <v>4362</v>
      </c>
      <c r="C625" s="1" t="s">
        <v>22126</v>
      </c>
      <c r="D625" s="1">
        <v>6.89</v>
      </c>
    </row>
    <row r="626" spans="1:4">
      <c r="A626" s="1">
        <v>12493</v>
      </c>
      <c r="B626" s="1" t="s">
        <v>4363</v>
      </c>
      <c r="C626" s="1" t="s">
        <v>22126</v>
      </c>
      <c r="D626" s="1">
        <v>109.88</v>
      </c>
    </row>
    <row r="627" spans="1:4">
      <c r="A627" s="1">
        <v>12405</v>
      </c>
      <c r="B627" s="1" t="s">
        <v>4364</v>
      </c>
      <c r="C627" s="1" t="s">
        <v>22126</v>
      </c>
      <c r="D627" s="1">
        <v>20.420000000000002</v>
      </c>
    </row>
    <row r="628" spans="1:4">
      <c r="A628" s="1">
        <v>1208</v>
      </c>
      <c r="B628" s="1" t="s">
        <v>4365</v>
      </c>
      <c r="C628" s="1" t="s">
        <v>22126</v>
      </c>
      <c r="D628" s="1">
        <v>5.14</v>
      </c>
    </row>
    <row r="629" spans="1:4">
      <c r="A629" s="1">
        <v>12824</v>
      </c>
      <c r="B629" s="1" t="s">
        <v>4366</v>
      </c>
      <c r="C629" s="1" t="s">
        <v>22126</v>
      </c>
      <c r="D629" s="1">
        <v>0.51</v>
      </c>
    </row>
    <row r="630" spans="1:4">
      <c r="A630" s="1">
        <v>4775</v>
      </c>
      <c r="B630" s="1" t="s">
        <v>4367</v>
      </c>
      <c r="C630" s="1" t="s">
        <v>22126</v>
      </c>
      <c r="D630" s="1">
        <v>0.69</v>
      </c>
    </row>
    <row r="631" spans="1:4">
      <c r="A631" s="1">
        <v>1259</v>
      </c>
      <c r="B631" s="1" t="s">
        <v>4368</v>
      </c>
      <c r="C631" s="1" t="s">
        <v>22126</v>
      </c>
      <c r="D631" s="1">
        <v>11.83</v>
      </c>
    </row>
    <row r="632" spans="1:4">
      <c r="A632" s="1">
        <v>12367</v>
      </c>
      <c r="B632" s="1" t="s">
        <v>4369</v>
      </c>
      <c r="C632" s="1" t="s">
        <v>22126</v>
      </c>
      <c r="D632" s="1">
        <v>7.15</v>
      </c>
    </row>
    <row r="633" spans="1:4">
      <c r="A633" s="1">
        <v>12485</v>
      </c>
      <c r="B633" s="1" t="s">
        <v>4370</v>
      </c>
      <c r="C633" s="1" t="s">
        <v>22126</v>
      </c>
      <c r="D633" s="1">
        <v>0.28000000000000003</v>
      </c>
    </row>
    <row r="634" spans="1:4">
      <c r="A634" s="1">
        <v>12421</v>
      </c>
      <c r="B634" s="1" t="s">
        <v>4371</v>
      </c>
      <c r="C634" s="1" t="s">
        <v>22126</v>
      </c>
      <c r="D634" s="1">
        <v>83.41</v>
      </c>
    </row>
    <row r="635" spans="1:4">
      <c r="A635" s="1">
        <v>12486</v>
      </c>
      <c r="B635" s="1" t="s">
        <v>4372</v>
      </c>
      <c r="C635" s="1" t="s">
        <v>22126</v>
      </c>
      <c r="D635" s="1">
        <v>0.43</v>
      </c>
    </row>
    <row r="636" spans="1:4">
      <c r="A636" s="1">
        <v>942</v>
      </c>
      <c r="B636" s="1" t="s">
        <v>4373</v>
      </c>
      <c r="C636" s="1" t="s">
        <v>22126</v>
      </c>
      <c r="D636" s="1">
        <v>0.65</v>
      </c>
    </row>
    <row r="637" spans="1:4">
      <c r="A637" s="1">
        <v>12028</v>
      </c>
      <c r="B637" s="1" t="s">
        <v>4374</v>
      </c>
      <c r="C637" s="1" t="s">
        <v>22126</v>
      </c>
      <c r="D637" s="1">
        <v>12.3</v>
      </c>
    </row>
    <row r="638" spans="1:4">
      <c r="A638" s="1">
        <v>1034</v>
      </c>
      <c r="B638" s="1" t="s">
        <v>4375</v>
      </c>
      <c r="C638" s="1" t="s">
        <v>22126</v>
      </c>
      <c r="D638" s="1">
        <v>4.5999999999999996</v>
      </c>
    </row>
    <row r="639" spans="1:4">
      <c r="A639" s="1">
        <v>5005</v>
      </c>
      <c r="B639" s="1" t="s">
        <v>4376</v>
      </c>
      <c r="C639" s="1" t="s">
        <v>22126</v>
      </c>
      <c r="D639" s="1">
        <v>0.28000000000000003</v>
      </c>
    </row>
    <row r="640" spans="1:4">
      <c r="A640" s="1">
        <v>5001</v>
      </c>
      <c r="B640" s="1" t="s">
        <v>4377</v>
      </c>
      <c r="C640" s="1" t="s">
        <v>22126</v>
      </c>
      <c r="D640" s="1">
        <v>1.72</v>
      </c>
    </row>
    <row r="641" spans="1:4">
      <c r="A641" s="1">
        <v>4994</v>
      </c>
      <c r="B641" s="1" t="s">
        <v>4378</v>
      </c>
      <c r="C641" s="1" t="s">
        <v>22126</v>
      </c>
      <c r="D641" s="1">
        <v>48.55</v>
      </c>
    </row>
    <row r="642" spans="1:4">
      <c r="A642" s="1">
        <v>4993</v>
      </c>
      <c r="B642" s="1" t="s">
        <v>4379</v>
      </c>
      <c r="C642" s="1" t="s">
        <v>22126</v>
      </c>
      <c r="D642" s="1">
        <v>59.64</v>
      </c>
    </row>
    <row r="643" spans="1:4">
      <c r="A643" s="1">
        <v>3532</v>
      </c>
      <c r="B643" s="1" t="s">
        <v>4380</v>
      </c>
      <c r="C643" s="1" t="s">
        <v>22126</v>
      </c>
      <c r="D643" s="1">
        <v>2.96</v>
      </c>
    </row>
    <row r="644" spans="1:4">
      <c r="A644" s="1">
        <v>626</v>
      </c>
      <c r="B644" s="1" t="s">
        <v>4381</v>
      </c>
      <c r="C644" s="1" t="s">
        <v>22126</v>
      </c>
      <c r="D644" s="1">
        <v>74.67</v>
      </c>
    </row>
    <row r="645" spans="1:4">
      <c r="A645" s="1">
        <v>4991</v>
      </c>
      <c r="B645" s="1" t="s">
        <v>4382</v>
      </c>
      <c r="C645" s="1" t="s">
        <v>22126</v>
      </c>
      <c r="D645" s="1">
        <v>98.4</v>
      </c>
    </row>
    <row r="646" spans="1:4">
      <c r="A646" s="1">
        <v>3485</v>
      </c>
      <c r="B646" s="1" t="s">
        <v>4383</v>
      </c>
      <c r="C646" s="1" t="s">
        <v>22126</v>
      </c>
      <c r="D646" s="1">
        <v>122.95</v>
      </c>
    </row>
    <row r="647" spans="1:4">
      <c r="A647" s="1">
        <v>60628</v>
      </c>
      <c r="B647" s="1" t="s">
        <v>4384</v>
      </c>
      <c r="C647" s="1" t="s">
        <v>22126</v>
      </c>
      <c r="D647" s="1">
        <v>160.19</v>
      </c>
    </row>
    <row r="648" spans="1:4">
      <c r="A648" s="1">
        <v>4992</v>
      </c>
      <c r="B648" s="1" t="s">
        <v>4385</v>
      </c>
      <c r="C648" s="1" t="s">
        <v>22126</v>
      </c>
      <c r="D648" s="1">
        <v>206.87</v>
      </c>
    </row>
    <row r="649" spans="1:4">
      <c r="A649" s="1">
        <v>12440</v>
      </c>
      <c r="B649" s="1" t="s">
        <v>4386</v>
      </c>
      <c r="C649" s="1" t="s">
        <v>22126</v>
      </c>
      <c r="D649" s="1">
        <v>12.46</v>
      </c>
    </row>
    <row r="650" spans="1:4">
      <c r="A650" s="1">
        <v>4996</v>
      </c>
      <c r="B650" s="1" t="s">
        <v>4387</v>
      </c>
      <c r="C650" s="1" t="s">
        <v>22126</v>
      </c>
      <c r="D650" s="1">
        <v>19.399999999999999</v>
      </c>
    </row>
    <row r="651" spans="1:4">
      <c r="A651" s="1">
        <v>1288</v>
      </c>
      <c r="B651" s="1" t="s">
        <v>4388</v>
      </c>
      <c r="C651" s="1" t="s">
        <v>22126</v>
      </c>
      <c r="D651" s="1">
        <v>19.399999999999999</v>
      </c>
    </row>
    <row r="652" spans="1:4">
      <c r="A652" s="1">
        <v>6660</v>
      </c>
      <c r="B652" s="1" t="s">
        <v>4389</v>
      </c>
      <c r="C652" s="1" t="s">
        <v>22126</v>
      </c>
      <c r="D652" s="1">
        <v>3.53</v>
      </c>
    </row>
    <row r="653" spans="1:4">
      <c r="A653" s="1">
        <v>12011</v>
      </c>
      <c r="B653" s="1" t="s">
        <v>4390</v>
      </c>
      <c r="C653" s="1" t="s">
        <v>22126</v>
      </c>
      <c r="D653" s="1">
        <v>3.96</v>
      </c>
    </row>
    <row r="654" spans="1:4">
      <c r="A654" s="1">
        <v>6661</v>
      </c>
      <c r="B654" s="1" t="s">
        <v>4391</v>
      </c>
      <c r="C654" s="1" t="s">
        <v>22126</v>
      </c>
      <c r="D654" s="1">
        <v>9.26</v>
      </c>
    </row>
    <row r="655" spans="1:4">
      <c r="A655" s="1">
        <v>80528</v>
      </c>
      <c r="B655" s="1" t="s">
        <v>4392</v>
      </c>
      <c r="C655" s="1" t="s">
        <v>24085</v>
      </c>
      <c r="D655" s="1">
        <v>32.25</v>
      </c>
    </row>
    <row r="656" spans="1:4">
      <c r="A656" s="1">
        <v>4635</v>
      </c>
      <c r="B656" s="1" t="s">
        <v>4393</v>
      </c>
      <c r="C656" s="1" t="s">
        <v>22126</v>
      </c>
      <c r="D656" s="1">
        <v>4.7300000000000004</v>
      </c>
    </row>
    <row r="657" spans="1:4">
      <c r="A657" s="1">
        <v>3957</v>
      </c>
      <c r="B657" s="1" t="s">
        <v>4394</v>
      </c>
      <c r="C657" s="1" t="s">
        <v>24085</v>
      </c>
      <c r="D657" s="1">
        <v>258.89999999999998</v>
      </c>
    </row>
    <row r="658" spans="1:4">
      <c r="A658" s="1">
        <v>61430</v>
      </c>
      <c r="B658" s="1" t="s">
        <v>4395</v>
      </c>
      <c r="C658" s="1" t="s">
        <v>24085</v>
      </c>
      <c r="D658" s="1">
        <v>11.79</v>
      </c>
    </row>
    <row r="659" spans="1:4">
      <c r="A659" s="1">
        <v>61438</v>
      </c>
      <c r="B659" s="1" t="s">
        <v>4396</v>
      </c>
      <c r="C659" s="1" t="s">
        <v>24085</v>
      </c>
      <c r="D659" s="1">
        <v>23.92</v>
      </c>
    </row>
    <row r="660" spans="1:4">
      <c r="A660" s="1">
        <v>61434</v>
      </c>
      <c r="B660" s="1" t="s">
        <v>4397</v>
      </c>
      <c r="C660" s="1" t="s">
        <v>24085</v>
      </c>
      <c r="D660" s="1">
        <v>19.239999999999998</v>
      </c>
    </row>
    <row r="661" spans="1:4">
      <c r="A661" s="1">
        <v>6929</v>
      </c>
      <c r="B661" s="1" t="s">
        <v>4398</v>
      </c>
      <c r="C661" s="1" t="s">
        <v>24085</v>
      </c>
      <c r="D661" s="1">
        <v>190</v>
      </c>
    </row>
    <row r="662" spans="1:4">
      <c r="A662" s="1">
        <v>4294</v>
      </c>
      <c r="B662" s="1" t="s">
        <v>4399</v>
      </c>
      <c r="C662" s="1" t="s">
        <v>24085</v>
      </c>
      <c r="D662" s="1">
        <v>400.56</v>
      </c>
    </row>
    <row r="663" spans="1:4">
      <c r="A663" s="1">
        <v>14451</v>
      </c>
      <c r="B663" s="1" t="s">
        <v>4400</v>
      </c>
      <c r="C663" s="1" t="s">
        <v>24085</v>
      </c>
      <c r="D663" s="1">
        <v>180</v>
      </c>
    </row>
    <row r="664" spans="1:4">
      <c r="A664" s="1">
        <v>13701</v>
      </c>
      <c r="B664" s="1" t="s">
        <v>4401</v>
      </c>
      <c r="C664" s="1" t="s">
        <v>24085</v>
      </c>
      <c r="D664" s="1">
        <v>196</v>
      </c>
    </row>
    <row r="665" spans="1:4">
      <c r="A665" s="1">
        <v>44823</v>
      </c>
      <c r="B665" s="1" t="s">
        <v>4402</v>
      </c>
      <c r="C665" s="1" t="s">
        <v>24085</v>
      </c>
      <c r="D665" s="1">
        <v>440.15</v>
      </c>
    </row>
    <row r="666" spans="1:4">
      <c r="A666" s="1">
        <v>3967</v>
      </c>
      <c r="B666" s="1" t="s">
        <v>4403</v>
      </c>
      <c r="C666" s="1" t="s">
        <v>24085</v>
      </c>
      <c r="D666" s="1">
        <v>0.42</v>
      </c>
    </row>
    <row r="667" spans="1:4">
      <c r="A667" s="1">
        <v>5550</v>
      </c>
      <c r="B667" s="1" t="s">
        <v>4404</v>
      </c>
      <c r="C667" s="1" t="s">
        <v>24085</v>
      </c>
      <c r="D667" s="1">
        <v>118.27</v>
      </c>
    </row>
    <row r="668" spans="1:4">
      <c r="A668" s="1">
        <v>3490</v>
      </c>
      <c r="B668" s="1" t="s">
        <v>4405</v>
      </c>
      <c r="C668" s="1" t="s">
        <v>24085</v>
      </c>
      <c r="D668" s="1">
        <v>1.1499999999999999</v>
      </c>
    </row>
    <row r="669" spans="1:4">
      <c r="A669" s="1">
        <v>3826</v>
      </c>
      <c r="B669" s="1" t="s">
        <v>4406</v>
      </c>
      <c r="C669" s="1" t="s">
        <v>24085</v>
      </c>
      <c r="D669" s="1">
        <v>0.52</v>
      </c>
    </row>
    <row r="670" spans="1:4">
      <c r="A670" s="1">
        <v>4978</v>
      </c>
      <c r="B670" s="1" t="s">
        <v>4407</v>
      </c>
      <c r="C670" s="1" t="s">
        <v>24085</v>
      </c>
      <c r="D670" s="1">
        <v>3.38</v>
      </c>
    </row>
    <row r="671" spans="1:4">
      <c r="A671" s="1">
        <v>612</v>
      </c>
      <c r="B671" s="1" t="s">
        <v>4408</v>
      </c>
      <c r="C671" s="1" t="s">
        <v>24085</v>
      </c>
      <c r="D671" s="1">
        <v>160.22999999999999</v>
      </c>
    </row>
    <row r="672" spans="1:4">
      <c r="A672" s="1">
        <v>4976</v>
      </c>
      <c r="B672" s="1" t="s">
        <v>4409</v>
      </c>
      <c r="C672" s="1" t="s">
        <v>24085</v>
      </c>
      <c r="D672" s="1">
        <v>1.56</v>
      </c>
    </row>
    <row r="673" spans="1:4">
      <c r="A673" s="1">
        <v>3480</v>
      </c>
      <c r="B673" s="1" t="s">
        <v>2795</v>
      </c>
      <c r="C673" s="1" t="s">
        <v>24085</v>
      </c>
      <c r="D673" s="1">
        <v>0.56000000000000005</v>
      </c>
    </row>
    <row r="674" spans="1:4">
      <c r="A674" s="1">
        <v>4463</v>
      </c>
      <c r="B674" s="1" t="s">
        <v>2796</v>
      </c>
      <c r="C674" s="1" t="s">
        <v>24085</v>
      </c>
      <c r="D674" s="1">
        <v>486.3</v>
      </c>
    </row>
    <row r="675" spans="1:4">
      <c r="A675" s="1">
        <v>36729</v>
      </c>
      <c r="B675" s="1" t="s">
        <v>2797</v>
      </c>
      <c r="C675" s="1" t="s">
        <v>24085</v>
      </c>
      <c r="D675" s="1">
        <v>378.36</v>
      </c>
    </row>
    <row r="676" spans="1:4">
      <c r="A676" s="1">
        <v>36730</v>
      </c>
      <c r="B676" s="1" t="s">
        <v>2798</v>
      </c>
      <c r="C676" s="1" t="s">
        <v>24085</v>
      </c>
      <c r="D676" s="1">
        <v>462.25</v>
      </c>
    </row>
    <row r="677" spans="1:4">
      <c r="A677" s="1">
        <v>4952</v>
      </c>
      <c r="B677" s="1" t="s">
        <v>2799</v>
      </c>
      <c r="C677" s="1" t="s">
        <v>24085</v>
      </c>
      <c r="D677" s="1">
        <v>525.29999999999995</v>
      </c>
    </row>
    <row r="678" spans="1:4">
      <c r="A678" s="1">
        <v>8040</v>
      </c>
      <c r="B678" s="1" t="s">
        <v>2800</v>
      </c>
      <c r="C678" s="1" t="s">
        <v>24085</v>
      </c>
      <c r="D678" s="1">
        <v>236.3</v>
      </c>
    </row>
    <row r="679" spans="1:4">
      <c r="A679" s="1">
        <v>36728</v>
      </c>
      <c r="B679" s="1" t="s">
        <v>2801</v>
      </c>
      <c r="C679" s="1" t="s">
        <v>24085</v>
      </c>
      <c r="D679" s="1">
        <v>523.29999999999995</v>
      </c>
    </row>
    <row r="680" spans="1:4">
      <c r="A680" s="1">
        <v>36731</v>
      </c>
      <c r="B680" s="1" t="s">
        <v>2802</v>
      </c>
      <c r="C680" s="1" t="s">
        <v>24085</v>
      </c>
      <c r="D680" s="1">
        <v>498.23</v>
      </c>
    </row>
    <row r="681" spans="1:4">
      <c r="A681" s="1">
        <v>5865</v>
      </c>
      <c r="B681" s="1" t="s">
        <v>2803</v>
      </c>
      <c r="C681" s="1" t="s">
        <v>24085</v>
      </c>
      <c r="D681" s="1">
        <v>456.3</v>
      </c>
    </row>
    <row r="682" spans="1:4">
      <c r="A682" s="1">
        <v>36720</v>
      </c>
      <c r="B682" s="1" t="s">
        <v>2804</v>
      </c>
      <c r="C682" s="1" t="s">
        <v>24085</v>
      </c>
      <c r="D682" s="1">
        <v>350</v>
      </c>
    </row>
    <row r="683" spans="1:4">
      <c r="A683" s="1">
        <v>36718</v>
      </c>
      <c r="B683" s="1" t="s">
        <v>2805</v>
      </c>
      <c r="C683" s="1" t="s">
        <v>24085</v>
      </c>
      <c r="D683" s="1">
        <v>380.89</v>
      </c>
    </row>
    <row r="684" spans="1:4">
      <c r="A684" s="1">
        <v>36719</v>
      </c>
      <c r="B684" s="1" t="s">
        <v>2806</v>
      </c>
      <c r="C684" s="1" t="s">
        <v>24085</v>
      </c>
      <c r="D684" s="1">
        <v>447.54</v>
      </c>
    </row>
    <row r="685" spans="1:4">
      <c r="A685" s="1">
        <v>4947</v>
      </c>
      <c r="B685" s="1" t="s">
        <v>2807</v>
      </c>
      <c r="C685" s="1" t="s">
        <v>24085</v>
      </c>
      <c r="D685" s="1">
        <v>1473.77</v>
      </c>
    </row>
    <row r="686" spans="1:4">
      <c r="A686" s="1">
        <v>36874</v>
      </c>
      <c r="B686" s="1" t="s">
        <v>2808</v>
      </c>
      <c r="C686" s="1" t="s">
        <v>24085</v>
      </c>
      <c r="D686" s="1">
        <v>552</v>
      </c>
    </row>
    <row r="687" spans="1:4">
      <c r="A687" s="1">
        <v>10093</v>
      </c>
      <c r="B687" s="1" t="s">
        <v>2809</v>
      </c>
      <c r="C687" s="1" t="s">
        <v>24085</v>
      </c>
      <c r="D687" s="1">
        <v>158</v>
      </c>
    </row>
    <row r="688" spans="1:4">
      <c r="A688" s="1">
        <v>3555</v>
      </c>
      <c r="B688" s="1" t="s">
        <v>2810</v>
      </c>
      <c r="C688" s="1" t="s">
        <v>24085</v>
      </c>
      <c r="D688" s="1">
        <v>23.56</v>
      </c>
    </row>
    <row r="689" spans="1:4">
      <c r="A689" s="1">
        <v>47780</v>
      </c>
      <c r="B689" s="1" t="s">
        <v>2811</v>
      </c>
      <c r="C689" s="1" t="s">
        <v>24085</v>
      </c>
      <c r="D689" s="1">
        <v>296.36</v>
      </c>
    </row>
    <row r="690" spans="1:4">
      <c r="A690" s="1">
        <v>4971</v>
      </c>
      <c r="B690" s="1" t="s">
        <v>2812</v>
      </c>
      <c r="C690" s="1" t="s">
        <v>24085</v>
      </c>
      <c r="D690" s="1">
        <v>23.36</v>
      </c>
    </row>
    <row r="691" spans="1:4">
      <c r="A691" s="1">
        <v>3965</v>
      </c>
      <c r="B691" s="1" t="s">
        <v>2813</v>
      </c>
      <c r="C691" s="1" t="s">
        <v>24085</v>
      </c>
      <c r="D691" s="1">
        <v>10.5</v>
      </c>
    </row>
    <row r="692" spans="1:4">
      <c r="A692" s="1">
        <v>80527</v>
      </c>
      <c r="B692" s="1" t="s">
        <v>2814</v>
      </c>
      <c r="C692" s="1" t="s">
        <v>24085</v>
      </c>
      <c r="D692" s="1">
        <v>18.899999999999999</v>
      </c>
    </row>
    <row r="693" spans="1:4">
      <c r="A693" s="1">
        <v>237</v>
      </c>
      <c r="B693" s="1" t="s">
        <v>2815</v>
      </c>
      <c r="C693" s="1" t="s">
        <v>24085</v>
      </c>
      <c r="D693" s="1">
        <v>253.18</v>
      </c>
    </row>
    <row r="694" spans="1:4">
      <c r="A694" s="1">
        <v>33050</v>
      </c>
      <c r="B694" s="1" t="s">
        <v>2816</v>
      </c>
      <c r="C694" s="1" t="s">
        <v>24085</v>
      </c>
      <c r="D694" s="1">
        <v>165.78</v>
      </c>
    </row>
    <row r="695" spans="1:4">
      <c r="A695" s="1">
        <v>80392</v>
      </c>
      <c r="B695" s="1" t="s">
        <v>2817</v>
      </c>
      <c r="C695" s="1" t="s">
        <v>24085</v>
      </c>
      <c r="D695" s="1">
        <v>6.3</v>
      </c>
    </row>
    <row r="696" spans="1:4">
      <c r="A696" s="1">
        <v>4977</v>
      </c>
      <c r="B696" s="1" t="s">
        <v>2818</v>
      </c>
      <c r="C696" s="1" t="s">
        <v>24085</v>
      </c>
      <c r="D696" s="1">
        <v>1.52</v>
      </c>
    </row>
    <row r="697" spans="1:4">
      <c r="A697" s="1">
        <v>4967</v>
      </c>
      <c r="B697" s="1" t="s">
        <v>2819</v>
      </c>
      <c r="C697" s="1" t="s">
        <v>24085</v>
      </c>
      <c r="D697" s="1">
        <v>236.63</v>
      </c>
    </row>
    <row r="698" spans="1:4">
      <c r="A698" s="1">
        <v>4963</v>
      </c>
      <c r="B698" s="1" t="s">
        <v>2820</v>
      </c>
      <c r="C698" s="1" t="s">
        <v>24085</v>
      </c>
      <c r="D698" s="1">
        <v>312.3</v>
      </c>
    </row>
    <row r="699" spans="1:4">
      <c r="A699" s="1">
        <v>4959</v>
      </c>
      <c r="B699" s="1" t="s">
        <v>2821</v>
      </c>
      <c r="C699" s="1" t="s">
        <v>24085</v>
      </c>
      <c r="D699" s="1">
        <v>52.2</v>
      </c>
    </row>
    <row r="700" spans="1:4">
      <c r="A700" s="1">
        <v>6894</v>
      </c>
      <c r="B700" s="1" t="s">
        <v>2822</v>
      </c>
      <c r="C700" s="1" t="s">
        <v>24085</v>
      </c>
      <c r="D700" s="1">
        <v>142.56</v>
      </c>
    </row>
    <row r="701" spans="1:4">
      <c r="A701" s="1">
        <v>8333</v>
      </c>
      <c r="B701" s="1" t="s">
        <v>2823</v>
      </c>
      <c r="C701" s="1" t="s">
        <v>24085</v>
      </c>
      <c r="D701" s="1">
        <v>198.3</v>
      </c>
    </row>
    <row r="702" spans="1:4">
      <c r="A702" s="1">
        <v>4951</v>
      </c>
      <c r="B702" s="1" t="s">
        <v>2824</v>
      </c>
      <c r="C702" s="1" t="s">
        <v>24085</v>
      </c>
      <c r="D702" s="1">
        <v>1576.97</v>
      </c>
    </row>
    <row r="703" spans="1:4">
      <c r="A703" s="1">
        <v>4955</v>
      </c>
      <c r="B703" s="1" t="s">
        <v>2825</v>
      </c>
      <c r="C703" s="1" t="s">
        <v>24085</v>
      </c>
      <c r="D703" s="1">
        <v>1513.32</v>
      </c>
    </row>
    <row r="704" spans="1:4">
      <c r="A704" s="1">
        <v>3589</v>
      </c>
      <c r="B704" s="1" t="s">
        <v>2826</v>
      </c>
      <c r="C704" s="1" t="s">
        <v>24085</v>
      </c>
      <c r="D704" s="1">
        <v>5.39</v>
      </c>
    </row>
    <row r="705" spans="1:4">
      <c r="A705" s="1">
        <v>2650</v>
      </c>
      <c r="B705" s="1" t="s">
        <v>2827</v>
      </c>
      <c r="C705" s="1" t="s">
        <v>24085</v>
      </c>
      <c r="D705" s="1">
        <v>12.22</v>
      </c>
    </row>
    <row r="706" spans="1:4">
      <c r="A706" s="1">
        <v>41</v>
      </c>
      <c r="B706" s="1" t="s">
        <v>2828</v>
      </c>
      <c r="C706" s="1" t="s">
        <v>24085</v>
      </c>
      <c r="D706" s="1">
        <v>5.39</v>
      </c>
    </row>
    <row r="707" spans="1:4">
      <c r="A707" s="1">
        <v>71626</v>
      </c>
      <c r="B707" s="1" t="s">
        <v>2829</v>
      </c>
      <c r="C707" s="1" t="s">
        <v>24085</v>
      </c>
      <c r="D707" s="1">
        <v>5.88</v>
      </c>
    </row>
    <row r="708" spans="1:4">
      <c r="A708" s="1">
        <v>71630</v>
      </c>
      <c r="B708" s="1" t="s">
        <v>2830</v>
      </c>
      <c r="C708" s="1" t="s">
        <v>24085</v>
      </c>
      <c r="D708" s="1">
        <v>127.72</v>
      </c>
    </row>
    <row r="709" spans="1:4">
      <c r="A709" s="1">
        <v>71634</v>
      </c>
      <c r="B709" s="1" t="s">
        <v>2831</v>
      </c>
      <c r="C709" s="1" t="s">
        <v>24085</v>
      </c>
      <c r="D709" s="1">
        <v>523.16</v>
      </c>
    </row>
    <row r="710" spans="1:4">
      <c r="A710" s="1">
        <v>2512</v>
      </c>
      <c r="B710" s="1" t="s">
        <v>2832</v>
      </c>
      <c r="C710" s="1" t="s">
        <v>24085</v>
      </c>
      <c r="D710" s="1">
        <v>388.04</v>
      </c>
    </row>
    <row r="711" spans="1:4">
      <c r="A711" s="1">
        <v>558</v>
      </c>
      <c r="B711" s="1" t="s">
        <v>2833</v>
      </c>
      <c r="C711" s="1" t="s">
        <v>20557</v>
      </c>
      <c r="D711" s="1">
        <v>312</v>
      </c>
    </row>
    <row r="712" spans="1:4">
      <c r="A712" s="1">
        <v>3462</v>
      </c>
      <c r="B712" s="1" t="s">
        <v>2834</v>
      </c>
      <c r="C712" s="1" t="s">
        <v>20557</v>
      </c>
      <c r="D712" s="1">
        <v>332</v>
      </c>
    </row>
    <row r="713" spans="1:4">
      <c r="A713" s="1">
        <v>8464</v>
      </c>
      <c r="B713" s="1" t="s">
        <v>2835</v>
      </c>
      <c r="C713" s="1" t="s">
        <v>20557</v>
      </c>
      <c r="D713" s="1">
        <v>332</v>
      </c>
    </row>
    <row r="714" spans="1:4">
      <c r="A714" s="1">
        <v>3463</v>
      </c>
      <c r="B714" s="1" t="s">
        <v>2836</v>
      </c>
      <c r="C714" s="1" t="s">
        <v>20557</v>
      </c>
      <c r="D714" s="1">
        <v>330</v>
      </c>
    </row>
    <row r="715" spans="1:4">
      <c r="A715" s="1">
        <v>300</v>
      </c>
      <c r="B715" s="1" t="s">
        <v>2837</v>
      </c>
      <c r="C715" s="1" t="s">
        <v>24134</v>
      </c>
      <c r="D715" s="1">
        <v>0.27</v>
      </c>
    </row>
    <row r="716" spans="1:4">
      <c r="A716" s="1">
        <v>72541</v>
      </c>
      <c r="B716" s="1" t="s">
        <v>2838</v>
      </c>
      <c r="C716" s="1" t="s">
        <v>24134</v>
      </c>
      <c r="D716" s="1">
        <v>1.42</v>
      </c>
    </row>
    <row r="717" spans="1:4">
      <c r="A717" s="1">
        <v>99600</v>
      </c>
      <c r="B717" s="1" t="s">
        <v>2839</v>
      </c>
      <c r="C717" s="1" t="s">
        <v>22075</v>
      </c>
      <c r="D717" s="1">
        <v>2.69</v>
      </c>
    </row>
    <row r="718" spans="1:4">
      <c r="A718" s="1">
        <v>8273</v>
      </c>
      <c r="B718" s="1" t="s">
        <v>2840</v>
      </c>
      <c r="C718" s="1" t="s">
        <v>20557</v>
      </c>
      <c r="D718" s="1">
        <v>9.2799999999999994</v>
      </c>
    </row>
    <row r="719" spans="1:4">
      <c r="A719" s="1">
        <v>4698</v>
      </c>
      <c r="B719" s="1" t="s">
        <v>2841</v>
      </c>
      <c r="C719" s="1" t="s">
        <v>24085</v>
      </c>
      <c r="D719" s="1">
        <v>112520</v>
      </c>
    </row>
    <row r="720" spans="1:4">
      <c r="A720" s="1">
        <v>196</v>
      </c>
      <c r="B720" s="1" t="s">
        <v>2842</v>
      </c>
      <c r="C720" s="1" t="s">
        <v>24085</v>
      </c>
      <c r="D720" s="1">
        <v>129920</v>
      </c>
    </row>
    <row r="721" spans="1:4">
      <c r="A721" s="1">
        <v>1650</v>
      </c>
      <c r="B721" s="1" t="s">
        <v>2843</v>
      </c>
      <c r="C721" s="1" t="s">
        <v>22126</v>
      </c>
      <c r="D721" s="1">
        <v>34</v>
      </c>
    </row>
    <row r="722" spans="1:4">
      <c r="A722" s="1">
        <v>2195</v>
      </c>
      <c r="B722" s="1" t="s">
        <v>2844</v>
      </c>
      <c r="C722" s="1" t="s">
        <v>22126</v>
      </c>
      <c r="D722" s="1">
        <v>62.2</v>
      </c>
    </row>
    <row r="723" spans="1:4">
      <c r="A723" s="1">
        <v>852</v>
      </c>
      <c r="B723" s="1" t="s">
        <v>2845</v>
      </c>
      <c r="C723" s="1" t="s">
        <v>22126</v>
      </c>
      <c r="D723" s="1">
        <v>116.3</v>
      </c>
    </row>
    <row r="724" spans="1:4">
      <c r="A724" s="1">
        <v>3559</v>
      </c>
      <c r="B724" s="1" t="s">
        <v>2846</v>
      </c>
      <c r="C724" s="1" t="s">
        <v>24085</v>
      </c>
      <c r="D724" s="1">
        <v>16.25</v>
      </c>
    </row>
    <row r="725" spans="1:4">
      <c r="A725" s="1">
        <v>24608</v>
      </c>
      <c r="B725" s="1" t="s">
        <v>2847</v>
      </c>
      <c r="C725" s="1" t="s">
        <v>22126</v>
      </c>
      <c r="D725" s="1">
        <v>452.21</v>
      </c>
    </row>
    <row r="726" spans="1:4">
      <c r="A726" s="1">
        <v>2244</v>
      </c>
      <c r="B726" s="1" t="s">
        <v>2848</v>
      </c>
      <c r="C726" s="1" t="s">
        <v>24085</v>
      </c>
      <c r="D726" s="1">
        <v>13.85</v>
      </c>
    </row>
    <row r="727" spans="1:4">
      <c r="A727" s="1">
        <v>5798</v>
      </c>
      <c r="B727" s="1" t="s">
        <v>2849</v>
      </c>
      <c r="C727" s="1" t="s">
        <v>22126</v>
      </c>
      <c r="D727" s="1">
        <v>9.64</v>
      </c>
    </row>
    <row r="728" spans="1:4">
      <c r="A728" s="1">
        <v>5793</v>
      </c>
      <c r="B728" s="1" t="s">
        <v>2850</v>
      </c>
      <c r="C728" s="1" t="s">
        <v>22126</v>
      </c>
      <c r="D728" s="1">
        <v>14.92</v>
      </c>
    </row>
    <row r="729" spans="1:4">
      <c r="A729" s="1">
        <v>5906</v>
      </c>
      <c r="B729" s="1" t="s">
        <v>2851</v>
      </c>
      <c r="C729" s="1" t="s">
        <v>22126</v>
      </c>
      <c r="D729" s="1">
        <v>46.66</v>
      </c>
    </row>
    <row r="730" spans="1:4">
      <c r="A730" s="1">
        <v>13103</v>
      </c>
      <c r="B730" s="1" t="s">
        <v>2852</v>
      </c>
      <c r="C730" s="1" t="s">
        <v>22126</v>
      </c>
      <c r="D730" s="1">
        <v>8.32</v>
      </c>
    </row>
    <row r="731" spans="1:4">
      <c r="A731" s="1">
        <v>13106</v>
      </c>
      <c r="B731" s="1" t="s">
        <v>2853</v>
      </c>
      <c r="C731" s="1" t="s">
        <v>22126</v>
      </c>
      <c r="D731" s="1">
        <v>9.25</v>
      </c>
    </row>
    <row r="732" spans="1:4">
      <c r="A732" s="1">
        <v>18252</v>
      </c>
      <c r="B732" s="1" t="s">
        <v>2854</v>
      </c>
      <c r="C732" s="1" t="s">
        <v>22126</v>
      </c>
      <c r="D732" s="1">
        <v>7.32</v>
      </c>
    </row>
    <row r="733" spans="1:4">
      <c r="A733" s="1">
        <v>13107</v>
      </c>
      <c r="B733" s="1" t="s">
        <v>2855</v>
      </c>
      <c r="C733" s="1" t="s">
        <v>22126</v>
      </c>
      <c r="D733" s="1">
        <v>12.1</v>
      </c>
    </row>
    <row r="734" spans="1:4">
      <c r="A734" s="1">
        <v>13108</v>
      </c>
      <c r="B734" s="1" t="s">
        <v>2856</v>
      </c>
      <c r="C734" s="1" t="s">
        <v>22126</v>
      </c>
      <c r="D734" s="1">
        <v>16.600000000000001</v>
      </c>
    </row>
    <row r="735" spans="1:4">
      <c r="A735" s="1">
        <v>13109</v>
      </c>
      <c r="B735" s="1" t="s">
        <v>2857</v>
      </c>
      <c r="C735" s="1" t="s">
        <v>22126</v>
      </c>
      <c r="D735" s="1">
        <v>29.36</v>
      </c>
    </row>
    <row r="736" spans="1:4">
      <c r="A736" s="1">
        <v>18253</v>
      </c>
      <c r="B736" s="1" t="s">
        <v>2858</v>
      </c>
      <c r="C736" s="1" t="s">
        <v>22126</v>
      </c>
      <c r="D736" s="1">
        <v>18.25</v>
      </c>
    </row>
    <row r="737" spans="1:4">
      <c r="A737" s="1">
        <v>13104</v>
      </c>
      <c r="B737" s="1" t="s">
        <v>2859</v>
      </c>
      <c r="C737" s="1" t="s">
        <v>22126</v>
      </c>
      <c r="D737" s="1">
        <v>8.23</v>
      </c>
    </row>
    <row r="738" spans="1:4">
      <c r="A738" s="1">
        <v>18254</v>
      </c>
      <c r="B738" s="1" t="s">
        <v>2860</v>
      </c>
      <c r="C738" s="1" t="s">
        <v>22126</v>
      </c>
      <c r="D738" s="1">
        <v>24.9</v>
      </c>
    </row>
    <row r="739" spans="1:4">
      <c r="A739" s="1">
        <v>18255</v>
      </c>
      <c r="B739" s="1" t="s">
        <v>2861</v>
      </c>
      <c r="C739" s="1" t="s">
        <v>22126</v>
      </c>
      <c r="D739" s="1">
        <v>26.9</v>
      </c>
    </row>
    <row r="740" spans="1:4">
      <c r="A740" s="1">
        <v>30468</v>
      </c>
      <c r="B740" s="1" t="s">
        <v>2862</v>
      </c>
      <c r="C740" s="1" t="s">
        <v>22075</v>
      </c>
      <c r="D740" s="1">
        <v>45</v>
      </c>
    </row>
    <row r="741" spans="1:4">
      <c r="A741" s="1">
        <v>30734</v>
      </c>
      <c r="B741" s="1" t="s">
        <v>2863</v>
      </c>
      <c r="C741" s="1" t="s">
        <v>22075</v>
      </c>
      <c r="D741" s="1">
        <v>92.79</v>
      </c>
    </row>
    <row r="742" spans="1:4">
      <c r="A742" s="1">
        <v>37</v>
      </c>
      <c r="B742" s="1" t="s">
        <v>2864</v>
      </c>
      <c r="C742" s="1" t="s">
        <v>22126</v>
      </c>
      <c r="D742" s="1">
        <v>16.329999999999998</v>
      </c>
    </row>
    <row r="743" spans="1:4">
      <c r="A743" s="1">
        <v>8645</v>
      </c>
      <c r="B743" s="1" t="s">
        <v>2865</v>
      </c>
      <c r="C743" s="1" t="s">
        <v>22126</v>
      </c>
      <c r="D743" s="1">
        <v>41.83</v>
      </c>
    </row>
    <row r="744" spans="1:4">
      <c r="A744" s="1">
        <v>28655</v>
      </c>
      <c r="B744" s="1" t="s">
        <v>2866</v>
      </c>
      <c r="C744" s="1" t="s">
        <v>22126</v>
      </c>
      <c r="D744" s="1">
        <v>6.65</v>
      </c>
    </row>
    <row r="745" spans="1:4">
      <c r="A745" s="1">
        <v>8688</v>
      </c>
      <c r="B745" s="1" t="s">
        <v>2867</v>
      </c>
      <c r="C745" s="1" t="s">
        <v>22126</v>
      </c>
      <c r="D745" s="1">
        <v>5.03</v>
      </c>
    </row>
    <row r="746" spans="1:4">
      <c r="A746" s="1">
        <v>11082</v>
      </c>
      <c r="B746" s="1" t="s">
        <v>4534</v>
      </c>
      <c r="C746" s="1" t="s">
        <v>24085</v>
      </c>
      <c r="D746" s="1">
        <v>15.46</v>
      </c>
    </row>
    <row r="747" spans="1:4">
      <c r="A747" s="1">
        <v>28646</v>
      </c>
      <c r="B747" s="1" t="s">
        <v>4535</v>
      </c>
      <c r="C747" s="1" t="s">
        <v>22126</v>
      </c>
      <c r="D747" s="1">
        <v>5.31</v>
      </c>
    </row>
    <row r="748" spans="1:4">
      <c r="A748" s="1">
        <v>61248</v>
      </c>
      <c r="B748" s="1" t="s">
        <v>4536</v>
      </c>
      <c r="C748" s="1" t="s">
        <v>24085</v>
      </c>
      <c r="D748" s="1">
        <v>22.53</v>
      </c>
    </row>
    <row r="749" spans="1:4">
      <c r="A749" s="1">
        <v>28821</v>
      </c>
      <c r="B749" s="1" t="s">
        <v>4537</v>
      </c>
      <c r="C749" s="1" t="s">
        <v>24085</v>
      </c>
      <c r="D749" s="1">
        <v>41.61</v>
      </c>
    </row>
    <row r="750" spans="1:4">
      <c r="A750" s="1">
        <v>10501</v>
      </c>
      <c r="B750" s="1" t="s">
        <v>4538</v>
      </c>
      <c r="C750" s="1" t="s">
        <v>24085</v>
      </c>
      <c r="D750" s="1">
        <v>5.67</v>
      </c>
    </row>
    <row r="751" spans="1:4">
      <c r="A751" s="1">
        <v>5733</v>
      </c>
      <c r="B751" s="1" t="s">
        <v>4539</v>
      </c>
      <c r="C751" s="1" t="s">
        <v>24085</v>
      </c>
      <c r="D751" s="1">
        <v>1.73</v>
      </c>
    </row>
    <row r="752" spans="1:4">
      <c r="A752" s="1">
        <v>5630</v>
      </c>
      <c r="B752" s="1" t="s">
        <v>4540</v>
      </c>
      <c r="C752" s="1" t="s">
        <v>24085</v>
      </c>
      <c r="D752" s="1">
        <v>0.74</v>
      </c>
    </row>
    <row r="753" spans="1:4">
      <c r="A753" s="1">
        <v>5634</v>
      </c>
      <c r="B753" s="1" t="s">
        <v>4541</v>
      </c>
      <c r="C753" s="1" t="s">
        <v>24085</v>
      </c>
      <c r="D753" s="1">
        <v>5.86</v>
      </c>
    </row>
    <row r="754" spans="1:4">
      <c r="A754" s="1">
        <v>38001</v>
      </c>
      <c r="B754" s="1" t="s">
        <v>4542</v>
      </c>
      <c r="C754" s="1" t="s">
        <v>24085</v>
      </c>
      <c r="D754" s="1">
        <v>46.8</v>
      </c>
    </row>
    <row r="755" spans="1:4">
      <c r="A755" s="1">
        <v>7022</v>
      </c>
      <c r="B755" s="1" t="s">
        <v>4543</v>
      </c>
      <c r="C755" s="1" t="s">
        <v>20557</v>
      </c>
      <c r="D755" s="1">
        <v>32.6</v>
      </c>
    </row>
    <row r="756" spans="1:4">
      <c r="A756" s="1">
        <v>7019</v>
      </c>
      <c r="B756" s="1" t="s">
        <v>4544</v>
      </c>
      <c r="C756" s="1" t="s">
        <v>20557</v>
      </c>
      <c r="D756" s="1">
        <v>14.25</v>
      </c>
    </row>
    <row r="757" spans="1:4">
      <c r="A757" s="1">
        <v>7020</v>
      </c>
      <c r="B757" s="1" t="s">
        <v>4545</v>
      </c>
      <c r="C757" s="1" t="s">
        <v>20557</v>
      </c>
      <c r="D757" s="1">
        <v>18.52</v>
      </c>
    </row>
    <row r="758" spans="1:4">
      <c r="A758" s="1">
        <v>7021</v>
      </c>
      <c r="B758" s="1" t="s">
        <v>4546</v>
      </c>
      <c r="C758" s="1" t="s">
        <v>20557</v>
      </c>
      <c r="D758" s="1">
        <v>27.65</v>
      </c>
    </row>
    <row r="759" spans="1:4">
      <c r="A759" s="1">
        <v>7256</v>
      </c>
      <c r="B759" s="1" t="s">
        <v>4547</v>
      </c>
      <c r="C759" s="1" t="s">
        <v>24085</v>
      </c>
      <c r="D759" s="1">
        <v>94.55</v>
      </c>
    </row>
    <row r="760" spans="1:4">
      <c r="A760" s="1">
        <v>7257</v>
      </c>
      <c r="B760" s="1" t="s">
        <v>4548</v>
      </c>
      <c r="C760" s="1" t="s">
        <v>24085</v>
      </c>
      <c r="D760" s="1">
        <v>72.5</v>
      </c>
    </row>
    <row r="761" spans="1:4">
      <c r="A761" s="1">
        <v>72500</v>
      </c>
      <c r="B761" s="1" t="s">
        <v>4549</v>
      </c>
      <c r="C761" s="1" t="s">
        <v>24085</v>
      </c>
      <c r="D761" s="1">
        <v>6.5</v>
      </c>
    </row>
    <row r="762" spans="1:4">
      <c r="A762" s="1">
        <v>7258</v>
      </c>
      <c r="B762" s="1" t="s">
        <v>4550</v>
      </c>
      <c r="C762" s="1" t="s">
        <v>24085</v>
      </c>
      <c r="D762" s="1">
        <v>6.5</v>
      </c>
    </row>
    <row r="763" spans="1:4">
      <c r="A763" s="1">
        <v>7259</v>
      </c>
      <c r="B763" s="1" t="s">
        <v>4551</v>
      </c>
      <c r="C763" s="1" t="s">
        <v>24085</v>
      </c>
      <c r="D763" s="1">
        <v>6.5</v>
      </c>
    </row>
    <row r="764" spans="1:4">
      <c r="A764" s="1">
        <v>4101</v>
      </c>
      <c r="B764" s="1" t="s">
        <v>4552</v>
      </c>
      <c r="C764" s="1" t="s">
        <v>24085</v>
      </c>
      <c r="D764" s="1">
        <v>6.5</v>
      </c>
    </row>
    <row r="765" spans="1:4">
      <c r="A765" s="1">
        <v>37522</v>
      </c>
      <c r="B765" s="1" t="s">
        <v>4553</v>
      </c>
      <c r="C765" s="1" t="s">
        <v>24085</v>
      </c>
      <c r="D765" s="1">
        <v>9.9</v>
      </c>
    </row>
    <row r="766" spans="1:4">
      <c r="A766" s="1">
        <v>99360</v>
      </c>
      <c r="B766" s="1" t="s">
        <v>24071</v>
      </c>
      <c r="C766" s="1" t="s">
        <v>22075</v>
      </c>
      <c r="D766" s="1">
        <v>4.24</v>
      </c>
    </row>
    <row r="767" spans="1:4">
      <c r="A767" s="1">
        <v>99350</v>
      </c>
      <c r="B767" s="1" t="s">
        <v>4554</v>
      </c>
      <c r="C767" s="1" t="s">
        <v>22075</v>
      </c>
      <c r="D767" s="1">
        <v>2.73</v>
      </c>
    </row>
    <row r="768" spans="1:4">
      <c r="A768" s="1">
        <v>99135</v>
      </c>
      <c r="B768" s="1" t="s">
        <v>4555</v>
      </c>
      <c r="C768" s="1" t="s">
        <v>22075</v>
      </c>
      <c r="D768" s="1">
        <v>2.73</v>
      </c>
    </row>
    <row r="769" spans="1:4">
      <c r="A769" s="1">
        <v>12745</v>
      </c>
      <c r="B769" s="1" t="s">
        <v>4556</v>
      </c>
      <c r="C769" s="1" t="s">
        <v>24085</v>
      </c>
      <c r="D769" s="1">
        <v>1.68</v>
      </c>
    </row>
    <row r="770" spans="1:4">
      <c r="A770" s="1">
        <v>454</v>
      </c>
      <c r="B770" s="1" t="s">
        <v>4557</v>
      </c>
      <c r="C770" s="1" t="s">
        <v>21974</v>
      </c>
      <c r="D770" s="1">
        <v>18.79</v>
      </c>
    </row>
    <row r="771" spans="1:4">
      <c r="A771" s="1">
        <v>4125</v>
      </c>
      <c r="B771" s="1" t="s">
        <v>4558</v>
      </c>
      <c r="C771" s="1" t="s">
        <v>24085</v>
      </c>
      <c r="D771" s="1">
        <v>78</v>
      </c>
    </row>
    <row r="772" spans="1:4">
      <c r="A772" s="1">
        <v>4124</v>
      </c>
      <c r="B772" s="1" t="s">
        <v>4559</v>
      </c>
      <c r="C772" s="1" t="s">
        <v>24085</v>
      </c>
      <c r="D772" s="1">
        <v>69</v>
      </c>
    </row>
    <row r="773" spans="1:4">
      <c r="A773" s="1">
        <v>314</v>
      </c>
      <c r="B773" s="1" t="s">
        <v>4560</v>
      </c>
      <c r="C773" s="1" t="s">
        <v>24085</v>
      </c>
      <c r="D773" s="1">
        <v>6.28</v>
      </c>
    </row>
    <row r="774" spans="1:4">
      <c r="A774" s="1">
        <v>29010</v>
      </c>
      <c r="B774" s="1" t="s">
        <v>4561</v>
      </c>
      <c r="C774" s="1" t="s">
        <v>20557</v>
      </c>
      <c r="D774" s="1">
        <v>4.34</v>
      </c>
    </row>
    <row r="775" spans="1:4">
      <c r="A775" s="1">
        <v>210</v>
      </c>
      <c r="B775" s="1" t="s">
        <v>4562</v>
      </c>
      <c r="C775" s="1" t="s">
        <v>21974</v>
      </c>
      <c r="D775" s="1">
        <v>3.25</v>
      </c>
    </row>
    <row r="776" spans="1:4">
      <c r="A776" s="1">
        <v>10554</v>
      </c>
      <c r="B776" s="1" t="s">
        <v>4563</v>
      </c>
      <c r="C776" s="1" t="s">
        <v>5416</v>
      </c>
      <c r="D776" s="1">
        <v>62.3</v>
      </c>
    </row>
    <row r="777" spans="1:4">
      <c r="A777" s="1">
        <v>1570</v>
      </c>
      <c r="B777" s="1" t="s">
        <v>4564</v>
      </c>
      <c r="C777" s="1" t="s">
        <v>3736</v>
      </c>
      <c r="D777" s="1">
        <v>90.71</v>
      </c>
    </row>
    <row r="778" spans="1:4">
      <c r="A778" s="1">
        <v>12757</v>
      </c>
      <c r="B778" s="1" t="s">
        <v>4565</v>
      </c>
      <c r="C778" s="1" t="s">
        <v>24085</v>
      </c>
      <c r="D778" s="1">
        <v>27.5</v>
      </c>
    </row>
    <row r="779" spans="1:4">
      <c r="A779" s="1">
        <v>7215</v>
      </c>
      <c r="B779" s="1" t="s">
        <v>4566</v>
      </c>
      <c r="C779" s="1" t="s">
        <v>24085</v>
      </c>
      <c r="D779" s="1">
        <v>31.2</v>
      </c>
    </row>
    <row r="780" spans="1:4">
      <c r="A780" s="1">
        <v>99080</v>
      </c>
      <c r="B780" s="1" t="s">
        <v>4567</v>
      </c>
      <c r="C780" s="1" t="s">
        <v>22075</v>
      </c>
      <c r="D780" s="1">
        <v>2.92</v>
      </c>
    </row>
    <row r="781" spans="1:4">
      <c r="A781" s="1">
        <v>6630</v>
      </c>
      <c r="B781" s="1" t="s">
        <v>4568</v>
      </c>
      <c r="C781" s="1" t="s">
        <v>24085</v>
      </c>
      <c r="D781" s="1">
        <v>563</v>
      </c>
    </row>
    <row r="782" spans="1:4">
      <c r="A782" s="1">
        <v>15695</v>
      </c>
      <c r="B782" s="1" t="s">
        <v>4569</v>
      </c>
      <c r="C782" s="1" t="s">
        <v>24085</v>
      </c>
      <c r="D782" s="1">
        <v>25705.599999999999</v>
      </c>
    </row>
    <row r="783" spans="1:4">
      <c r="A783" s="1">
        <v>18060</v>
      </c>
      <c r="B783" s="1" t="s">
        <v>2908</v>
      </c>
      <c r="C783" s="1" t="s">
        <v>24085</v>
      </c>
      <c r="D783" s="1">
        <v>775.81</v>
      </c>
    </row>
    <row r="784" spans="1:4">
      <c r="A784" s="1">
        <v>19913</v>
      </c>
      <c r="B784" s="1" t="s">
        <v>2909</v>
      </c>
      <c r="C784" s="1" t="s">
        <v>24085</v>
      </c>
      <c r="D784" s="1">
        <v>356.22</v>
      </c>
    </row>
    <row r="785" spans="1:4">
      <c r="A785" s="1">
        <v>19912</v>
      </c>
      <c r="B785" s="1" t="s">
        <v>2910</v>
      </c>
      <c r="C785" s="1" t="s">
        <v>24085</v>
      </c>
      <c r="D785" s="1">
        <v>426.3</v>
      </c>
    </row>
    <row r="786" spans="1:4">
      <c r="A786" s="1">
        <v>19914</v>
      </c>
      <c r="B786" s="1" t="s">
        <v>2911</v>
      </c>
      <c r="C786" s="1" t="s">
        <v>24085</v>
      </c>
      <c r="D786" s="1">
        <v>362.23</v>
      </c>
    </row>
    <row r="787" spans="1:4">
      <c r="A787" s="1">
        <v>62651</v>
      </c>
      <c r="B787" s="1" t="s">
        <v>2912</v>
      </c>
      <c r="C787" s="1" t="s">
        <v>24085</v>
      </c>
      <c r="D787" s="1">
        <v>492.54</v>
      </c>
    </row>
    <row r="788" spans="1:4">
      <c r="A788" s="1">
        <v>62654</v>
      </c>
      <c r="B788" s="1" t="s">
        <v>2913</v>
      </c>
      <c r="C788" s="1" t="s">
        <v>24085</v>
      </c>
      <c r="D788" s="1">
        <v>218.78</v>
      </c>
    </row>
    <row r="789" spans="1:4">
      <c r="A789" s="1">
        <v>62655</v>
      </c>
      <c r="B789" s="1" t="s">
        <v>2914</v>
      </c>
      <c r="C789" s="1" t="s">
        <v>24085</v>
      </c>
      <c r="D789" s="1">
        <v>194.65</v>
      </c>
    </row>
    <row r="790" spans="1:4">
      <c r="A790" s="1">
        <v>62656</v>
      </c>
      <c r="B790" s="1" t="s">
        <v>2915</v>
      </c>
      <c r="C790" s="1" t="s">
        <v>24085</v>
      </c>
      <c r="D790" s="1">
        <v>108.11</v>
      </c>
    </row>
    <row r="791" spans="1:4">
      <c r="A791" s="1">
        <v>62657</v>
      </c>
      <c r="B791" s="1" t="s">
        <v>2916</v>
      </c>
      <c r="C791" s="1" t="s">
        <v>24085</v>
      </c>
      <c r="D791" s="1">
        <v>134.93</v>
      </c>
    </row>
    <row r="792" spans="1:4">
      <c r="A792" s="1">
        <v>1524</v>
      </c>
      <c r="B792" s="1" t="s">
        <v>2917</v>
      </c>
      <c r="C792" s="1" t="s">
        <v>23227</v>
      </c>
      <c r="D792" s="1">
        <v>954.82</v>
      </c>
    </row>
    <row r="793" spans="1:4">
      <c r="A793" s="1">
        <v>6758</v>
      </c>
      <c r="B793" s="1" t="s">
        <v>2918</v>
      </c>
      <c r="C793" s="1" t="s">
        <v>24085</v>
      </c>
      <c r="D793" s="1">
        <v>2.56</v>
      </c>
    </row>
    <row r="794" spans="1:4">
      <c r="A794" s="1">
        <v>2825</v>
      </c>
      <c r="B794" s="1" t="s">
        <v>2919</v>
      </c>
      <c r="C794" s="1" t="s">
        <v>24134</v>
      </c>
      <c r="D794" s="1">
        <v>4.6500000000000004</v>
      </c>
    </row>
    <row r="795" spans="1:4">
      <c r="A795" s="1">
        <v>30654</v>
      </c>
      <c r="B795" s="1" t="s">
        <v>2920</v>
      </c>
      <c r="C795" s="1" t="s">
        <v>20557</v>
      </c>
      <c r="D795" s="1">
        <v>39.67</v>
      </c>
    </row>
    <row r="796" spans="1:4">
      <c r="A796" s="1">
        <v>38126</v>
      </c>
      <c r="B796" s="1" t="s">
        <v>2921</v>
      </c>
      <c r="C796" s="1" t="s">
        <v>20557</v>
      </c>
      <c r="D796" s="1">
        <v>25.52</v>
      </c>
    </row>
    <row r="797" spans="1:4">
      <c r="A797" s="1">
        <v>13776</v>
      </c>
      <c r="B797" s="1" t="s">
        <v>2922</v>
      </c>
      <c r="C797" s="1" t="s">
        <v>20557</v>
      </c>
      <c r="D797" s="1">
        <v>26.96</v>
      </c>
    </row>
    <row r="798" spans="1:4">
      <c r="A798" s="1">
        <v>70094</v>
      </c>
      <c r="B798" s="1" t="s">
        <v>2923</v>
      </c>
      <c r="C798" s="1" t="s">
        <v>20557</v>
      </c>
      <c r="D798" s="1">
        <v>34.1</v>
      </c>
    </row>
    <row r="799" spans="1:4">
      <c r="A799" s="1">
        <v>29005</v>
      </c>
      <c r="B799" s="1" t="s">
        <v>2924</v>
      </c>
      <c r="C799" s="1" t="s">
        <v>20557</v>
      </c>
      <c r="D799" s="1">
        <v>26.34</v>
      </c>
    </row>
    <row r="800" spans="1:4">
      <c r="A800" s="1">
        <v>11080</v>
      </c>
      <c r="B800" s="1" t="s">
        <v>2925</v>
      </c>
      <c r="C800" s="1" t="s">
        <v>20557</v>
      </c>
      <c r="D800" s="1">
        <v>29.32</v>
      </c>
    </row>
    <row r="801" spans="1:4">
      <c r="A801" s="1">
        <v>77168</v>
      </c>
      <c r="B801" s="1" t="s">
        <v>2926</v>
      </c>
      <c r="C801" s="1" t="s">
        <v>20557</v>
      </c>
      <c r="D801" s="1">
        <v>107.88</v>
      </c>
    </row>
    <row r="802" spans="1:4">
      <c r="A802" s="1">
        <v>38122</v>
      </c>
      <c r="B802" s="1" t="s">
        <v>2927</v>
      </c>
      <c r="C802" s="1" t="s">
        <v>20557</v>
      </c>
      <c r="D802" s="1">
        <v>21.9</v>
      </c>
    </row>
    <row r="803" spans="1:4">
      <c r="A803" s="1">
        <v>28134</v>
      </c>
      <c r="B803" s="1" t="s">
        <v>2928</v>
      </c>
      <c r="C803" s="1" t="s">
        <v>20557</v>
      </c>
      <c r="D803" s="1">
        <v>14.38</v>
      </c>
    </row>
    <row r="804" spans="1:4">
      <c r="A804" s="1">
        <v>70220</v>
      </c>
      <c r="B804" s="1" t="s">
        <v>2929</v>
      </c>
      <c r="C804" s="1" t="s">
        <v>20557</v>
      </c>
      <c r="D804" s="1">
        <v>31.9</v>
      </c>
    </row>
    <row r="805" spans="1:4">
      <c r="A805" s="1">
        <v>55116</v>
      </c>
      <c r="B805" s="1" t="s">
        <v>2930</v>
      </c>
      <c r="C805" s="1" t="s">
        <v>20557</v>
      </c>
      <c r="D805" s="1">
        <v>20.07</v>
      </c>
    </row>
    <row r="806" spans="1:4">
      <c r="A806" s="1">
        <v>55115</v>
      </c>
      <c r="B806" s="1" t="s">
        <v>2931</v>
      </c>
      <c r="C806" s="1" t="s">
        <v>20557</v>
      </c>
      <c r="D806" s="1">
        <v>20.07</v>
      </c>
    </row>
    <row r="807" spans="1:4">
      <c r="A807" s="1">
        <v>30158</v>
      </c>
      <c r="B807" s="1" t="s">
        <v>2932</v>
      </c>
      <c r="C807" s="1" t="s">
        <v>20557</v>
      </c>
      <c r="D807" s="1">
        <v>24.64</v>
      </c>
    </row>
    <row r="808" spans="1:4">
      <c r="A808" s="1">
        <v>28206</v>
      </c>
      <c r="B808" s="1" t="s">
        <v>2933</v>
      </c>
      <c r="C808" s="1" t="s">
        <v>20557</v>
      </c>
      <c r="D808" s="1">
        <v>25.9</v>
      </c>
    </row>
    <row r="809" spans="1:4">
      <c r="A809" s="1">
        <v>6142</v>
      </c>
      <c r="B809" s="1" t="s">
        <v>2934</v>
      </c>
      <c r="C809" s="1" t="s">
        <v>20557</v>
      </c>
      <c r="D809" s="1">
        <v>23.1</v>
      </c>
    </row>
    <row r="810" spans="1:4">
      <c r="A810" s="1">
        <v>37805</v>
      </c>
      <c r="B810" s="1" t="s">
        <v>2935</v>
      </c>
      <c r="C810" s="1" t="s">
        <v>20557</v>
      </c>
      <c r="D810" s="1">
        <v>16.3</v>
      </c>
    </row>
    <row r="811" spans="1:4">
      <c r="A811" s="1">
        <v>7743</v>
      </c>
      <c r="B811" s="1" t="s">
        <v>2936</v>
      </c>
      <c r="C811" s="1" t="s">
        <v>20557</v>
      </c>
      <c r="D811" s="1">
        <v>21.3</v>
      </c>
    </row>
    <row r="812" spans="1:4">
      <c r="A812" s="1">
        <v>3703</v>
      </c>
      <c r="B812" s="1" t="s">
        <v>2937</v>
      </c>
      <c r="C812" s="1" t="s">
        <v>20557</v>
      </c>
      <c r="D812" s="1">
        <v>17.2</v>
      </c>
    </row>
    <row r="813" spans="1:4">
      <c r="A813" s="1">
        <v>4054</v>
      </c>
      <c r="B813" s="1" t="s">
        <v>2938</v>
      </c>
      <c r="C813" s="1" t="s">
        <v>20557</v>
      </c>
      <c r="D813" s="1">
        <v>15.36</v>
      </c>
    </row>
    <row r="814" spans="1:4">
      <c r="A814" s="1">
        <v>28201</v>
      </c>
      <c r="B814" s="1" t="s">
        <v>2939</v>
      </c>
      <c r="C814" s="1" t="s">
        <v>20557</v>
      </c>
      <c r="D814" s="1">
        <v>21.2</v>
      </c>
    </row>
    <row r="815" spans="1:4">
      <c r="A815" s="1">
        <v>3415</v>
      </c>
      <c r="B815" s="1" t="s">
        <v>2940</v>
      </c>
      <c r="C815" s="1" t="s">
        <v>20557</v>
      </c>
      <c r="D815" s="1">
        <v>24.1</v>
      </c>
    </row>
    <row r="816" spans="1:4">
      <c r="A816" s="1">
        <v>28202</v>
      </c>
      <c r="B816" s="1" t="s">
        <v>2941</v>
      </c>
      <c r="C816" s="1" t="s">
        <v>20557</v>
      </c>
      <c r="D816" s="1">
        <v>23.32</v>
      </c>
    </row>
    <row r="817" spans="1:4">
      <c r="A817" s="1">
        <v>70096</v>
      </c>
      <c r="B817" s="1" t="s">
        <v>2942</v>
      </c>
      <c r="C817" s="1" t="s">
        <v>20557</v>
      </c>
      <c r="D817" s="1">
        <v>18.399999999999999</v>
      </c>
    </row>
    <row r="818" spans="1:4">
      <c r="A818" s="1">
        <v>44844</v>
      </c>
      <c r="B818" s="1" t="s">
        <v>2943</v>
      </c>
      <c r="C818" s="1" t="s">
        <v>20557</v>
      </c>
      <c r="D818" s="1">
        <v>25.78</v>
      </c>
    </row>
    <row r="819" spans="1:4">
      <c r="A819" s="1">
        <v>70100</v>
      </c>
      <c r="B819" s="1" t="s">
        <v>2944</v>
      </c>
      <c r="C819" s="1" t="s">
        <v>20557</v>
      </c>
      <c r="D819" s="1">
        <v>16.5</v>
      </c>
    </row>
    <row r="820" spans="1:4">
      <c r="A820" s="1">
        <v>17162</v>
      </c>
      <c r="B820" s="1" t="s">
        <v>2945</v>
      </c>
      <c r="C820" s="1" t="s">
        <v>20557</v>
      </c>
      <c r="D820" s="1">
        <v>26.3</v>
      </c>
    </row>
    <row r="821" spans="1:4">
      <c r="A821" s="1">
        <v>80913</v>
      </c>
      <c r="B821" s="1" t="s">
        <v>2946</v>
      </c>
      <c r="C821" s="1" t="s">
        <v>20557</v>
      </c>
      <c r="D821" s="1">
        <v>16.2</v>
      </c>
    </row>
    <row r="822" spans="1:4">
      <c r="A822" s="1">
        <v>28405</v>
      </c>
      <c r="B822" s="1" t="s">
        <v>2947</v>
      </c>
      <c r="C822" s="1" t="s">
        <v>20557</v>
      </c>
      <c r="D822" s="1">
        <v>21.23</v>
      </c>
    </row>
    <row r="823" spans="1:4">
      <c r="A823" s="1">
        <v>554</v>
      </c>
      <c r="B823" s="1" t="s">
        <v>2948</v>
      </c>
      <c r="C823" s="1" t="s">
        <v>20557</v>
      </c>
      <c r="D823" s="1">
        <v>21.6</v>
      </c>
    </row>
    <row r="824" spans="1:4">
      <c r="A824" s="1">
        <v>17161</v>
      </c>
      <c r="B824" s="1" t="s">
        <v>2949</v>
      </c>
      <c r="C824" s="1" t="s">
        <v>20557</v>
      </c>
      <c r="D824" s="1">
        <v>46.95</v>
      </c>
    </row>
    <row r="825" spans="1:4">
      <c r="A825" s="1">
        <v>36019</v>
      </c>
      <c r="B825" s="1" t="s">
        <v>2950</v>
      </c>
      <c r="C825" s="1" t="s">
        <v>20557</v>
      </c>
      <c r="D825" s="1">
        <v>43.2</v>
      </c>
    </row>
    <row r="826" spans="1:4">
      <c r="A826" s="1">
        <v>33142</v>
      </c>
      <c r="B826" s="1" t="s">
        <v>2951</v>
      </c>
      <c r="C826" s="1" t="s">
        <v>20557</v>
      </c>
      <c r="D826" s="1">
        <v>13.11</v>
      </c>
    </row>
    <row r="827" spans="1:4">
      <c r="A827" s="1">
        <v>33143</v>
      </c>
      <c r="B827" s="1" t="s">
        <v>2952</v>
      </c>
      <c r="C827" s="1" t="s">
        <v>20557</v>
      </c>
      <c r="D827" s="1">
        <v>12.1</v>
      </c>
    </row>
    <row r="828" spans="1:4">
      <c r="A828" s="1">
        <v>34544</v>
      </c>
      <c r="B828" s="1" t="s">
        <v>2953</v>
      </c>
      <c r="C828" s="1" t="s">
        <v>20557</v>
      </c>
      <c r="D828" s="1">
        <v>16.5</v>
      </c>
    </row>
    <row r="829" spans="1:4">
      <c r="A829" s="1">
        <v>37811</v>
      </c>
      <c r="B829" s="1" t="s">
        <v>2954</v>
      </c>
      <c r="C829" s="1" t="s">
        <v>20557</v>
      </c>
      <c r="D829" s="1">
        <v>18.3</v>
      </c>
    </row>
    <row r="830" spans="1:4">
      <c r="A830" s="1">
        <v>7011</v>
      </c>
      <c r="B830" s="1" t="s">
        <v>2955</v>
      </c>
      <c r="C830" s="1" t="s">
        <v>20557</v>
      </c>
      <c r="D830" s="1">
        <v>23.8</v>
      </c>
    </row>
    <row r="831" spans="1:4">
      <c r="A831" s="1">
        <v>28159</v>
      </c>
      <c r="B831" s="1" t="s">
        <v>2956</v>
      </c>
      <c r="C831" s="1" t="s">
        <v>20557</v>
      </c>
      <c r="D831" s="1">
        <v>22.6</v>
      </c>
    </row>
    <row r="832" spans="1:4">
      <c r="A832" s="1">
        <v>70218</v>
      </c>
      <c r="B832" s="1" t="s">
        <v>2957</v>
      </c>
      <c r="C832" s="1" t="s">
        <v>20557</v>
      </c>
      <c r="D832" s="1">
        <v>9.1999999999999993</v>
      </c>
    </row>
    <row r="833" spans="1:4">
      <c r="A833" s="1">
        <v>11603</v>
      </c>
      <c r="B833" s="1" t="s">
        <v>2958</v>
      </c>
      <c r="C833" s="1" t="s">
        <v>20557</v>
      </c>
      <c r="D833" s="1">
        <v>18.329999999999998</v>
      </c>
    </row>
    <row r="834" spans="1:4">
      <c r="A834" s="1">
        <v>20057</v>
      </c>
      <c r="B834" s="1" t="s">
        <v>2959</v>
      </c>
      <c r="C834" s="1" t="s">
        <v>20557</v>
      </c>
      <c r="D834" s="1">
        <v>16.47</v>
      </c>
    </row>
    <row r="835" spans="1:4">
      <c r="A835" s="1">
        <v>30156</v>
      </c>
      <c r="B835" s="1" t="s">
        <v>2960</v>
      </c>
      <c r="C835" s="1" t="s">
        <v>20557</v>
      </c>
      <c r="D835" s="1">
        <v>21.11</v>
      </c>
    </row>
    <row r="836" spans="1:4">
      <c r="A836" s="1">
        <v>3733</v>
      </c>
      <c r="B836" s="1" t="s">
        <v>2961</v>
      </c>
      <c r="C836" s="1" t="s">
        <v>20557</v>
      </c>
      <c r="D836" s="1">
        <v>22.27</v>
      </c>
    </row>
    <row r="837" spans="1:4">
      <c r="A837" s="1">
        <v>11604</v>
      </c>
      <c r="B837" s="1" t="s">
        <v>2962</v>
      </c>
      <c r="C837" s="1" t="s">
        <v>20557</v>
      </c>
      <c r="D837" s="1">
        <v>23.79</v>
      </c>
    </row>
    <row r="838" spans="1:4">
      <c r="A838" s="1">
        <v>44848</v>
      </c>
      <c r="B838" s="1" t="s">
        <v>2963</v>
      </c>
      <c r="C838" s="1" t="s">
        <v>20557</v>
      </c>
      <c r="D838" s="1">
        <v>25.75</v>
      </c>
    </row>
    <row r="839" spans="1:4">
      <c r="A839" s="1">
        <v>1162</v>
      </c>
      <c r="B839" s="1" t="s">
        <v>2964</v>
      </c>
      <c r="C839" s="1" t="s">
        <v>20557</v>
      </c>
      <c r="D839" s="1">
        <v>24.36</v>
      </c>
    </row>
    <row r="840" spans="1:4">
      <c r="A840" s="1">
        <v>970</v>
      </c>
      <c r="B840" s="1" t="s">
        <v>2965</v>
      </c>
      <c r="C840" s="1" t="s">
        <v>20557</v>
      </c>
      <c r="D840" s="1">
        <v>12.88</v>
      </c>
    </row>
    <row r="841" spans="1:4">
      <c r="A841" s="1">
        <v>22822</v>
      </c>
      <c r="B841" s="1" t="s">
        <v>2966</v>
      </c>
      <c r="C841" s="1" t="s">
        <v>20557</v>
      </c>
      <c r="D841" s="1">
        <v>16.59</v>
      </c>
    </row>
    <row r="842" spans="1:4">
      <c r="A842" s="1">
        <v>40534</v>
      </c>
      <c r="B842" s="1" t="s">
        <v>2967</v>
      </c>
      <c r="C842" s="1" t="s">
        <v>20557</v>
      </c>
      <c r="D842" s="1">
        <v>11.2</v>
      </c>
    </row>
    <row r="843" spans="1:4">
      <c r="A843" s="1">
        <v>28203</v>
      </c>
      <c r="B843" s="1" t="s">
        <v>2968</v>
      </c>
      <c r="C843" s="1" t="s">
        <v>20557</v>
      </c>
      <c r="D843" s="1">
        <v>14.96</v>
      </c>
    </row>
    <row r="844" spans="1:4">
      <c r="A844" s="1">
        <v>28411</v>
      </c>
      <c r="B844" s="1" t="s">
        <v>2969</v>
      </c>
      <c r="C844" s="1" t="s">
        <v>20557</v>
      </c>
      <c r="D844" s="1">
        <v>17.170000000000002</v>
      </c>
    </row>
    <row r="845" spans="1:4">
      <c r="A845" s="1">
        <v>37801</v>
      </c>
      <c r="B845" s="1" t="s">
        <v>2970</v>
      </c>
      <c r="C845" s="1" t="s">
        <v>20557</v>
      </c>
      <c r="D845" s="1">
        <v>18.79</v>
      </c>
    </row>
    <row r="846" spans="1:4">
      <c r="A846" s="1">
        <v>62119</v>
      </c>
      <c r="B846" s="1" t="s">
        <v>2971</v>
      </c>
      <c r="C846" s="1" t="s">
        <v>20557</v>
      </c>
      <c r="D846" s="1">
        <v>32.9</v>
      </c>
    </row>
    <row r="847" spans="1:4">
      <c r="A847" s="1">
        <v>70098</v>
      </c>
      <c r="B847" s="1" t="s">
        <v>2972</v>
      </c>
      <c r="C847" s="1" t="s">
        <v>20557</v>
      </c>
      <c r="D847" s="1">
        <v>23.2</v>
      </c>
    </row>
    <row r="848" spans="1:4">
      <c r="A848" s="1">
        <v>77167</v>
      </c>
      <c r="B848" s="1" t="s">
        <v>2973</v>
      </c>
      <c r="C848" s="1" t="s">
        <v>20557</v>
      </c>
      <c r="D848" s="1">
        <v>17.2</v>
      </c>
    </row>
    <row r="849" spans="1:4">
      <c r="A849" s="1">
        <v>62127</v>
      </c>
      <c r="B849" s="1" t="s">
        <v>2974</v>
      </c>
      <c r="C849" s="1" t="s">
        <v>20557</v>
      </c>
      <c r="D849" s="1">
        <v>14.15</v>
      </c>
    </row>
    <row r="850" spans="1:4">
      <c r="A850" s="1">
        <v>1409</v>
      </c>
      <c r="B850" s="1" t="s">
        <v>2975</v>
      </c>
      <c r="C850" s="1" t="s">
        <v>20557</v>
      </c>
      <c r="D850" s="1">
        <v>18.899999999999999</v>
      </c>
    </row>
    <row r="851" spans="1:4">
      <c r="A851" s="1">
        <v>11784</v>
      </c>
      <c r="B851" s="1" t="s">
        <v>2976</v>
      </c>
      <c r="C851" s="1" t="s">
        <v>20557</v>
      </c>
      <c r="D851" s="1">
        <v>21.5</v>
      </c>
    </row>
    <row r="852" spans="1:4">
      <c r="A852" s="1">
        <v>28205</v>
      </c>
      <c r="B852" s="1" t="s">
        <v>2977</v>
      </c>
      <c r="C852" s="1" t="s">
        <v>20557</v>
      </c>
      <c r="D852" s="1">
        <v>68.12</v>
      </c>
    </row>
    <row r="853" spans="1:4">
      <c r="A853" s="1">
        <v>28224</v>
      </c>
      <c r="B853" s="1" t="s">
        <v>2978</v>
      </c>
      <c r="C853" s="1" t="s">
        <v>20557</v>
      </c>
      <c r="D853" s="1">
        <v>23.55</v>
      </c>
    </row>
    <row r="854" spans="1:4">
      <c r="A854" s="1">
        <v>38811</v>
      </c>
      <c r="B854" s="1" t="s">
        <v>2979</v>
      </c>
      <c r="C854" s="1" t="s">
        <v>20557</v>
      </c>
      <c r="D854" s="1">
        <v>13.22</v>
      </c>
    </row>
    <row r="855" spans="1:4">
      <c r="A855" s="1">
        <v>60011</v>
      </c>
      <c r="B855" s="1" t="s">
        <v>2980</v>
      </c>
      <c r="C855" s="1" t="s">
        <v>20557</v>
      </c>
      <c r="D855" s="1">
        <v>29.41</v>
      </c>
    </row>
    <row r="856" spans="1:4">
      <c r="A856" s="1">
        <v>28164</v>
      </c>
      <c r="B856" s="1" t="s">
        <v>2981</v>
      </c>
      <c r="C856" s="1" t="s">
        <v>20557</v>
      </c>
      <c r="D856" s="1">
        <v>17.170000000000002</v>
      </c>
    </row>
    <row r="857" spans="1:4">
      <c r="A857" s="1">
        <v>11610</v>
      </c>
      <c r="B857" s="1" t="s">
        <v>2982</v>
      </c>
      <c r="C857" s="1" t="s">
        <v>20557</v>
      </c>
      <c r="D857" s="1">
        <v>21.11</v>
      </c>
    </row>
    <row r="858" spans="1:4">
      <c r="A858" s="1">
        <v>3735</v>
      </c>
      <c r="B858" s="1" t="s">
        <v>2983</v>
      </c>
      <c r="C858" s="1" t="s">
        <v>20557</v>
      </c>
      <c r="D858" s="1">
        <v>26.56</v>
      </c>
    </row>
    <row r="859" spans="1:4">
      <c r="A859" s="1">
        <v>28071</v>
      </c>
      <c r="B859" s="1" t="s">
        <v>2984</v>
      </c>
      <c r="C859" s="1" t="s">
        <v>20557</v>
      </c>
      <c r="D859" s="1">
        <v>17.98</v>
      </c>
    </row>
    <row r="860" spans="1:4">
      <c r="A860" s="1">
        <v>33145</v>
      </c>
      <c r="B860" s="1" t="s">
        <v>2985</v>
      </c>
      <c r="C860" s="1" t="s">
        <v>20557</v>
      </c>
      <c r="D860" s="1">
        <v>49.07</v>
      </c>
    </row>
    <row r="861" spans="1:4">
      <c r="A861" s="1">
        <v>62123</v>
      </c>
      <c r="B861" s="1" t="s">
        <v>2986</v>
      </c>
      <c r="C861" s="1" t="s">
        <v>20557</v>
      </c>
      <c r="D861" s="1">
        <v>18.21</v>
      </c>
    </row>
    <row r="862" spans="1:4">
      <c r="A862" s="1">
        <v>33140</v>
      </c>
      <c r="B862" s="1" t="s">
        <v>2987</v>
      </c>
      <c r="C862" s="1" t="s">
        <v>20557</v>
      </c>
      <c r="D862" s="1">
        <v>11.19</v>
      </c>
    </row>
    <row r="863" spans="1:4">
      <c r="A863" s="1">
        <v>28163</v>
      </c>
      <c r="B863" s="1" t="s">
        <v>2988</v>
      </c>
      <c r="C863" s="1" t="s">
        <v>20557</v>
      </c>
      <c r="D863" s="1">
        <v>18.100000000000001</v>
      </c>
    </row>
    <row r="864" spans="1:4">
      <c r="A864" s="1">
        <v>13778</v>
      </c>
      <c r="B864" s="1" t="s">
        <v>2989</v>
      </c>
      <c r="C864" s="1" t="s">
        <v>20557</v>
      </c>
      <c r="D864" s="1">
        <v>19.02</v>
      </c>
    </row>
    <row r="865" spans="1:4">
      <c r="A865" s="1">
        <v>87816</v>
      </c>
      <c r="B865" s="1" t="s">
        <v>2990</v>
      </c>
      <c r="C865" s="1" t="s">
        <v>20557</v>
      </c>
      <c r="D865" s="1">
        <v>19.63</v>
      </c>
    </row>
    <row r="866" spans="1:4">
      <c r="A866" s="1">
        <v>33141</v>
      </c>
      <c r="B866" s="1" t="s">
        <v>2991</v>
      </c>
      <c r="C866" s="1" t="s">
        <v>20557</v>
      </c>
      <c r="D866" s="1">
        <v>15.78</v>
      </c>
    </row>
    <row r="867" spans="1:4">
      <c r="A867" s="1">
        <v>32135</v>
      </c>
      <c r="B867" s="1" t="s">
        <v>2992</v>
      </c>
      <c r="C867" s="1" t="s">
        <v>20557</v>
      </c>
      <c r="D867" s="1">
        <v>16.079999999999998</v>
      </c>
    </row>
    <row r="868" spans="1:4">
      <c r="A868" s="1">
        <v>33138</v>
      </c>
      <c r="B868" s="1" t="s">
        <v>2993</v>
      </c>
      <c r="C868" s="1" t="s">
        <v>20557</v>
      </c>
      <c r="D868" s="1">
        <v>22.4</v>
      </c>
    </row>
    <row r="869" spans="1:4">
      <c r="A869" s="1">
        <v>33137</v>
      </c>
      <c r="B869" s="1" t="s">
        <v>2994</v>
      </c>
      <c r="C869" s="1" t="s">
        <v>20557</v>
      </c>
      <c r="D869" s="1">
        <v>22.4</v>
      </c>
    </row>
    <row r="870" spans="1:4">
      <c r="A870" s="1">
        <v>8520</v>
      </c>
      <c r="B870" s="1" t="s">
        <v>2995</v>
      </c>
      <c r="C870" s="1" t="s">
        <v>20557</v>
      </c>
      <c r="D870" s="1">
        <v>14.62</v>
      </c>
    </row>
    <row r="871" spans="1:4">
      <c r="A871" s="1">
        <v>6519</v>
      </c>
      <c r="B871" s="1" t="s">
        <v>2996</v>
      </c>
      <c r="C871" s="1" t="s">
        <v>20557</v>
      </c>
      <c r="D871" s="1">
        <v>25.75</v>
      </c>
    </row>
    <row r="872" spans="1:4">
      <c r="A872" s="1">
        <v>38129</v>
      </c>
      <c r="B872" s="1" t="s">
        <v>2997</v>
      </c>
      <c r="C872" s="1" t="s">
        <v>20557</v>
      </c>
      <c r="D872" s="1">
        <v>22.9</v>
      </c>
    </row>
    <row r="873" spans="1:4">
      <c r="A873" s="1">
        <v>32131</v>
      </c>
      <c r="B873" s="1" t="s">
        <v>2998</v>
      </c>
      <c r="C873" s="1" t="s">
        <v>20557</v>
      </c>
      <c r="D873" s="1">
        <v>22.92</v>
      </c>
    </row>
    <row r="874" spans="1:4">
      <c r="A874" s="1">
        <v>3924</v>
      </c>
      <c r="B874" s="1" t="s">
        <v>2999</v>
      </c>
      <c r="C874" s="1" t="s">
        <v>20557</v>
      </c>
      <c r="D874" s="1">
        <v>11.3</v>
      </c>
    </row>
    <row r="875" spans="1:4">
      <c r="A875" s="1">
        <v>21825</v>
      </c>
      <c r="B875" s="1" t="s">
        <v>3000</v>
      </c>
      <c r="C875" s="1" t="s">
        <v>20557</v>
      </c>
      <c r="D875" s="1">
        <v>15.6</v>
      </c>
    </row>
    <row r="876" spans="1:4">
      <c r="A876" s="1">
        <v>37803</v>
      </c>
      <c r="B876" s="1" t="s">
        <v>3001</v>
      </c>
      <c r="C876" s="1" t="s">
        <v>20557</v>
      </c>
      <c r="D876" s="1">
        <v>19.84</v>
      </c>
    </row>
    <row r="877" spans="1:4">
      <c r="A877" s="1">
        <v>70216</v>
      </c>
      <c r="B877" s="1" t="s">
        <v>3002</v>
      </c>
      <c r="C877" s="1" t="s">
        <v>20557</v>
      </c>
      <c r="D877" s="1">
        <v>29.9</v>
      </c>
    </row>
    <row r="878" spans="1:4">
      <c r="A878" s="1">
        <v>37804</v>
      </c>
      <c r="B878" s="1" t="s">
        <v>3003</v>
      </c>
      <c r="C878" s="1" t="s">
        <v>20557</v>
      </c>
      <c r="D878" s="1">
        <v>29.56</v>
      </c>
    </row>
    <row r="879" spans="1:4">
      <c r="A879" s="1">
        <v>5860</v>
      </c>
      <c r="B879" s="1" t="s">
        <v>3004</v>
      </c>
      <c r="C879" s="1" t="s">
        <v>20557</v>
      </c>
      <c r="D879" s="1">
        <v>72.849999999999994</v>
      </c>
    </row>
    <row r="880" spans="1:4">
      <c r="A880" s="1">
        <v>11081</v>
      </c>
      <c r="B880" s="1" t="s">
        <v>3005</v>
      </c>
      <c r="C880" s="1" t="s">
        <v>20557</v>
      </c>
      <c r="D880" s="1">
        <v>23.08</v>
      </c>
    </row>
    <row r="881" spans="1:4">
      <c r="A881" s="1">
        <v>66263</v>
      </c>
      <c r="B881" s="1" t="s">
        <v>3006</v>
      </c>
      <c r="C881" s="1" t="s">
        <v>20557</v>
      </c>
      <c r="D881" s="1">
        <v>19.600000000000001</v>
      </c>
    </row>
    <row r="882" spans="1:4">
      <c r="A882" s="1">
        <v>55718</v>
      </c>
      <c r="B882" s="1" t="s">
        <v>3007</v>
      </c>
      <c r="C882" s="1" t="s">
        <v>20557</v>
      </c>
      <c r="D882" s="1">
        <v>24.92</v>
      </c>
    </row>
    <row r="883" spans="1:4">
      <c r="A883" s="1">
        <v>30652</v>
      </c>
      <c r="B883" s="1" t="s">
        <v>3008</v>
      </c>
      <c r="C883" s="1" t="s">
        <v>20557</v>
      </c>
      <c r="D883" s="1">
        <v>38.9</v>
      </c>
    </row>
    <row r="884" spans="1:4">
      <c r="A884" s="1">
        <v>37815</v>
      </c>
      <c r="B884" s="1" t="s">
        <v>3009</v>
      </c>
      <c r="C884" s="1" t="s">
        <v>20557</v>
      </c>
      <c r="D884" s="1">
        <v>32.6</v>
      </c>
    </row>
    <row r="885" spans="1:4">
      <c r="A885" s="1">
        <v>30656</v>
      </c>
      <c r="B885" s="1" t="s">
        <v>3010</v>
      </c>
      <c r="C885" s="1" t="s">
        <v>20557</v>
      </c>
      <c r="D885" s="1">
        <v>31.9</v>
      </c>
    </row>
    <row r="886" spans="1:4">
      <c r="A886" s="1">
        <v>38128</v>
      </c>
      <c r="B886" s="1" t="s">
        <v>3011</v>
      </c>
      <c r="C886" s="1" t="s">
        <v>20557</v>
      </c>
      <c r="D886" s="1">
        <v>36.520000000000003</v>
      </c>
    </row>
    <row r="887" spans="1:4">
      <c r="A887" s="1">
        <v>11405</v>
      </c>
      <c r="B887" s="1" t="s">
        <v>3012</v>
      </c>
      <c r="C887" s="1" t="s">
        <v>20557</v>
      </c>
      <c r="D887" s="1">
        <v>34.1</v>
      </c>
    </row>
    <row r="888" spans="1:4">
      <c r="A888" s="1">
        <v>5080</v>
      </c>
      <c r="B888" s="1" t="s">
        <v>3013</v>
      </c>
      <c r="C888" s="1" t="s">
        <v>20557</v>
      </c>
      <c r="D888" s="1">
        <v>27.41</v>
      </c>
    </row>
    <row r="889" spans="1:4">
      <c r="A889" s="1">
        <v>532</v>
      </c>
      <c r="B889" s="1" t="s">
        <v>3014</v>
      </c>
      <c r="C889" s="1" t="s">
        <v>20557</v>
      </c>
      <c r="D889" s="1">
        <v>29.15</v>
      </c>
    </row>
    <row r="890" spans="1:4">
      <c r="A890" s="1">
        <v>2197</v>
      </c>
      <c r="B890" s="1" t="s">
        <v>3015</v>
      </c>
      <c r="C890" s="1" t="s">
        <v>20557</v>
      </c>
      <c r="D890" s="1">
        <v>25.1</v>
      </c>
    </row>
    <row r="891" spans="1:4">
      <c r="A891" s="1">
        <v>1000</v>
      </c>
      <c r="B891" s="1" t="s">
        <v>3016</v>
      </c>
      <c r="C891" s="1" t="s">
        <v>20557</v>
      </c>
      <c r="D891" s="1">
        <v>24.04</v>
      </c>
    </row>
    <row r="892" spans="1:4">
      <c r="A892" s="1">
        <v>3768</v>
      </c>
      <c r="B892" s="1" t="s">
        <v>3017</v>
      </c>
      <c r="C892" s="1" t="s">
        <v>20557</v>
      </c>
      <c r="D892" s="1">
        <v>19.84</v>
      </c>
    </row>
    <row r="893" spans="1:4">
      <c r="A893" s="1">
        <v>5861</v>
      </c>
      <c r="B893" s="1" t="s">
        <v>3018</v>
      </c>
      <c r="C893" s="1" t="s">
        <v>24085</v>
      </c>
      <c r="D893" s="1">
        <v>10.050000000000001</v>
      </c>
    </row>
    <row r="894" spans="1:4">
      <c r="A894" s="1">
        <v>79048</v>
      </c>
      <c r="B894" s="1" t="s">
        <v>3019</v>
      </c>
      <c r="C894" s="1" t="s">
        <v>20557</v>
      </c>
      <c r="D894" s="1">
        <v>14.85</v>
      </c>
    </row>
    <row r="895" spans="1:4">
      <c r="A895" s="1">
        <v>11635</v>
      </c>
      <c r="B895" s="1" t="s">
        <v>3020</v>
      </c>
      <c r="C895" s="1" t="s">
        <v>20557</v>
      </c>
      <c r="D895" s="1">
        <v>13.11</v>
      </c>
    </row>
    <row r="896" spans="1:4">
      <c r="A896" s="1">
        <v>70217</v>
      </c>
      <c r="B896" s="1" t="s">
        <v>3021</v>
      </c>
      <c r="C896" s="1" t="s">
        <v>20557</v>
      </c>
      <c r="D896" s="1">
        <v>13.11</v>
      </c>
    </row>
    <row r="897" spans="1:4">
      <c r="A897" s="1">
        <v>55712</v>
      </c>
      <c r="B897" s="1" t="s">
        <v>3022</v>
      </c>
      <c r="C897" s="1" t="s">
        <v>20557</v>
      </c>
      <c r="D897" s="1">
        <v>36.31</v>
      </c>
    </row>
    <row r="898" spans="1:4">
      <c r="A898" s="1">
        <v>17009</v>
      </c>
      <c r="B898" s="1" t="s">
        <v>3023</v>
      </c>
      <c r="C898" s="1" t="s">
        <v>20557</v>
      </c>
      <c r="D898" s="1">
        <v>19.84</v>
      </c>
    </row>
    <row r="899" spans="1:4">
      <c r="A899" s="1">
        <v>30805</v>
      </c>
      <c r="B899" s="1" t="s">
        <v>3024</v>
      </c>
      <c r="C899" s="1" t="s">
        <v>24134</v>
      </c>
      <c r="D899" s="1">
        <v>3.31</v>
      </c>
    </row>
    <row r="900" spans="1:4">
      <c r="A900" s="1">
        <v>206</v>
      </c>
      <c r="B900" s="1" t="s">
        <v>3025</v>
      </c>
      <c r="C900" s="1" t="s">
        <v>5416</v>
      </c>
      <c r="D900" s="1">
        <v>3310</v>
      </c>
    </row>
    <row r="901" spans="1:4">
      <c r="A901" s="1">
        <v>31876</v>
      </c>
      <c r="B901" s="1" t="s">
        <v>3026</v>
      </c>
      <c r="C901" s="1" t="s">
        <v>24134</v>
      </c>
      <c r="D901" s="1">
        <v>3.31</v>
      </c>
    </row>
    <row r="902" spans="1:4">
      <c r="A902" s="1">
        <v>31859</v>
      </c>
      <c r="B902" s="1" t="s">
        <v>3027</v>
      </c>
      <c r="C902" s="1" t="s">
        <v>24134</v>
      </c>
      <c r="D902" s="1">
        <v>3.31</v>
      </c>
    </row>
    <row r="903" spans="1:4">
      <c r="A903" s="1">
        <v>36849</v>
      </c>
      <c r="B903" s="1" t="s">
        <v>3028</v>
      </c>
      <c r="C903" s="1" t="s">
        <v>5416</v>
      </c>
      <c r="D903" s="1">
        <v>3700</v>
      </c>
    </row>
    <row r="904" spans="1:4">
      <c r="A904" s="1">
        <v>36851</v>
      </c>
      <c r="B904" s="1" t="s">
        <v>3029</v>
      </c>
      <c r="C904" s="1" t="s">
        <v>5416</v>
      </c>
      <c r="D904" s="1">
        <v>3700</v>
      </c>
    </row>
    <row r="905" spans="1:4">
      <c r="A905" s="1">
        <v>36852</v>
      </c>
      <c r="B905" s="1" t="s">
        <v>3030</v>
      </c>
      <c r="C905" s="1" t="s">
        <v>5416</v>
      </c>
      <c r="D905" s="1">
        <v>3700</v>
      </c>
    </row>
    <row r="906" spans="1:4">
      <c r="A906" s="1">
        <v>36854</v>
      </c>
      <c r="B906" s="1" t="s">
        <v>3031</v>
      </c>
      <c r="C906" s="1" t="s">
        <v>5416</v>
      </c>
      <c r="D906" s="1">
        <v>3700</v>
      </c>
    </row>
    <row r="907" spans="1:4">
      <c r="A907" s="1">
        <v>78860</v>
      </c>
      <c r="B907" s="1" t="s">
        <v>3031</v>
      </c>
      <c r="C907" s="1" t="s">
        <v>24134</v>
      </c>
      <c r="D907" s="1">
        <v>3.7</v>
      </c>
    </row>
    <row r="908" spans="1:4">
      <c r="A908" s="1">
        <v>36855</v>
      </c>
      <c r="B908" s="1" t="s">
        <v>3032</v>
      </c>
      <c r="C908" s="1" t="s">
        <v>5416</v>
      </c>
      <c r="D908" s="1">
        <v>3700</v>
      </c>
    </row>
    <row r="909" spans="1:4">
      <c r="A909" s="1">
        <v>470</v>
      </c>
      <c r="B909" s="1" t="s">
        <v>3033</v>
      </c>
      <c r="C909" s="1" t="s">
        <v>24134</v>
      </c>
      <c r="D909" s="1">
        <v>3.7</v>
      </c>
    </row>
    <row r="910" spans="1:4">
      <c r="A910" s="1">
        <v>36847</v>
      </c>
      <c r="B910" s="1" t="s">
        <v>3034</v>
      </c>
      <c r="C910" s="1" t="s">
        <v>5416</v>
      </c>
      <c r="D910" s="1">
        <v>2830</v>
      </c>
    </row>
    <row r="911" spans="1:4">
      <c r="A911" s="1">
        <v>3082</v>
      </c>
      <c r="B911" s="1" t="s">
        <v>3035</v>
      </c>
      <c r="C911" s="1" t="s">
        <v>5416</v>
      </c>
      <c r="D911" s="1">
        <v>2830</v>
      </c>
    </row>
    <row r="912" spans="1:4">
      <c r="A912" s="1">
        <v>585</v>
      </c>
      <c r="B912" s="1" t="s">
        <v>3036</v>
      </c>
      <c r="C912" s="1" t="s">
        <v>24134</v>
      </c>
      <c r="D912" s="1">
        <v>2.83</v>
      </c>
    </row>
    <row r="913" spans="1:4">
      <c r="A913" s="1">
        <v>8288</v>
      </c>
      <c r="B913" s="1" t="s">
        <v>3037</v>
      </c>
      <c r="C913" s="1" t="s">
        <v>24134</v>
      </c>
      <c r="D913" s="1">
        <v>2.83</v>
      </c>
    </row>
    <row r="914" spans="1:4">
      <c r="A914" s="1">
        <v>3087</v>
      </c>
      <c r="B914" s="1" t="s">
        <v>3038</v>
      </c>
      <c r="C914" s="1" t="s">
        <v>5416</v>
      </c>
      <c r="D914" s="1">
        <v>2830</v>
      </c>
    </row>
    <row r="915" spans="1:4">
      <c r="A915" s="1">
        <v>407</v>
      </c>
      <c r="B915" s="1" t="s">
        <v>3039</v>
      </c>
      <c r="C915" s="1" t="s">
        <v>24134</v>
      </c>
      <c r="D915" s="1">
        <v>2.83</v>
      </c>
    </row>
    <row r="916" spans="1:4">
      <c r="A916" s="1">
        <v>3078</v>
      </c>
      <c r="B916" s="1" t="s">
        <v>3040</v>
      </c>
      <c r="C916" s="1" t="s">
        <v>5416</v>
      </c>
      <c r="D916" s="1">
        <v>2830</v>
      </c>
    </row>
    <row r="917" spans="1:4">
      <c r="A917" s="1">
        <v>6322</v>
      </c>
      <c r="B917" s="1" t="s">
        <v>3041</v>
      </c>
      <c r="C917" s="1" t="s">
        <v>24134</v>
      </c>
      <c r="D917" s="1">
        <v>2.83</v>
      </c>
    </row>
    <row r="918" spans="1:4">
      <c r="A918" s="1">
        <v>3088</v>
      </c>
      <c r="B918" s="1" t="s">
        <v>3042</v>
      </c>
      <c r="C918" s="1" t="s">
        <v>5416</v>
      </c>
      <c r="D918" s="1">
        <v>2830</v>
      </c>
    </row>
    <row r="919" spans="1:4">
      <c r="A919" s="1">
        <v>40012</v>
      </c>
      <c r="B919" s="1" t="s">
        <v>3043</v>
      </c>
      <c r="C919" s="1" t="s">
        <v>24134</v>
      </c>
      <c r="D919" s="1">
        <v>28.82</v>
      </c>
    </row>
    <row r="920" spans="1:4">
      <c r="A920" s="1">
        <v>4404</v>
      </c>
      <c r="B920" s="1" t="s">
        <v>3044</v>
      </c>
      <c r="C920" s="1" t="s">
        <v>24134</v>
      </c>
      <c r="D920" s="1">
        <v>3.99</v>
      </c>
    </row>
    <row r="921" spans="1:4">
      <c r="A921" s="1">
        <v>8978</v>
      </c>
      <c r="B921" s="1" t="s">
        <v>3045</v>
      </c>
      <c r="C921" s="1" t="s">
        <v>20557</v>
      </c>
      <c r="D921" s="1">
        <v>75.12</v>
      </c>
    </row>
    <row r="922" spans="1:4">
      <c r="A922" s="1">
        <v>7180</v>
      </c>
      <c r="B922" s="1" t="s">
        <v>3046</v>
      </c>
      <c r="C922" s="1" t="s">
        <v>20557</v>
      </c>
      <c r="D922" s="1">
        <v>46.12</v>
      </c>
    </row>
    <row r="923" spans="1:4">
      <c r="A923" s="1">
        <v>1510</v>
      </c>
      <c r="B923" s="1" t="s">
        <v>3047</v>
      </c>
      <c r="C923" s="1" t="s">
        <v>20557</v>
      </c>
      <c r="D923" s="1">
        <v>12.32</v>
      </c>
    </row>
    <row r="924" spans="1:4">
      <c r="A924" s="1">
        <v>4142</v>
      </c>
      <c r="B924" s="1" t="s">
        <v>3048</v>
      </c>
      <c r="C924" s="1" t="s">
        <v>24134</v>
      </c>
      <c r="D924" s="1">
        <v>31.9</v>
      </c>
    </row>
    <row r="925" spans="1:4">
      <c r="A925" s="1">
        <v>80012</v>
      </c>
      <c r="B925" s="1" t="s">
        <v>3049</v>
      </c>
      <c r="C925" s="1" t="s">
        <v>20557</v>
      </c>
      <c r="D925" s="1">
        <v>6.53</v>
      </c>
    </row>
    <row r="926" spans="1:4">
      <c r="A926" s="1">
        <v>2051</v>
      </c>
      <c r="B926" s="1" t="s">
        <v>3050</v>
      </c>
      <c r="C926" s="1" t="s">
        <v>20557</v>
      </c>
      <c r="D926" s="1">
        <v>23.36</v>
      </c>
    </row>
    <row r="927" spans="1:4">
      <c r="A927" s="1">
        <v>10942</v>
      </c>
      <c r="B927" s="1" t="s">
        <v>3051</v>
      </c>
      <c r="C927" s="1" t="s">
        <v>24134</v>
      </c>
      <c r="D927" s="1">
        <v>4.41</v>
      </c>
    </row>
    <row r="928" spans="1:4">
      <c r="A928" s="1">
        <v>14226</v>
      </c>
      <c r="B928" s="1" t="s">
        <v>3052</v>
      </c>
      <c r="C928" s="1" t="s">
        <v>24134</v>
      </c>
      <c r="D928" s="1">
        <v>4.41</v>
      </c>
    </row>
    <row r="929" spans="1:4">
      <c r="A929" s="1">
        <v>10943</v>
      </c>
      <c r="B929" s="1" t="s">
        <v>3053</v>
      </c>
      <c r="C929" s="1" t="s">
        <v>24134</v>
      </c>
      <c r="D929" s="1">
        <v>4.41</v>
      </c>
    </row>
    <row r="930" spans="1:4">
      <c r="A930" s="1">
        <v>12044</v>
      </c>
      <c r="B930" s="1" t="s">
        <v>3054</v>
      </c>
      <c r="C930" s="1" t="s">
        <v>24085</v>
      </c>
      <c r="D930" s="1">
        <v>81.900000000000006</v>
      </c>
    </row>
    <row r="931" spans="1:4">
      <c r="A931" s="1">
        <v>3298</v>
      </c>
      <c r="B931" s="1" t="s">
        <v>3055</v>
      </c>
      <c r="C931" s="1" t="s">
        <v>24085</v>
      </c>
      <c r="D931" s="1">
        <v>48</v>
      </c>
    </row>
    <row r="932" spans="1:4">
      <c r="A932" s="1">
        <v>2209</v>
      </c>
      <c r="B932" s="1" t="s">
        <v>3056</v>
      </c>
      <c r="C932" s="1" t="s">
        <v>24085</v>
      </c>
      <c r="D932" s="1">
        <v>1315.68</v>
      </c>
    </row>
    <row r="933" spans="1:4">
      <c r="A933" s="1">
        <v>3585</v>
      </c>
      <c r="B933" s="1" t="s">
        <v>3057</v>
      </c>
      <c r="C933" s="1" t="s">
        <v>24085</v>
      </c>
      <c r="D933" s="1">
        <v>122.03</v>
      </c>
    </row>
    <row r="934" spans="1:4">
      <c r="A934" s="1">
        <v>6639</v>
      </c>
      <c r="B934" s="1" t="s">
        <v>3058</v>
      </c>
      <c r="C934" s="1" t="s">
        <v>24085</v>
      </c>
      <c r="D934" s="1">
        <v>6236</v>
      </c>
    </row>
    <row r="935" spans="1:4">
      <c r="A935" s="1">
        <v>31052</v>
      </c>
      <c r="B935" s="1" t="s">
        <v>3059</v>
      </c>
      <c r="C935" s="1" t="s">
        <v>24085</v>
      </c>
      <c r="D935" s="1">
        <v>19</v>
      </c>
    </row>
    <row r="936" spans="1:4">
      <c r="A936" s="1">
        <v>4047</v>
      </c>
      <c r="B936" s="1" t="s">
        <v>3060</v>
      </c>
      <c r="C936" s="1" t="s">
        <v>24085</v>
      </c>
      <c r="D936" s="1">
        <v>1766.22</v>
      </c>
    </row>
    <row r="937" spans="1:4">
      <c r="A937" s="1">
        <v>224</v>
      </c>
      <c r="B937" s="1" t="s">
        <v>3061</v>
      </c>
      <c r="C937" s="1" t="s">
        <v>24085</v>
      </c>
      <c r="D937" s="1">
        <v>199.52</v>
      </c>
    </row>
    <row r="938" spans="1:4">
      <c r="A938" s="1">
        <v>228</v>
      </c>
      <c r="B938" s="1" t="s">
        <v>3062</v>
      </c>
      <c r="C938" s="1" t="s">
        <v>24085</v>
      </c>
      <c r="D938" s="1">
        <v>1086.92</v>
      </c>
    </row>
    <row r="939" spans="1:4">
      <c r="A939" s="1">
        <v>99558</v>
      </c>
      <c r="B939" s="1" t="s">
        <v>3063</v>
      </c>
      <c r="C939" s="1" t="s">
        <v>22075</v>
      </c>
      <c r="D939" s="1">
        <v>3.79</v>
      </c>
    </row>
    <row r="940" spans="1:4">
      <c r="A940" s="1">
        <v>99412</v>
      </c>
      <c r="B940" s="1" t="s">
        <v>3064</v>
      </c>
      <c r="C940" s="1" t="s">
        <v>22075</v>
      </c>
      <c r="D940" s="1">
        <v>3.61</v>
      </c>
    </row>
    <row r="941" spans="1:4">
      <c r="A941" s="1">
        <v>2380</v>
      </c>
      <c r="B941" s="1" t="s">
        <v>3065</v>
      </c>
      <c r="C941" s="1" t="s">
        <v>24085</v>
      </c>
      <c r="D941" s="1">
        <v>1.78</v>
      </c>
    </row>
    <row r="942" spans="1:4">
      <c r="A942" s="1">
        <v>2373</v>
      </c>
      <c r="B942" s="1" t="s">
        <v>3066</v>
      </c>
      <c r="C942" s="1" t="s">
        <v>24085</v>
      </c>
      <c r="D942" s="1">
        <v>1.95</v>
      </c>
    </row>
    <row r="943" spans="1:4">
      <c r="A943" s="1">
        <v>2307</v>
      </c>
      <c r="B943" s="1" t="s">
        <v>3067</v>
      </c>
      <c r="C943" s="1" t="s">
        <v>24085</v>
      </c>
      <c r="D943" s="1">
        <v>4.2300000000000004</v>
      </c>
    </row>
    <row r="944" spans="1:4">
      <c r="A944" s="1">
        <v>2308</v>
      </c>
      <c r="B944" s="1" t="s">
        <v>3068</v>
      </c>
      <c r="C944" s="1" t="s">
        <v>24085</v>
      </c>
      <c r="D944" s="1">
        <v>4.12</v>
      </c>
    </row>
    <row r="945" spans="1:4">
      <c r="A945" s="1">
        <v>2309</v>
      </c>
      <c r="B945" s="1" t="s">
        <v>3069</v>
      </c>
      <c r="C945" s="1" t="s">
        <v>24085</v>
      </c>
      <c r="D945" s="1">
        <v>4.5599999999999996</v>
      </c>
    </row>
    <row r="946" spans="1:4">
      <c r="A946" s="1">
        <v>2310</v>
      </c>
      <c r="B946" s="1" t="s">
        <v>3070</v>
      </c>
      <c r="C946" s="1" t="s">
        <v>24085</v>
      </c>
      <c r="D946" s="1">
        <v>5.12</v>
      </c>
    </row>
    <row r="947" spans="1:4">
      <c r="A947" s="1">
        <v>2311</v>
      </c>
      <c r="B947" s="1" t="s">
        <v>3071</v>
      </c>
      <c r="C947" s="1" t="s">
        <v>24085</v>
      </c>
      <c r="D947" s="1">
        <v>15.32</v>
      </c>
    </row>
    <row r="948" spans="1:4">
      <c r="A948" s="1">
        <v>2323</v>
      </c>
      <c r="B948" s="1" t="s">
        <v>3072</v>
      </c>
      <c r="C948" s="1" t="s">
        <v>24085</v>
      </c>
      <c r="D948" s="1">
        <v>19.32</v>
      </c>
    </row>
    <row r="949" spans="1:4">
      <c r="A949" s="1">
        <v>49216</v>
      </c>
      <c r="B949" s="1" t="s">
        <v>3073</v>
      </c>
      <c r="C949" s="1" t="s">
        <v>24085</v>
      </c>
      <c r="D949" s="1">
        <v>7.85</v>
      </c>
    </row>
    <row r="950" spans="1:4">
      <c r="A950" s="1">
        <v>2381</v>
      </c>
      <c r="B950" s="1" t="s">
        <v>3074</v>
      </c>
      <c r="C950" s="1" t="s">
        <v>24134</v>
      </c>
      <c r="D950" s="1">
        <v>11.23</v>
      </c>
    </row>
    <row r="951" spans="1:4">
      <c r="A951" s="1">
        <v>2382</v>
      </c>
      <c r="B951" s="1" t="s">
        <v>3075</v>
      </c>
      <c r="C951" s="1" t="s">
        <v>24085</v>
      </c>
      <c r="D951" s="1">
        <v>72.23</v>
      </c>
    </row>
    <row r="952" spans="1:4">
      <c r="A952" s="1">
        <v>2362</v>
      </c>
      <c r="B952" s="1" t="s">
        <v>3076</v>
      </c>
      <c r="C952" s="1" t="s">
        <v>24085</v>
      </c>
      <c r="D952" s="1">
        <v>0.86</v>
      </c>
    </row>
    <row r="953" spans="1:4">
      <c r="A953" s="1">
        <v>2374</v>
      </c>
      <c r="B953" s="1" t="s">
        <v>3077</v>
      </c>
      <c r="C953" s="1" t="s">
        <v>24085</v>
      </c>
      <c r="D953" s="1">
        <v>1.1399999999999999</v>
      </c>
    </row>
    <row r="954" spans="1:4">
      <c r="A954" s="1">
        <v>2376</v>
      </c>
      <c r="B954" s="1" t="s">
        <v>3078</v>
      </c>
      <c r="C954" s="1" t="s">
        <v>24085</v>
      </c>
      <c r="D954" s="1">
        <v>4.0599999999999996</v>
      </c>
    </row>
    <row r="955" spans="1:4">
      <c r="A955" s="1">
        <v>2361</v>
      </c>
      <c r="B955" s="1" t="s">
        <v>3079</v>
      </c>
      <c r="C955" s="1" t="s">
        <v>24085</v>
      </c>
      <c r="D955" s="1">
        <v>0.56000000000000005</v>
      </c>
    </row>
    <row r="956" spans="1:4">
      <c r="A956" s="1">
        <v>2364</v>
      </c>
      <c r="B956" s="1" t="s">
        <v>3080</v>
      </c>
      <c r="C956" s="1" t="s">
        <v>24085</v>
      </c>
      <c r="D956" s="1">
        <v>0.92</v>
      </c>
    </row>
    <row r="957" spans="1:4">
      <c r="A957" s="1">
        <v>2363</v>
      </c>
      <c r="B957" s="1" t="s">
        <v>3081</v>
      </c>
      <c r="C957" s="1" t="s">
        <v>24085</v>
      </c>
      <c r="D957" s="1">
        <v>0.98</v>
      </c>
    </row>
    <row r="958" spans="1:4">
      <c r="A958" s="1">
        <v>2378</v>
      </c>
      <c r="B958" s="1" t="s">
        <v>3082</v>
      </c>
      <c r="C958" s="1" t="s">
        <v>24085</v>
      </c>
      <c r="D958" s="1">
        <v>14.62</v>
      </c>
    </row>
    <row r="959" spans="1:4">
      <c r="A959" s="1">
        <v>2365</v>
      </c>
      <c r="B959" s="1" t="s">
        <v>3083</v>
      </c>
      <c r="C959" s="1" t="s">
        <v>24085</v>
      </c>
      <c r="D959" s="1">
        <v>1.85</v>
      </c>
    </row>
    <row r="960" spans="1:4">
      <c r="A960" s="1">
        <v>2375</v>
      </c>
      <c r="B960" s="1" t="s">
        <v>3084</v>
      </c>
      <c r="C960" s="1" t="s">
        <v>24085</v>
      </c>
      <c r="D960" s="1">
        <v>2.75</v>
      </c>
    </row>
    <row r="961" spans="1:4">
      <c r="A961" s="1">
        <v>2377</v>
      </c>
      <c r="B961" s="1" t="s">
        <v>3085</v>
      </c>
      <c r="C961" s="1" t="s">
        <v>24085</v>
      </c>
      <c r="D961" s="1">
        <v>16.32</v>
      </c>
    </row>
    <row r="962" spans="1:4">
      <c r="A962" s="1">
        <v>727</v>
      </c>
      <c r="B962" s="1" t="s">
        <v>3086</v>
      </c>
      <c r="C962" s="1" t="s">
        <v>24134</v>
      </c>
      <c r="D962" s="1">
        <v>14.38</v>
      </c>
    </row>
    <row r="963" spans="1:4">
      <c r="A963" s="1">
        <v>4010</v>
      </c>
      <c r="B963" s="1" t="s">
        <v>3087</v>
      </c>
      <c r="C963" s="1" t="s">
        <v>24085</v>
      </c>
      <c r="D963" s="1">
        <v>410</v>
      </c>
    </row>
    <row r="964" spans="1:4">
      <c r="A964" s="1">
        <v>28088</v>
      </c>
      <c r="B964" s="1" t="s">
        <v>3088</v>
      </c>
      <c r="C964" s="1" t="s">
        <v>24085</v>
      </c>
      <c r="D964" s="1">
        <v>246.3</v>
      </c>
    </row>
    <row r="965" spans="1:4">
      <c r="A965" s="1">
        <v>31057</v>
      </c>
      <c r="B965" s="1" t="s">
        <v>3089</v>
      </c>
      <c r="C965" s="1" t="s">
        <v>24085</v>
      </c>
      <c r="D965" s="1">
        <v>305</v>
      </c>
    </row>
    <row r="966" spans="1:4">
      <c r="A966" s="1">
        <v>5800</v>
      </c>
      <c r="B966" s="1" t="s">
        <v>3090</v>
      </c>
      <c r="C966" s="1" t="s">
        <v>24085</v>
      </c>
      <c r="D966" s="1">
        <v>125</v>
      </c>
    </row>
    <row r="967" spans="1:4">
      <c r="A967" s="1">
        <v>17042</v>
      </c>
      <c r="B967" s="1" t="s">
        <v>3091</v>
      </c>
      <c r="C967" s="1" t="s">
        <v>24085</v>
      </c>
      <c r="D967" s="1">
        <v>52</v>
      </c>
    </row>
    <row r="968" spans="1:4">
      <c r="A968" s="1">
        <v>677</v>
      </c>
      <c r="B968" s="1" t="s">
        <v>3092</v>
      </c>
      <c r="C968" s="1" t="s">
        <v>24085</v>
      </c>
      <c r="D968" s="1">
        <v>13.25</v>
      </c>
    </row>
    <row r="969" spans="1:4">
      <c r="A969" s="1">
        <v>5802</v>
      </c>
      <c r="B969" s="1" t="s">
        <v>3093</v>
      </c>
      <c r="C969" s="1" t="s">
        <v>24085</v>
      </c>
      <c r="D969" s="1">
        <v>110</v>
      </c>
    </row>
    <row r="970" spans="1:4">
      <c r="A970" s="1">
        <v>9005</v>
      </c>
      <c r="B970" s="1" t="s">
        <v>3094</v>
      </c>
      <c r="C970" s="1" t="s">
        <v>4295</v>
      </c>
      <c r="D970" s="1">
        <v>20.6</v>
      </c>
    </row>
    <row r="971" spans="1:4">
      <c r="A971" s="1">
        <v>12373</v>
      </c>
      <c r="B971" s="1" t="s">
        <v>3095</v>
      </c>
      <c r="C971" s="1" t="s">
        <v>24134</v>
      </c>
      <c r="D971" s="1">
        <v>1.3</v>
      </c>
    </row>
    <row r="972" spans="1:4">
      <c r="A972" s="1">
        <v>42512</v>
      </c>
      <c r="B972" s="1" t="s">
        <v>3096</v>
      </c>
      <c r="C972" s="1" t="s">
        <v>24134</v>
      </c>
      <c r="D972" s="1">
        <v>0.42</v>
      </c>
    </row>
    <row r="973" spans="1:4">
      <c r="A973" s="1">
        <v>26254</v>
      </c>
      <c r="B973" s="1" t="s">
        <v>3097</v>
      </c>
      <c r="C973" s="1" t="s">
        <v>24134</v>
      </c>
      <c r="D973" s="1">
        <v>0.97</v>
      </c>
    </row>
    <row r="974" spans="1:4">
      <c r="A974" s="1">
        <v>26252</v>
      </c>
      <c r="B974" s="1" t="s">
        <v>3098</v>
      </c>
      <c r="C974" s="1" t="s">
        <v>24134</v>
      </c>
      <c r="D974" s="1">
        <v>0.42</v>
      </c>
    </row>
    <row r="975" spans="1:4">
      <c r="A975" s="1">
        <v>1571</v>
      </c>
      <c r="B975" s="1" t="s">
        <v>3099</v>
      </c>
      <c r="C975" s="1" t="s">
        <v>24134</v>
      </c>
      <c r="D975" s="1">
        <v>0.99</v>
      </c>
    </row>
    <row r="976" spans="1:4">
      <c r="A976" s="1">
        <v>1100</v>
      </c>
      <c r="B976" s="1" t="s">
        <v>3100</v>
      </c>
      <c r="C976" s="1" t="s">
        <v>24134</v>
      </c>
      <c r="D976" s="1">
        <v>1.65</v>
      </c>
    </row>
    <row r="977" spans="1:4">
      <c r="A977" s="1">
        <v>18204</v>
      </c>
      <c r="B977" s="1" t="s">
        <v>3101</v>
      </c>
      <c r="C977" s="1" t="s">
        <v>24134</v>
      </c>
      <c r="D977" s="1">
        <v>7.42</v>
      </c>
    </row>
    <row r="978" spans="1:4">
      <c r="A978" s="1">
        <v>18206</v>
      </c>
      <c r="B978" s="1" t="s">
        <v>3102</v>
      </c>
      <c r="C978" s="1" t="s">
        <v>24085</v>
      </c>
      <c r="D978" s="1">
        <v>64.209999999999994</v>
      </c>
    </row>
    <row r="979" spans="1:4">
      <c r="A979" s="1">
        <v>99</v>
      </c>
      <c r="B979" s="1" t="s">
        <v>3103</v>
      </c>
      <c r="C979" s="1" t="s">
        <v>5416</v>
      </c>
      <c r="D979" s="1">
        <v>144</v>
      </c>
    </row>
    <row r="980" spans="1:4">
      <c r="A980" s="1">
        <v>50</v>
      </c>
      <c r="B980" s="1" t="s">
        <v>3104</v>
      </c>
      <c r="C980" s="1" t="s">
        <v>24134</v>
      </c>
      <c r="D980" s="1">
        <v>0.28999999999999998</v>
      </c>
    </row>
    <row r="981" spans="1:4">
      <c r="A981" s="1">
        <v>90</v>
      </c>
      <c r="B981" s="1" t="s">
        <v>3105</v>
      </c>
      <c r="C981" s="1" t="s">
        <v>3106</v>
      </c>
      <c r="D981" s="1">
        <v>14.4</v>
      </c>
    </row>
    <row r="982" spans="1:4">
      <c r="A982" s="1">
        <v>12563</v>
      </c>
      <c r="B982" s="1" t="s">
        <v>3107</v>
      </c>
      <c r="C982" s="1" t="s">
        <v>21974</v>
      </c>
      <c r="D982" s="1">
        <v>116</v>
      </c>
    </row>
    <row r="983" spans="1:4">
      <c r="A983" s="1">
        <v>12562</v>
      </c>
      <c r="B983" s="1" t="s">
        <v>3108</v>
      </c>
      <c r="C983" s="1" t="s">
        <v>21974</v>
      </c>
      <c r="D983" s="1">
        <v>118</v>
      </c>
    </row>
    <row r="984" spans="1:4">
      <c r="A984" s="1">
        <v>12565</v>
      </c>
      <c r="B984" s="1" t="s">
        <v>3109</v>
      </c>
      <c r="C984" s="1" t="s">
        <v>21974</v>
      </c>
      <c r="D984" s="1">
        <v>90.58</v>
      </c>
    </row>
    <row r="985" spans="1:4">
      <c r="A985" s="1">
        <v>12564</v>
      </c>
      <c r="B985" s="1" t="s">
        <v>3110</v>
      </c>
      <c r="C985" s="1" t="s">
        <v>21974</v>
      </c>
      <c r="D985" s="1">
        <v>118</v>
      </c>
    </row>
    <row r="986" spans="1:4">
      <c r="A986" s="1">
        <v>47761</v>
      </c>
      <c r="B986" s="1" t="s">
        <v>3111</v>
      </c>
      <c r="C986" s="1" t="s">
        <v>24085</v>
      </c>
      <c r="D986" s="1">
        <v>5.52</v>
      </c>
    </row>
    <row r="987" spans="1:4">
      <c r="A987" s="1">
        <v>4102</v>
      </c>
      <c r="B987" s="1" t="s">
        <v>3112</v>
      </c>
      <c r="C987" s="1" t="s">
        <v>24085</v>
      </c>
      <c r="D987" s="1">
        <v>475</v>
      </c>
    </row>
    <row r="988" spans="1:4">
      <c r="A988" s="1">
        <v>62001</v>
      </c>
      <c r="B988" s="1" t="s">
        <v>3113</v>
      </c>
      <c r="C988" s="1" t="s">
        <v>24085</v>
      </c>
      <c r="D988" s="1">
        <v>475</v>
      </c>
    </row>
    <row r="989" spans="1:4">
      <c r="A989" s="1">
        <v>12083</v>
      </c>
      <c r="B989" s="1" t="s">
        <v>3114</v>
      </c>
      <c r="C989" s="1" t="s">
        <v>24085</v>
      </c>
      <c r="D989" s="1">
        <v>8.25</v>
      </c>
    </row>
    <row r="990" spans="1:4">
      <c r="A990" s="1">
        <v>80089</v>
      </c>
      <c r="B990" s="1" t="s">
        <v>3115</v>
      </c>
      <c r="C990" s="1" t="s">
        <v>24134</v>
      </c>
      <c r="D990" s="1">
        <v>0.68</v>
      </c>
    </row>
    <row r="991" spans="1:4">
      <c r="A991" s="1">
        <v>6242</v>
      </c>
      <c r="B991" s="1" t="s">
        <v>3116</v>
      </c>
      <c r="C991" s="1" t="s">
        <v>24134</v>
      </c>
      <c r="D991" s="1">
        <v>3.76</v>
      </c>
    </row>
    <row r="992" spans="1:4">
      <c r="A992" s="1">
        <v>13783</v>
      </c>
      <c r="B992" s="1" t="s">
        <v>3117</v>
      </c>
      <c r="C992" s="1" t="s">
        <v>24085</v>
      </c>
      <c r="D992" s="1">
        <v>1.25</v>
      </c>
    </row>
    <row r="993" spans="1:4">
      <c r="A993" s="1">
        <v>50077</v>
      </c>
      <c r="B993" s="1" t="s">
        <v>1704</v>
      </c>
      <c r="C993" s="1" t="s">
        <v>24085</v>
      </c>
      <c r="D993" s="1">
        <v>8.6</v>
      </c>
    </row>
    <row r="994" spans="1:4">
      <c r="A994" s="1">
        <v>2231</v>
      </c>
      <c r="B994" s="1" t="s">
        <v>1705</v>
      </c>
      <c r="C994" s="1" t="s">
        <v>24138</v>
      </c>
      <c r="D994" s="1">
        <v>9.25</v>
      </c>
    </row>
    <row r="995" spans="1:4">
      <c r="A995" s="1">
        <v>2360</v>
      </c>
      <c r="B995" s="1" t="s">
        <v>1706</v>
      </c>
      <c r="C995" s="1" t="s">
        <v>24134</v>
      </c>
      <c r="D995" s="1">
        <v>6.56</v>
      </c>
    </row>
    <row r="996" spans="1:4">
      <c r="A996" s="1">
        <v>28607</v>
      </c>
      <c r="B996" s="1" t="s">
        <v>1707</v>
      </c>
      <c r="C996" s="1" t="s">
        <v>24134</v>
      </c>
      <c r="D996" s="1">
        <v>1.91</v>
      </c>
    </row>
    <row r="997" spans="1:4">
      <c r="A997" s="1">
        <v>2230</v>
      </c>
      <c r="B997" s="1" t="s">
        <v>1708</v>
      </c>
      <c r="C997" s="1" t="s">
        <v>16505</v>
      </c>
      <c r="D997" s="1">
        <v>42.23</v>
      </c>
    </row>
    <row r="998" spans="1:4">
      <c r="A998" s="1">
        <v>1087</v>
      </c>
      <c r="B998" s="1" t="s">
        <v>1709</v>
      </c>
      <c r="C998" s="1" t="s">
        <v>24085</v>
      </c>
      <c r="D998" s="1">
        <v>6.32</v>
      </c>
    </row>
    <row r="999" spans="1:4">
      <c r="A999" s="1">
        <v>47733</v>
      </c>
      <c r="B999" s="1" t="s">
        <v>1710</v>
      </c>
      <c r="C999" s="1" t="s">
        <v>24085</v>
      </c>
      <c r="D999" s="1">
        <v>12.56</v>
      </c>
    </row>
    <row r="1000" spans="1:4">
      <c r="A1000" s="1">
        <v>82</v>
      </c>
      <c r="B1000" s="1" t="s">
        <v>1711</v>
      </c>
      <c r="C1000" s="1" t="s">
        <v>24085</v>
      </c>
      <c r="D1000" s="1">
        <v>6.43</v>
      </c>
    </row>
    <row r="1001" spans="1:4">
      <c r="A1001" s="1">
        <v>7262</v>
      </c>
      <c r="B1001" s="1" t="s">
        <v>1712</v>
      </c>
      <c r="C1001" s="1" t="s">
        <v>24085</v>
      </c>
      <c r="D1001" s="1">
        <v>144</v>
      </c>
    </row>
    <row r="1002" spans="1:4">
      <c r="A1002" s="1">
        <v>7402</v>
      </c>
      <c r="B1002" s="1" t="s">
        <v>1713</v>
      </c>
      <c r="C1002" s="1" t="s">
        <v>24085</v>
      </c>
      <c r="D1002" s="1">
        <v>66.55</v>
      </c>
    </row>
    <row r="1003" spans="1:4">
      <c r="A1003" s="1">
        <v>11902</v>
      </c>
      <c r="B1003" s="1" t="s">
        <v>1714</v>
      </c>
      <c r="C1003" s="1" t="s">
        <v>20557</v>
      </c>
      <c r="D1003" s="1">
        <v>39.56</v>
      </c>
    </row>
    <row r="1004" spans="1:4">
      <c r="A1004" s="1">
        <v>99051</v>
      </c>
      <c r="B1004" s="1" t="s">
        <v>1715</v>
      </c>
      <c r="C1004" s="1" t="s">
        <v>22075</v>
      </c>
      <c r="D1004" s="1">
        <v>2.67</v>
      </c>
    </row>
    <row r="1005" spans="1:4">
      <c r="A1005" s="1">
        <v>35865</v>
      </c>
      <c r="B1005" s="1" t="s">
        <v>1716</v>
      </c>
      <c r="C1005" s="1" t="s">
        <v>22126</v>
      </c>
      <c r="D1005" s="1">
        <v>30.23</v>
      </c>
    </row>
    <row r="1006" spans="1:4">
      <c r="A1006" s="1">
        <v>2719</v>
      </c>
      <c r="B1006" s="1" t="s">
        <v>1717</v>
      </c>
      <c r="C1006" s="1" t="s">
        <v>24085</v>
      </c>
      <c r="D1006" s="1">
        <v>43.89</v>
      </c>
    </row>
    <row r="1007" spans="1:4">
      <c r="A1007" s="1">
        <v>2714</v>
      </c>
      <c r="B1007" s="1" t="s">
        <v>1718</v>
      </c>
      <c r="C1007" s="1" t="s">
        <v>24085</v>
      </c>
      <c r="D1007" s="1">
        <v>48.11</v>
      </c>
    </row>
    <row r="1008" spans="1:4">
      <c r="A1008" s="1">
        <v>3266</v>
      </c>
      <c r="B1008" s="1" t="s">
        <v>1719</v>
      </c>
      <c r="C1008" s="1" t="s">
        <v>24085</v>
      </c>
      <c r="D1008" s="1">
        <v>456.25</v>
      </c>
    </row>
    <row r="1009" spans="1:4">
      <c r="A1009" s="1">
        <v>35891</v>
      </c>
      <c r="B1009" s="1" t="s">
        <v>1720</v>
      </c>
      <c r="C1009" s="1" t="s">
        <v>23227</v>
      </c>
      <c r="D1009" s="1">
        <v>25.89</v>
      </c>
    </row>
    <row r="1010" spans="1:4">
      <c r="A1010" s="1">
        <v>4107</v>
      </c>
      <c r="B1010" s="1" t="s">
        <v>1721</v>
      </c>
      <c r="C1010" s="1" t="s">
        <v>24138</v>
      </c>
      <c r="D1010" s="1">
        <v>1.75</v>
      </c>
    </row>
    <row r="1011" spans="1:4">
      <c r="A1011" s="1">
        <v>8751</v>
      </c>
      <c r="B1011" s="1" t="s">
        <v>1722</v>
      </c>
      <c r="C1011" s="1" t="s">
        <v>24138</v>
      </c>
      <c r="D1011" s="1">
        <v>2.63</v>
      </c>
    </row>
    <row r="1012" spans="1:4">
      <c r="A1012" s="1">
        <v>13786</v>
      </c>
      <c r="B1012" s="1" t="s">
        <v>1723</v>
      </c>
      <c r="C1012" s="1" t="s">
        <v>24134</v>
      </c>
      <c r="D1012" s="1">
        <v>0.85</v>
      </c>
    </row>
    <row r="1013" spans="1:4">
      <c r="A1013" s="1">
        <v>598</v>
      </c>
      <c r="B1013" s="1" t="s">
        <v>1724</v>
      </c>
      <c r="C1013" s="1" t="s">
        <v>24138</v>
      </c>
      <c r="D1013" s="1">
        <v>2.15</v>
      </c>
    </row>
    <row r="1014" spans="1:4">
      <c r="A1014" s="1">
        <v>13790</v>
      </c>
      <c r="B1014" s="1" t="s">
        <v>1725</v>
      </c>
      <c r="C1014" s="1" t="s">
        <v>24085</v>
      </c>
      <c r="D1014" s="1">
        <v>6253</v>
      </c>
    </row>
    <row r="1015" spans="1:4">
      <c r="A1015" s="1">
        <v>13791</v>
      </c>
      <c r="B1015" s="1" t="s">
        <v>1726</v>
      </c>
      <c r="C1015" s="1" t="s">
        <v>24085</v>
      </c>
      <c r="D1015" s="1">
        <v>8560</v>
      </c>
    </row>
    <row r="1016" spans="1:4">
      <c r="A1016" s="1">
        <v>3773</v>
      </c>
      <c r="B1016" s="1" t="s">
        <v>1727</v>
      </c>
      <c r="C1016" s="1" t="s">
        <v>20557</v>
      </c>
      <c r="D1016" s="1">
        <v>31.82</v>
      </c>
    </row>
    <row r="1017" spans="1:4">
      <c r="A1017" s="1">
        <v>8627</v>
      </c>
      <c r="B1017" s="1" t="s">
        <v>1728</v>
      </c>
      <c r="C1017" s="1" t="s">
        <v>20557</v>
      </c>
      <c r="D1017" s="1">
        <v>57.98</v>
      </c>
    </row>
    <row r="1018" spans="1:4">
      <c r="A1018" s="1">
        <v>1300</v>
      </c>
      <c r="B1018" s="1" t="s">
        <v>1729</v>
      </c>
      <c r="C1018" s="1" t="s">
        <v>20557</v>
      </c>
      <c r="D1018" s="1">
        <v>23.12</v>
      </c>
    </row>
    <row r="1019" spans="1:4">
      <c r="A1019" s="1">
        <v>12769</v>
      </c>
      <c r="B1019" s="1" t="s">
        <v>1730</v>
      </c>
      <c r="C1019" s="1" t="s">
        <v>20557</v>
      </c>
      <c r="D1019" s="1">
        <v>6.82</v>
      </c>
    </row>
    <row r="1020" spans="1:4">
      <c r="A1020" s="1">
        <v>14021</v>
      </c>
      <c r="B1020" s="1" t="s">
        <v>1731</v>
      </c>
      <c r="C1020" s="1" t="s">
        <v>20557</v>
      </c>
      <c r="D1020" s="1">
        <v>16.18</v>
      </c>
    </row>
    <row r="1021" spans="1:4">
      <c r="A1021" s="1">
        <v>55016</v>
      </c>
      <c r="B1021" s="1" t="s">
        <v>1732</v>
      </c>
      <c r="C1021" s="1" t="s">
        <v>20557</v>
      </c>
      <c r="D1021" s="1">
        <v>19.68</v>
      </c>
    </row>
    <row r="1022" spans="1:4">
      <c r="A1022" s="1">
        <v>17875</v>
      </c>
      <c r="B1022" s="1" t="s">
        <v>1733</v>
      </c>
      <c r="C1022" s="1" t="s">
        <v>20557</v>
      </c>
      <c r="D1022" s="1">
        <v>16.38</v>
      </c>
    </row>
    <row r="1023" spans="1:4">
      <c r="A1023" s="1">
        <v>17874</v>
      </c>
      <c r="B1023" s="1" t="s">
        <v>1734</v>
      </c>
      <c r="C1023" s="1" t="s">
        <v>20557</v>
      </c>
      <c r="D1023" s="1">
        <v>22.7</v>
      </c>
    </row>
    <row r="1024" spans="1:4">
      <c r="A1024" s="1">
        <v>17878</v>
      </c>
      <c r="B1024" s="1" t="s">
        <v>1735</v>
      </c>
      <c r="C1024" s="1" t="s">
        <v>20557</v>
      </c>
      <c r="D1024" s="1">
        <v>26.82</v>
      </c>
    </row>
    <row r="1025" spans="1:4">
      <c r="A1025" s="1">
        <v>14436</v>
      </c>
      <c r="B1025" s="1" t="s">
        <v>1736</v>
      </c>
      <c r="C1025" s="1" t="s">
        <v>20557</v>
      </c>
      <c r="D1025" s="1">
        <v>11.01</v>
      </c>
    </row>
    <row r="1026" spans="1:4">
      <c r="A1026" s="1">
        <v>99535</v>
      </c>
      <c r="B1026" s="1" t="s">
        <v>1737</v>
      </c>
      <c r="C1026" s="1" t="s">
        <v>22075</v>
      </c>
      <c r="D1026" s="1">
        <v>2.92</v>
      </c>
    </row>
    <row r="1027" spans="1:4">
      <c r="A1027" s="1">
        <v>12746</v>
      </c>
      <c r="B1027" s="1" t="s">
        <v>1738</v>
      </c>
      <c r="C1027" s="1" t="s">
        <v>24085</v>
      </c>
      <c r="D1027" s="1">
        <v>7.2</v>
      </c>
    </row>
    <row r="1028" spans="1:4">
      <c r="A1028" s="1">
        <v>99322</v>
      </c>
      <c r="B1028" s="1" t="s">
        <v>1739</v>
      </c>
      <c r="C1028" s="1" t="s">
        <v>22075</v>
      </c>
      <c r="D1028" s="1">
        <v>2.73</v>
      </c>
    </row>
    <row r="1029" spans="1:4">
      <c r="A1029" s="1">
        <v>99205</v>
      </c>
      <c r="B1029" s="1" t="s">
        <v>1740</v>
      </c>
      <c r="C1029" s="1" t="s">
        <v>22075</v>
      </c>
      <c r="D1029" s="1">
        <v>4.45</v>
      </c>
    </row>
    <row r="1030" spans="1:4">
      <c r="A1030" s="1">
        <v>1010</v>
      </c>
      <c r="B1030" s="1" t="s">
        <v>1741</v>
      </c>
      <c r="C1030" s="1" t="s">
        <v>5416</v>
      </c>
      <c r="D1030" s="1">
        <v>1626</v>
      </c>
    </row>
    <row r="1031" spans="1:4">
      <c r="A1031" s="1">
        <v>50006</v>
      </c>
      <c r="B1031" s="1" t="s">
        <v>1742</v>
      </c>
      <c r="C1031" s="1" t="s">
        <v>21974</v>
      </c>
      <c r="D1031" s="1">
        <v>263.67</v>
      </c>
    </row>
    <row r="1032" spans="1:4">
      <c r="A1032" s="1">
        <v>50007</v>
      </c>
      <c r="B1032" s="1" t="s">
        <v>1743</v>
      </c>
      <c r="C1032" s="1" t="s">
        <v>21974</v>
      </c>
      <c r="D1032" s="1">
        <v>268.95</v>
      </c>
    </row>
    <row r="1033" spans="1:4">
      <c r="A1033" s="1">
        <v>8748</v>
      </c>
      <c r="B1033" s="1" t="s">
        <v>1744</v>
      </c>
      <c r="C1033" s="1" t="s">
        <v>21974</v>
      </c>
      <c r="D1033" s="1">
        <v>262.86</v>
      </c>
    </row>
    <row r="1034" spans="1:4">
      <c r="A1034" s="1">
        <v>16006</v>
      </c>
      <c r="B1034" s="1" t="s">
        <v>1745</v>
      </c>
      <c r="C1034" s="1" t="s">
        <v>21974</v>
      </c>
      <c r="D1034" s="1">
        <v>265.79000000000002</v>
      </c>
    </row>
    <row r="1035" spans="1:4">
      <c r="A1035" s="1">
        <v>596</v>
      </c>
      <c r="B1035" s="1" t="s">
        <v>1746</v>
      </c>
      <c r="C1035" s="1" t="s">
        <v>21974</v>
      </c>
      <c r="D1035" s="1">
        <v>288.52</v>
      </c>
    </row>
    <row r="1036" spans="1:4">
      <c r="A1036" s="1">
        <v>8415</v>
      </c>
      <c r="B1036" s="1" t="s">
        <v>1747</v>
      </c>
      <c r="C1036" s="1" t="s">
        <v>21974</v>
      </c>
      <c r="D1036" s="1">
        <v>301.86</v>
      </c>
    </row>
    <row r="1037" spans="1:4">
      <c r="A1037" s="1">
        <v>28372</v>
      </c>
      <c r="B1037" s="1" t="s">
        <v>1748</v>
      </c>
      <c r="C1037" s="1" t="s">
        <v>21974</v>
      </c>
      <c r="D1037" s="1">
        <v>300.89999999999998</v>
      </c>
    </row>
    <row r="1038" spans="1:4">
      <c r="A1038" s="1">
        <v>50008</v>
      </c>
      <c r="B1038" s="1" t="s">
        <v>1749</v>
      </c>
      <c r="C1038" s="1" t="s">
        <v>21974</v>
      </c>
      <c r="D1038" s="1">
        <v>309.93</v>
      </c>
    </row>
    <row r="1039" spans="1:4">
      <c r="A1039" s="1">
        <v>50003</v>
      </c>
      <c r="B1039" s="1" t="s">
        <v>1750</v>
      </c>
      <c r="C1039" s="1" t="s">
        <v>21974</v>
      </c>
      <c r="D1039" s="1">
        <v>250.33</v>
      </c>
    </row>
    <row r="1040" spans="1:4">
      <c r="A1040" s="1">
        <v>50005</v>
      </c>
      <c r="B1040" s="1" t="s">
        <v>1751</v>
      </c>
      <c r="C1040" s="1" t="s">
        <v>21974</v>
      </c>
      <c r="D1040" s="1">
        <v>250.84</v>
      </c>
    </row>
    <row r="1041" spans="1:4">
      <c r="A1041" s="1">
        <v>5981</v>
      </c>
      <c r="B1041" s="1" t="s">
        <v>1752</v>
      </c>
      <c r="C1041" s="1" t="s">
        <v>21974</v>
      </c>
      <c r="D1041" s="1">
        <v>179.57</v>
      </c>
    </row>
    <row r="1042" spans="1:4">
      <c r="A1042" s="1">
        <v>31150</v>
      </c>
      <c r="B1042" s="1" t="s">
        <v>1753</v>
      </c>
      <c r="C1042" s="1" t="s">
        <v>24085</v>
      </c>
      <c r="D1042" s="1">
        <v>9.7799999999999994</v>
      </c>
    </row>
    <row r="1043" spans="1:4">
      <c r="A1043" s="1">
        <v>31612</v>
      </c>
      <c r="B1043" s="1" t="s">
        <v>1754</v>
      </c>
      <c r="C1043" s="1" t="s">
        <v>24085</v>
      </c>
      <c r="D1043" s="1">
        <v>10.54</v>
      </c>
    </row>
    <row r="1044" spans="1:4">
      <c r="A1044" s="1">
        <v>31162</v>
      </c>
      <c r="B1044" s="1" t="s">
        <v>1755</v>
      </c>
      <c r="C1044" s="1" t="s">
        <v>24085</v>
      </c>
      <c r="D1044" s="1">
        <v>14.62</v>
      </c>
    </row>
    <row r="1045" spans="1:4">
      <c r="A1045" s="1">
        <v>31154</v>
      </c>
      <c r="B1045" s="1" t="s">
        <v>1756</v>
      </c>
      <c r="C1045" s="1" t="s">
        <v>24085</v>
      </c>
      <c r="D1045" s="1">
        <v>15.3</v>
      </c>
    </row>
    <row r="1046" spans="1:4">
      <c r="A1046" s="1">
        <v>2458</v>
      </c>
      <c r="B1046" s="1" t="s">
        <v>1757</v>
      </c>
      <c r="C1046" s="1" t="s">
        <v>24085</v>
      </c>
      <c r="D1046" s="1">
        <v>3.95</v>
      </c>
    </row>
    <row r="1047" spans="1:4">
      <c r="A1047" s="1">
        <v>31171</v>
      </c>
      <c r="B1047" s="1" t="s">
        <v>1758</v>
      </c>
      <c r="C1047" s="1" t="s">
        <v>24085</v>
      </c>
      <c r="D1047" s="1">
        <v>43.3</v>
      </c>
    </row>
    <row r="1048" spans="1:4">
      <c r="A1048" s="1">
        <v>31167</v>
      </c>
      <c r="B1048" s="1" t="s">
        <v>1759</v>
      </c>
      <c r="C1048" s="1" t="s">
        <v>24085</v>
      </c>
      <c r="D1048" s="1">
        <v>163.69999999999999</v>
      </c>
    </row>
    <row r="1049" spans="1:4">
      <c r="A1049" s="1">
        <v>31158</v>
      </c>
      <c r="B1049" s="1" t="s">
        <v>1760</v>
      </c>
      <c r="C1049" s="1" t="s">
        <v>24085</v>
      </c>
      <c r="D1049" s="1">
        <v>37.01</v>
      </c>
    </row>
    <row r="1050" spans="1:4">
      <c r="A1050" s="1">
        <v>38003</v>
      </c>
      <c r="B1050" s="1" t="s">
        <v>1761</v>
      </c>
      <c r="C1050" s="1" t="s">
        <v>24085</v>
      </c>
      <c r="D1050" s="1">
        <v>52.3</v>
      </c>
    </row>
    <row r="1051" spans="1:4">
      <c r="A1051" s="1">
        <v>6391</v>
      </c>
      <c r="B1051" s="1" t="s">
        <v>1762</v>
      </c>
      <c r="C1051" s="1" t="s">
        <v>24085</v>
      </c>
      <c r="D1051" s="1">
        <v>8.6</v>
      </c>
    </row>
    <row r="1052" spans="1:4">
      <c r="A1052" s="1">
        <v>11720</v>
      </c>
      <c r="B1052" s="1" t="s">
        <v>1763</v>
      </c>
      <c r="C1052" s="1" t="s">
        <v>24085</v>
      </c>
      <c r="D1052" s="1">
        <v>35.82</v>
      </c>
    </row>
    <row r="1053" spans="1:4">
      <c r="A1053" s="1">
        <v>11724</v>
      </c>
      <c r="B1053" s="1" t="s">
        <v>1764</v>
      </c>
      <c r="C1053" s="1" t="s">
        <v>24085</v>
      </c>
      <c r="D1053" s="1">
        <v>68.13</v>
      </c>
    </row>
    <row r="1054" spans="1:4">
      <c r="A1054" s="1">
        <v>1882</v>
      </c>
      <c r="B1054" s="1" t="s">
        <v>1765</v>
      </c>
      <c r="C1054" s="1" t="s">
        <v>24085</v>
      </c>
      <c r="D1054" s="1">
        <v>27.91</v>
      </c>
    </row>
    <row r="1055" spans="1:4">
      <c r="A1055" s="1">
        <v>1890</v>
      </c>
      <c r="B1055" s="1" t="s">
        <v>1766</v>
      </c>
      <c r="C1055" s="1" t="s">
        <v>24085</v>
      </c>
      <c r="D1055" s="1">
        <v>24.84</v>
      </c>
    </row>
    <row r="1056" spans="1:4">
      <c r="A1056" s="1">
        <v>45212</v>
      </c>
      <c r="B1056" s="1" t="s">
        <v>1767</v>
      </c>
      <c r="C1056" s="1" t="s">
        <v>24085</v>
      </c>
      <c r="D1056" s="1">
        <v>15.37</v>
      </c>
    </row>
    <row r="1057" spans="1:4">
      <c r="A1057" s="1">
        <v>773</v>
      </c>
      <c r="B1057" s="1" t="s">
        <v>1768</v>
      </c>
      <c r="C1057" s="1" t="s">
        <v>24085</v>
      </c>
      <c r="D1057" s="1">
        <v>6.65</v>
      </c>
    </row>
    <row r="1058" spans="1:4">
      <c r="A1058" s="1">
        <v>51623</v>
      </c>
      <c r="B1058" s="1" t="s">
        <v>1769</v>
      </c>
      <c r="C1058" s="1" t="s">
        <v>24085</v>
      </c>
      <c r="D1058" s="1">
        <v>91.13</v>
      </c>
    </row>
    <row r="1059" spans="1:4">
      <c r="A1059" s="1">
        <v>741</v>
      </c>
      <c r="B1059" s="1" t="s">
        <v>1770</v>
      </c>
      <c r="C1059" s="1" t="s">
        <v>24085</v>
      </c>
      <c r="D1059" s="1">
        <v>58.16</v>
      </c>
    </row>
    <row r="1060" spans="1:4">
      <c r="A1060" s="1">
        <v>735</v>
      </c>
      <c r="B1060" s="1" t="s">
        <v>1771</v>
      </c>
      <c r="C1060" s="1" t="s">
        <v>24085</v>
      </c>
      <c r="D1060" s="1">
        <v>16.86</v>
      </c>
    </row>
    <row r="1061" spans="1:4">
      <c r="A1061" s="1">
        <v>9815</v>
      </c>
      <c r="B1061" s="1" t="s">
        <v>1772</v>
      </c>
      <c r="C1061" s="1" t="s">
        <v>24085</v>
      </c>
      <c r="D1061" s="1">
        <v>64.209999999999994</v>
      </c>
    </row>
    <row r="1062" spans="1:4">
      <c r="A1062" s="1">
        <v>28642</v>
      </c>
      <c r="B1062" s="1" t="s">
        <v>1773</v>
      </c>
      <c r="C1062" s="1" t="s">
        <v>24085</v>
      </c>
      <c r="D1062" s="1">
        <v>0.36</v>
      </c>
    </row>
    <row r="1063" spans="1:4">
      <c r="A1063" s="1">
        <v>45659</v>
      </c>
      <c r="B1063" s="1" t="s">
        <v>1774</v>
      </c>
      <c r="C1063" s="1" t="s">
        <v>24085</v>
      </c>
      <c r="D1063" s="1">
        <v>4.12</v>
      </c>
    </row>
    <row r="1064" spans="1:4">
      <c r="A1064" s="1">
        <v>10060</v>
      </c>
      <c r="B1064" s="1" t="s">
        <v>1775</v>
      </c>
      <c r="C1064" s="1" t="s">
        <v>24085</v>
      </c>
      <c r="D1064" s="1">
        <v>0.78</v>
      </c>
    </row>
    <row r="1065" spans="1:4">
      <c r="A1065" s="1">
        <v>8358</v>
      </c>
      <c r="B1065" s="1" t="s">
        <v>1776</v>
      </c>
      <c r="C1065" s="1" t="s">
        <v>24085</v>
      </c>
      <c r="D1065" s="1">
        <v>90.75</v>
      </c>
    </row>
    <row r="1066" spans="1:4">
      <c r="A1066" s="1">
        <v>1886</v>
      </c>
      <c r="B1066" s="1" t="s">
        <v>1777</v>
      </c>
      <c r="C1066" s="1" t="s">
        <v>24085</v>
      </c>
      <c r="D1066" s="1">
        <v>17.190000000000001</v>
      </c>
    </row>
    <row r="1067" spans="1:4">
      <c r="A1067" s="1">
        <v>45216</v>
      </c>
      <c r="B1067" s="1" t="s">
        <v>1778</v>
      </c>
      <c r="C1067" s="1" t="s">
        <v>24085</v>
      </c>
      <c r="D1067" s="1">
        <v>88.97</v>
      </c>
    </row>
    <row r="1068" spans="1:4">
      <c r="A1068" s="1">
        <v>7375</v>
      </c>
      <c r="B1068" s="1" t="s">
        <v>1779</v>
      </c>
      <c r="C1068" s="1" t="s">
        <v>24085</v>
      </c>
      <c r="D1068" s="1">
        <v>8.35</v>
      </c>
    </row>
    <row r="1069" spans="1:4">
      <c r="A1069" s="1">
        <v>10126</v>
      </c>
      <c r="B1069" s="1" t="s">
        <v>1780</v>
      </c>
      <c r="C1069" s="1" t="s">
        <v>24085</v>
      </c>
      <c r="D1069" s="1">
        <v>49.01</v>
      </c>
    </row>
    <row r="1070" spans="1:4">
      <c r="A1070" s="1">
        <v>10139</v>
      </c>
      <c r="B1070" s="1" t="s">
        <v>1781</v>
      </c>
      <c r="C1070" s="1" t="s">
        <v>24085</v>
      </c>
      <c r="D1070" s="1">
        <v>50.17</v>
      </c>
    </row>
    <row r="1071" spans="1:4">
      <c r="A1071" s="1">
        <v>10131</v>
      </c>
      <c r="B1071" s="1" t="s">
        <v>1782</v>
      </c>
      <c r="C1071" s="1" t="s">
        <v>24085</v>
      </c>
      <c r="D1071" s="1">
        <v>49.01</v>
      </c>
    </row>
    <row r="1072" spans="1:4">
      <c r="A1072" s="1">
        <v>82273</v>
      </c>
      <c r="B1072" s="1" t="s">
        <v>1783</v>
      </c>
      <c r="C1072" s="1" t="s">
        <v>24085</v>
      </c>
      <c r="D1072" s="1">
        <v>32.36</v>
      </c>
    </row>
    <row r="1073" spans="1:4">
      <c r="A1073" s="1">
        <v>1148</v>
      </c>
      <c r="B1073" s="1" t="s">
        <v>1784</v>
      </c>
      <c r="C1073" s="1" t="s">
        <v>24085</v>
      </c>
      <c r="D1073" s="1">
        <v>102.64</v>
      </c>
    </row>
    <row r="1074" spans="1:4">
      <c r="A1074" s="1">
        <v>13210</v>
      </c>
      <c r="B1074" s="1" t="s">
        <v>1785</v>
      </c>
      <c r="C1074" s="1" t="s">
        <v>24085</v>
      </c>
      <c r="D1074" s="1">
        <v>55.33</v>
      </c>
    </row>
    <row r="1075" spans="1:4">
      <c r="A1075" s="1">
        <v>3721</v>
      </c>
      <c r="B1075" s="1" t="s">
        <v>1786</v>
      </c>
      <c r="C1075" s="1" t="s">
        <v>24085</v>
      </c>
      <c r="D1075" s="1">
        <v>16.25</v>
      </c>
    </row>
    <row r="1076" spans="1:4">
      <c r="A1076" s="1">
        <v>6800</v>
      </c>
      <c r="B1076" s="1" t="s">
        <v>1787</v>
      </c>
      <c r="C1076" s="1" t="s">
        <v>4295</v>
      </c>
      <c r="D1076" s="1">
        <v>22</v>
      </c>
    </row>
    <row r="1077" spans="1:4">
      <c r="A1077" s="1">
        <v>48751</v>
      </c>
      <c r="B1077" s="1" t="s">
        <v>1788</v>
      </c>
      <c r="C1077" s="1" t="s">
        <v>22075</v>
      </c>
      <c r="D1077" s="1">
        <v>143.66999999999999</v>
      </c>
    </row>
    <row r="1078" spans="1:4">
      <c r="A1078" s="1">
        <v>48755</v>
      </c>
      <c r="B1078" s="1" t="s">
        <v>1789</v>
      </c>
      <c r="C1078" s="1" t="s">
        <v>22075</v>
      </c>
      <c r="D1078" s="1">
        <v>94.3</v>
      </c>
    </row>
    <row r="1079" spans="1:4">
      <c r="A1079" s="1">
        <v>59832</v>
      </c>
      <c r="B1079" s="1" t="s">
        <v>1790</v>
      </c>
      <c r="C1079" s="1" t="s">
        <v>21974</v>
      </c>
      <c r="D1079" s="1">
        <v>8.6199999999999992</v>
      </c>
    </row>
    <row r="1080" spans="1:4">
      <c r="A1080" s="1">
        <v>99875</v>
      </c>
      <c r="B1080" s="1" t="s">
        <v>1791</v>
      </c>
      <c r="C1080" s="1" t="s">
        <v>22075</v>
      </c>
      <c r="D1080" s="1">
        <v>6.14</v>
      </c>
    </row>
    <row r="1081" spans="1:4">
      <c r="A1081" s="1">
        <v>10076</v>
      </c>
      <c r="B1081" s="1" t="s">
        <v>1792</v>
      </c>
      <c r="C1081" s="1" t="s">
        <v>24085</v>
      </c>
      <c r="D1081" s="1">
        <v>5921.8</v>
      </c>
    </row>
    <row r="1082" spans="1:4">
      <c r="A1082" s="1">
        <v>10070</v>
      </c>
      <c r="B1082" s="1" t="s">
        <v>1793</v>
      </c>
      <c r="C1082" s="1" t="s">
        <v>22186</v>
      </c>
      <c r="D1082" s="1">
        <v>345</v>
      </c>
    </row>
    <row r="1083" spans="1:4">
      <c r="A1083" s="1">
        <v>10074</v>
      </c>
      <c r="B1083" s="1" t="s">
        <v>1794</v>
      </c>
      <c r="C1083" s="1" t="s">
        <v>24085</v>
      </c>
      <c r="D1083" s="1">
        <v>8240</v>
      </c>
    </row>
    <row r="1084" spans="1:4">
      <c r="A1084" s="1">
        <v>10073</v>
      </c>
      <c r="B1084" s="1" t="s">
        <v>1795</v>
      </c>
      <c r="C1084" s="1" t="s">
        <v>24085</v>
      </c>
      <c r="D1084" s="1">
        <v>14525.52</v>
      </c>
    </row>
    <row r="1085" spans="1:4">
      <c r="A1085" s="1">
        <v>10086</v>
      </c>
      <c r="B1085" s="1" t="s">
        <v>1796</v>
      </c>
      <c r="C1085" s="1" t="s">
        <v>24085</v>
      </c>
      <c r="D1085" s="1">
        <v>12702</v>
      </c>
    </row>
    <row r="1086" spans="1:4">
      <c r="A1086" s="1">
        <v>10016</v>
      </c>
      <c r="B1086" s="1" t="s">
        <v>1797</v>
      </c>
      <c r="C1086" s="1" t="s">
        <v>22186</v>
      </c>
      <c r="D1086" s="1">
        <v>381</v>
      </c>
    </row>
    <row r="1087" spans="1:4">
      <c r="A1087" s="1">
        <v>10072</v>
      </c>
      <c r="B1087" s="1" t="s">
        <v>1798</v>
      </c>
      <c r="C1087" s="1" t="s">
        <v>24085</v>
      </c>
      <c r="D1087" s="1">
        <v>14249.44</v>
      </c>
    </row>
    <row r="1088" spans="1:4">
      <c r="A1088" s="1">
        <v>8370</v>
      </c>
      <c r="B1088" s="1" t="s">
        <v>1799</v>
      </c>
      <c r="C1088" s="1" t="s">
        <v>24085</v>
      </c>
      <c r="D1088" s="1">
        <v>981.22</v>
      </c>
    </row>
    <row r="1089" spans="1:4">
      <c r="A1089" s="1">
        <v>6632</v>
      </c>
      <c r="B1089" s="1" t="s">
        <v>1800</v>
      </c>
      <c r="C1089" s="1" t="s">
        <v>24085</v>
      </c>
      <c r="D1089" s="1">
        <v>826</v>
      </c>
    </row>
    <row r="1090" spans="1:4">
      <c r="A1090" s="1">
        <v>70174</v>
      </c>
      <c r="B1090" s="1" t="s">
        <v>1801</v>
      </c>
      <c r="C1090" s="1" t="s">
        <v>24085</v>
      </c>
      <c r="D1090" s="1">
        <v>454.13</v>
      </c>
    </row>
    <row r="1091" spans="1:4">
      <c r="A1091" s="1">
        <v>13797</v>
      </c>
      <c r="B1091" s="1" t="s">
        <v>1802</v>
      </c>
      <c r="C1091" s="1" t="s">
        <v>24085</v>
      </c>
      <c r="D1091" s="1">
        <v>292.32</v>
      </c>
    </row>
    <row r="1092" spans="1:4">
      <c r="A1092" s="1">
        <v>70175</v>
      </c>
      <c r="B1092" s="1" t="s">
        <v>1803</v>
      </c>
      <c r="C1092" s="1" t="s">
        <v>24085</v>
      </c>
      <c r="D1092" s="1">
        <v>438.48</v>
      </c>
    </row>
    <row r="1093" spans="1:4">
      <c r="A1093" s="1">
        <v>6910</v>
      </c>
      <c r="B1093" s="1" t="s">
        <v>1804</v>
      </c>
      <c r="C1093" s="1" t="s">
        <v>24085</v>
      </c>
      <c r="D1093" s="1">
        <v>389.76</v>
      </c>
    </row>
    <row r="1094" spans="1:4">
      <c r="A1094" s="1">
        <v>49</v>
      </c>
      <c r="B1094" s="1" t="s">
        <v>1805</v>
      </c>
      <c r="C1094" s="1" t="s">
        <v>24085</v>
      </c>
      <c r="D1094" s="1">
        <v>698.29</v>
      </c>
    </row>
    <row r="1095" spans="1:4">
      <c r="A1095" s="1">
        <v>10020</v>
      </c>
      <c r="B1095" s="1" t="s">
        <v>1806</v>
      </c>
      <c r="C1095" s="1" t="s">
        <v>24085</v>
      </c>
      <c r="D1095" s="1">
        <v>512.26</v>
      </c>
    </row>
    <row r="1096" spans="1:4">
      <c r="A1096" s="1">
        <v>15660</v>
      </c>
      <c r="B1096" s="1" t="s">
        <v>1807</v>
      </c>
      <c r="C1096" s="1" t="s">
        <v>24085</v>
      </c>
      <c r="D1096" s="1">
        <v>232.46</v>
      </c>
    </row>
    <row r="1097" spans="1:4">
      <c r="A1097" s="1">
        <v>70070</v>
      </c>
      <c r="B1097" s="1" t="s">
        <v>1808</v>
      </c>
      <c r="C1097" s="1" t="s">
        <v>24085</v>
      </c>
      <c r="D1097" s="1">
        <v>476.06</v>
      </c>
    </row>
    <row r="1098" spans="1:4">
      <c r="A1098" s="1">
        <v>74</v>
      </c>
      <c r="B1098" s="1" t="s">
        <v>1809</v>
      </c>
      <c r="C1098" s="1" t="s">
        <v>24085</v>
      </c>
      <c r="D1098" s="1">
        <v>670.94</v>
      </c>
    </row>
    <row r="1099" spans="1:4">
      <c r="A1099" s="1">
        <v>70173</v>
      </c>
      <c r="B1099" s="1" t="s">
        <v>1810</v>
      </c>
      <c r="C1099" s="1" t="s">
        <v>24085</v>
      </c>
      <c r="D1099" s="1">
        <v>904.8</v>
      </c>
    </row>
    <row r="1100" spans="1:4">
      <c r="A1100" s="1">
        <v>70088</v>
      </c>
      <c r="B1100" s="1" t="s">
        <v>1811</v>
      </c>
      <c r="C1100" s="1" t="s">
        <v>24085</v>
      </c>
      <c r="D1100" s="1">
        <v>1.25</v>
      </c>
    </row>
    <row r="1101" spans="1:4">
      <c r="A1101" s="1">
        <v>1304</v>
      </c>
      <c r="B1101" s="1" t="s">
        <v>1812</v>
      </c>
      <c r="C1101" s="1" t="s">
        <v>22126</v>
      </c>
      <c r="D1101" s="1">
        <v>1.04</v>
      </c>
    </row>
    <row r="1102" spans="1:4">
      <c r="A1102" s="1">
        <v>1190</v>
      </c>
      <c r="B1102" s="1" t="s">
        <v>1813</v>
      </c>
      <c r="C1102" s="1" t="s">
        <v>22126</v>
      </c>
      <c r="D1102" s="1">
        <v>0.9</v>
      </c>
    </row>
    <row r="1103" spans="1:4">
      <c r="A1103" s="1">
        <v>1815</v>
      </c>
      <c r="B1103" s="1" t="s">
        <v>1814</v>
      </c>
      <c r="C1103" s="1" t="s">
        <v>22126</v>
      </c>
      <c r="D1103" s="1">
        <v>2.09</v>
      </c>
    </row>
    <row r="1104" spans="1:4">
      <c r="A1104" s="1">
        <v>45228</v>
      </c>
      <c r="B1104" s="1" t="s">
        <v>1815</v>
      </c>
      <c r="C1104" s="1" t="s">
        <v>22126</v>
      </c>
      <c r="D1104" s="1">
        <v>92.5</v>
      </c>
    </row>
    <row r="1105" spans="1:4">
      <c r="A1105" s="1">
        <v>7736</v>
      </c>
      <c r="B1105" s="1" t="s">
        <v>1816</v>
      </c>
      <c r="C1105" s="1" t="s">
        <v>24085</v>
      </c>
      <c r="D1105" s="1">
        <v>11.91</v>
      </c>
    </row>
    <row r="1106" spans="1:4">
      <c r="A1106" s="1">
        <v>1718</v>
      </c>
      <c r="B1106" s="1" t="s">
        <v>1817</v>
      </c>
      <c r="C1106" s="1" t="s">
        <v>22126</v>
      </c>
      <c r="D1106" s="1">
        <v>216.25</v>
      </c>
    </row>
    <row r="1107" spans="1:4">
      <c r="A1107" s="1">
        <v>18251</v>
      </c>
      <c r="B1107" s="1" t="s">
        <v>1818</v>
      </c>
      <c r="C1107" s="1" t="s">
        <v>24085</v>
      </c>
      <c r="D1107" s="1">
        <v>33.200000000000003</v>
      </c>
    </row>
    <row r="1108" spans="1:4">
      <c r="A1108" s="1">
        <v>18250</v>
      </c>
      <c r="B1108" s="1" t="s">
        <v>1819</v>
      </c>
      <c r="C1108" s="1" t="s">
        <v>24085</v>
      </c>
      <c r="D1108" s="1">
        <v>28.6</v>
      </c>
    </row>
    <row r="1109" spans="1:4">
      <c r="A1109" s="1">
        <v>4863</v>
      </c>
      <c r="B1109" s="1" t="s">
        <v>1820</v>
      </c>
      <c r="C1109" s="1" t="s">
        <v>24085</v>
      </c>
      <c r="D1109" s="1">
        <v>11.52</v>
      </c>
    </row>
    <row r="1110" spans="1:4">
      <c r="A1110" s="1">
        <v>2098</v>
      </c>
      <c r="B1110" s="1" t="s">
        <v>1821</v>
      </c>
      <c r="C1110" s="1" t="s">
        <v>24085</v>
      </c>
      <c r="D1110" s="1">
        <v>48.43</v>
      </c>
    </row>
    <row r="1111" spans="1:4">
      <c r="A1111" s="1">
        <v>4867</v>
      </c>
      <c r="B1111" s="1" t="s">
        <v>1822</v>
      </c>
      <c r="C1111" s="1" t="s">
        <v>24085</v>
      </c>
      <c r="D1111" s="1">
        <v>117.12</v>
      </c>
    </row>
    <row r="1112" spans="1:4">
      <c r="A1112" s="1">
        <v>2088</v>
      </c>
      <c r="B1112" s="1" t="s">
        <v>1823</v>
      </c>
      <c r="C1112" s="1" t="s">
        <v>24085</v>
      </c>
      <c r="D1112" s="1">
        <v>17.52</v>
      </c>
    </row>
    <row r="1113" spans="1:4">
      <c r="A1113" s="1">
        <v>2090</v>
      </c>
      <c r="B1113" s="1" t="s">
        <v>1824</v>
      </c>
      <c r="C1113" s="1" t="s">
        <v>24085</v>
      </c>
      <c r="D1113" s="1">
        <v>36.29</v>
      </c>
    </row>
    <row r="1114" spans="1:4">
      <c r="A1114" s="1">
        <v>2089</v>
      </c>
      <c r="B1114" s="1" t="s">
        <v>1825</v>
      </c>
      <c r="C1114" s="1" t="s">
        <v>24085</v>
      </c>
      <c r="D1114" s="1">
        <v>26.64</v>
      </c>
    </row>
    <row r="1115" spans="1:4">
      <c r="A1115" s="1">
        <v>2086</v>
      </c>
      <c r="B1115" s="1" t="s">
        <v>1826</v>
      </c>
      <c r="C1115" s="1" t="s">
        <v>24085</v>
      </c>
      <c r="D1115" s="1">
        <v>8.5</v>
      </c>
    </row>
    <row r="1116" spans="1:4">
      <c r="A1116" s="1">
        <v>2087</v>
      </c>
      <c r="B1116" s="1" t="s">
        <v>1827</v>
      </c>
      <c r="C1116" s="1" t="s">
        <v>24085</v>
      </c>
      <c r="D1116" s="1">
        <v>12.72</v>
      </c>
    </row>
    <row r="1117" spans="1:4">
      <c r="A1117" s="1">
        <v>2094</v>
      </c>
      <c r="B1117" s="1" t="s">
        <v>1828</v>
      </c>
      <c r="C1117" s="1" t="s">
        <v>24085</v>
      </c>
      <c r="D1117" s="1">
        <v>230.06</v>
      </c>
    </row>
    <row r="1118" spans="1:4">
      <c r="A1118" s="1">
        <v>6419</v>
      </c>
      <c r="B1118" s="1" t="s">
        <v>1829</v>
      </c>
      <c r="C1118" s="1" t="s">
        <v>24085</v>
      </c>
      <c r="D1118" s="1">
        <v>38.94</v>
      </c>
    </row>
    <row r="1119" spans="1:4">
      <c r="A1119" s="1">
        <v>50628</v>
      </c>
      <c r="B1119" s="1" t="s">
        <v>1830</v>
      </c>
      <c r="C1119" s="1" t="s">
        <v>24085</v>
      </c>
      <c r="D1119" s="1">
        <v>18.28</v>
      </c>
    </row>
    <row r="1120" spans="1:4">
      <c r="A1120" s="1">
        <v>6423</v>
      </c>
      <c r="B1120" s="1" t="s">
        <v>1831</v>
      </c>
      <c r="C1120" s="1" t="s">
        <v>24085</v>
      </c>
      <c r="D1120" s="1">
        <v>666.77</v>
      </c>
    </row>
    <row r="1121" spans="1:4">
      <c r="A1121" s="1">
        <v>6415</v>
      </c>
      <c r="B1121" s="1" t="s">
        <v>1832</v>
      </c>
      <c r="C1121" s="1" t="s">
        <v>24085</v>
      </c>
      <c r="D1121" s="1">
        <v>2.5099999999999998</v>
      </c>
    </row>
    <row r="1122" spans="1:4">
      <c r="A1122" s="1">
        <v>6416</v>
      </c>
      <c r="B1122" s="1" t="s">
        <v>1833</v>
      </c>
      <c r="C1122" s="1" t="s">
        <v>24085</v>
      </c>
      <c r="D1122" s="1">
        <v>5.73</v>
      </c>
    </row>
    <row r="1123" spans="1:4">
      <c r="A1123" s="1">
        <v>5540</v>
      </c>
      <c r="B1123" s="1" t="s">
        <v>1834</v>
      </c>
      <c r="C1123" s="1" t="s">
        <v>24085</v>
      </c>
      <c r="D1123" s="1">
        <v>20.149999999999999</v>
      </c>
    </row>
    <row r="1124" spans="1:4">
      <c r="A1124" s="1">
        <v>8602</v>
      </c>
      <c r="B1124" s="1" t="s">
        <v>1835</v>
      </c>
      <c r="C1124" s="1" t="s">
        <v>24085</v>
      </c>
      <c r="D1124" s="1">
        <v>444.49</v>
      </c>
    </row>
    <row r="1125" spans="1:4">
      <c r="A1125" s="1">
        <v>42258</v>
      </c>
      <c r="B1125" s="1" t="s">
        <v>1836</v>
      </c>
      <c r="C1125" s="1" t="s">
        <v>24085</v>
      </c>
      <c r="D1125" s="1">
        <v>3652.54</v>
      </c>
    </row>
    <row r="1126" spans="1:4">
      <c r="A1126" s="1">
        <v>4669</v>
      </c>
      <c r="B1126" s="1" t="s">
        <v>1837</v>
      </c>
      <c r="C1126" s="1" t="s">
        <v>24085</v>
      </c>
      <c r="D1126" s="1">
        <v>521.79</v>
      </c>
    </row>
    <row r="1127" spans="1:4">
      <c r="A1127" s="1">
        <v>4089</v>
      </c>
      <c r="B1127" s="1" t="s">
        <v>1838</v>
      </c>
      <c r="C1127" s="1" t="s">
        <v>24085</v>
      </c>
      <c r="D1127" s="1">
        <v>1762.49</v>
      </c>
    </row>
    <row r="1128" spans="1:4">
      <c r="A1128" s="1">
        <v>4665</v>
      </c>
      <c r="B1128" s="1" t="s">
        <v>1839</v>
      </c>
      <c r="C1128" s="1" t="s">
        <v>24085</v>
      </c>
      <c r="D1128" s="1">
        <v>3200.32</v>
      </c>
    </row>
    <row r="1129" spans="1:4">
      <c r="A1129" s="1">
        <v>11960</v>
      </c>
      <c r="B1129" s="1" t="s">
        <v>1840</v>
      </c>
      <c r="C1129" s="1" t="s">
        <v>24085</v>
      </c>
      <c r="D1129" s="1">
        <v>3223.51</v>
      </c>
    </row>
    <row r="1130" spans="1:4">
      <c r="A1130" s="1">
        <v>17951</v>
      </c>
      <c r="B1130" s="1" t="s">
        <v>1841</v>
      </c>
      <c r="C1130" s="1" t="s">
        <v>24085</v>
      </c>
      <c r="D1130" s="1">
        <v>3619.2</v>
      </c>
    </row>
    <row r="1131" spans="1:4">
      <c r="A1131" s="1">
        <v>31180</v>
      </c>
      <c r="B1131" s="1" t="s">
        <v>1842</v>
      </c>
      <c r="C1131" s="1" t="s">
        <v>24085</v>
      </c>
      <c r="D1131" s="1">
        <v>252.3</v>
      </c>
    </row>
    <row r="1132" spans="1:4">
      <c r="A1132" s="1">
        <v>3747</v>
      </c>
      <c r="B1132" s="1" t="s">
        <v>1843</v>
      </c>
      <c r="C1132" s="1" t="s">
        <v>24085</v>
      </c>
      <c r="D1132" s="1">
        <v>31.82</v>
      </c>
    </row>
    <row r="1133" spans="1:4">
      <c r="A1133" s="1">
        <v>1624</v>
      </c>
      <c r="B1133" s="1" t="s">
        <v>1844</v>
      </c>
      <c r="C1133" s="1" t="s">
        <v>24085</v>
      </c>
      <c r="D1133" s="1">
        <v>44.11</v>
      </c>
    </row>
    <row r="1134" spans="1:4">
      <c r="A1134" s="1">
        <v>1625</v>
      </c>
      <c r="B1134" s="1" t="s">
        <v>1845</v>
      </c>
      <c r="C1134" s="1" t="s">
        <v>24085</v>
      </c>
      <c r="D1134" s="1">
        <v>69.94</v>
      </c>
    </row>
    <row r="1135" spans="1:4">
      <c r="A1135" s="1">
        <v>2199</v>
      </c>
      <c r="B1135" s="1" t="s">
        <v>1846</v>
      </c>
      <c r="C1135" s="1" t="s">
        <v>24085</v>
      </c>
      <c r="D1135" s="1">
        <v>98.11</v>
      </c>
    </row>
    <row r="1136" spans="1:4">
      <c r="A1136" s="1">
        <v>695</v>
      </c>
      <c r="B1136" s="1" t="s">
        <v>1847</v>
      </c>
      <c r="C1136" s="1" t="s">
        <v>24085</v>
      </c>
      <c r="D1136" s="1">
        <v>128.34</v>
      </c>
    </row>
    <row r="1137" spans="1:4">
      <c r="A1137" s="1">
        <v>6580</v>
      </c>
      <c r="B1137" s="1" t="s">
        <v>1848</v>
      </c>
      <c r="C1137" s="1" t="s">
        <v>24085</v>
      </c>
      <c r="D1137" s="1">
        <v>6.88</v>
      </c>
    </row>
    <row r="1138" spans="1:4">
      <c r="A1138" s="1">
        <v>4489</v>
      </c>
      <c r="B1138" s="1" t="s">
        <v>1849</v>
      </c>
      <c r="C1138" s="1" t="s">
        <v>24085</v>
      </c>
      <c r="D1138" s="1">
        <v>22.81</v>
      </c>
    </row>
    <row r="1139" spans="1:4">
      <c r="A1139" s="1">
        <v>6584</v>
      </c>
      <c r="B1139" s="1" t="s">
        <v>1850</v>
      </c>
      <c r="C1139" s="1" t="s">
        <v>24085</v>
      </c>
      <c r="D1139" s="1">
        <v>71.599999999999994</v>
      </c>
    </row>
    <row r="1140" spans="1:4">
      <c r="A1140" s="1">
        <v>55155</v>
      </c>
      <c r="B1140" s="1" t="s">
        <v>1851</v>
      </c>
      <c r="C1140" s="1" t="s">
        <v>24085</v>
      </c>
      <c r="D1140" s="1">
        <v>252</v>
      </c>
    </row>
    <row r="1141" spans="1:4">
      <c r="A1141" s="1">
        <v>88122</v>
      </c>
      <c r="B1141" s="1" t="s">
        <v>1852</v>
      </c>
      <c r="C1141" s="1" t="s">
        <v>24085</v>
      </c>
      <c r="D1141" s="1">
        <v>544.98</v>
      </c>
    </row>
    <row r="1142" spans="1:4">
      <c r="A1142" s="1">
        <v>88125</v>
      </c>
      <c r="B1142" s="1" t="s">
        <v>1853</v>
      </c>
      <c r="C1142" s="1" t="s">
        <v>24085</v>
      </c>
      <c r="D1142" s="1">
        <v>485</v>
      </c>
    </row>
    <row r="1143" spans="1:4">
      <c r="A1143" s="1">
        <v>4667</v>
      </c>
      <c r="B1143" s="1" t="s">
        <v>1854</v>
      </c>
      <c r="C1143" s="1" t="s">
        <v>24085</v>
      </c>
      <c r="D1143" s="1">
        <v>239</v>
      </c>
    </row>
    <row r="1144" spans="1:4">
      <c r="A1144" s="1">
        <v>4668</v>
      </c>
      <c r="B1144" s="1" t="s">
        <v>1855</v>
      </c>
      <c r="C1144" s="1" t="s">
        <v>24085</v>
      </c>
      <c r="D1144" s="1">
        <v>242</v>
      </c>
    </row>
    <row r="1145" spans="1:4">
      <c r="A1145" s="1">
        <v>28218</v>
      </c>
      <c r="B1145" s="1" t="s">
        <v>1856</v>
      </c>
      <c r="C1145" s="1" t="s">
        <v>24085</v>
      </c>
      <c r="D1145" s="1">
        <v>252</v>
      </c>
    </row>
    <row r="1146" spans="1:4">
      <c r="A1146" s="1">
        <v>28213</v>
      </c>
      <c r="B1146" s="1" t="s">
        <v>1857</v>
      </c>
      <c r="C1146" s="1" t="s">
        <v>24085</v>
      </c>
      <c r="D1146" s="1">
        <v>380</v>
      </c>
    </row>
    <row r="1147" spans="1:4">
      <c r="A1147" s="1">
        <v>66166</v>
      </c>
      <c r="B1147" s="1" t="s">
        <v>1858</v>
      </c>
      <c r="C1147" s="1" t="s">
        <v>24085</v>
      </c>
      <c r="D1147" s="1">
        <v>198</v>
      </c>
    </row>
    <row r="1148" spans="1:4">
      <c r="A1148" s="1">
        <v>28152</v>
      </c>
      <c r="B1148" s="1" t="s">
        <v>1859</v>
      </c>
      <c r="C1148" s="1" t="s">
        <v>24085</v>
      </c>
      <c r="D1148" s="1">
        <v>160</v>
      </c>
    </row>
    <row r="1149" spans="1:4">
      <c r="A1149" s="1">
        <v>6105</v>
      </c>
      <c r="B1149" s="1" t="s">
        <v>1860</v>
      </c>
      <c r="C1149" s="1" t="s">
        <v>24085</v>
      </c>
      <c r="D1149" s="1">
        <v>236</v>
      </c>
    </row>
    <row r="1150" spans="1:4">
      <c r="A1150" s="1">
        <v>8394</v>
      </c>
      <c r="B1150" s="1" t="s">
        <v>1861</v>
      </c>
      <c r="C1150" s="1" t="s">
        <v>24085</v>
      </c>
      <c r="D1150" s="1">
        <v>270</v>
      </c>
    </row>
    <row r="1151" spans="1:4">
      <c r="A1151" s="1">
        <v>37083</v>
      </c>
      <c r="B1151" s="1" t="s">
        <v>1862</v>
      </c>
      <c r="C1151" s="1" t="s">
        <v>24085</v>
      </c>
      <c r="D1151" s="1">
        <v>353.2</v>
      </c>
    </row>
    <row r="1152" spans="1:4">
      <c r="A1152" s="1">
        <v>4088</v>
      </c>
      <c r="B1152" s="1" t="s">
        <v>1863</v>
      </c>
      <c r="C1152" s="1" t="s">
        <v>24085</v>
      </c>
      <c r="D1152" s="1">
        <v>152</v>
      </c>
    </row>
    <row r="1153" spans="1:4">
      <c r="A1153" s="1">
        <v>31055</v>
      </c>
      <c r="B1153" s="1" t="s">
        <v>1864</v>
      </c>
      <c r="C1153" s="1" t="s">
        <v>24085</v>
      </c>
      <c r="D1153" s="1">
        <v>365</v>
      </c>
    </row>
    <row r="1154" spans="1:4">
      <c r="A1154" s="1">
        <v>5462</v>
      </c>
      <c r="B1154" s="1" t="s">
        <v>1865</v>
      </c>
      <c r="C1154" s="1" t="s">
        <v>24085</v>
      </c>
      <c r="D1154" s="1">
        <v>554.48</v>
      </c>
    </row>
    <row r="1155" spans="1:4">
      <c r="A1155" s="1">
        <v>69955</v>
      </c>
      <c r="B1155" s="1" t="s">
        <v>1866</v>
      </c>
      <c r="C1155" s="1" t="s">
        <v>24085</v>
      </c>
      <c r="D1155" s="1">
        <v>3.9</v>
      </c>
    </row>
    <row r="1156" spans="1:4">
      <c r="A1156" s="1">
        <v>2015</v>
      </c>
      <c r="B1156" s="1" t="s">
        <v>1867</v>
      </c>
      <c r="C1156" s="1" t="s">
        <v>24085</v>
      </c>
      <c r="D1156" s="1">
        <v>6.6</v>
      </c>
    </row>
    <row r="1157" spans="1:4">
      <c r="A1157" s="1">
        <v>50286</v>
      </c>
      <c r="B1157" s="1" t="s">
        <v>1868</v>
      </c>
      <c r="C1157" s="1" t="s">
        <v>24085</v>
      </c>
      <c r="D1157" s="1">
        <v>23.25</v>
      </c>
    </row>
    <row r="1158" spans="1:4">
      <c r="A1158" s="1">
        <v>28757</v>
      </c>
      <c r="B1158" s="1" t="s">
        <v>1869</v>
      </c>
      <c r="C1158" s="1" t="s">
        <v>22126</v>
      </c>
      <c r="D1158" s="1">
        <v>18.600000000000001</v>
      </c>
    </row>
    <row r="1159" spans="1:4">
      <c r="A1159" s="1">
        <v>19949</v>
      </c>
      <c r="B1159" s="1" t="s">
        <v>1870</v>
      </c>
      <c r="C1159" s="1" t="s">
        <v>22126</v>
      </c>
      <c r="D1159" s="1">
        <v>16.2</v>
      </c>
    </row>
    <row r="1160" spans="1:4">
      <c r="A1160" s="1">
        <v>2003</v>
      </c>
      <c r="B1160" s="1" t="s">
        <v>1871</v>
      </c>
      <c r="C1160" s="1" t="s">
        <v>22126</v>
      </c>
      <c r="D1160" s="1">
        <v>26.36</v>
      </c>
    </row>
    <row r="1161" spans="1:4">
      <c r="A1161" s="1">
        <v>2007</v>
      </c>
      <c r="B1161" s="1" t="s">
        <v>1872</v>
      </c>
      <c r="C1161" s="1" t="s">
        <v>22126</v>
      </c>
      <c r="D1161" s="1">
        <v>26.44</v>
      </c>
    </row>
    <row r="1162" spans="1:4">
      <c r="A1162" s="1">
        <v>70115</v>
      </c>
      <c r="B1162" s="1" t="s">
        <v>1873</v>
      </c>
      <c r="C1162" s="1" t="s">
        <v>22126</v>
      </c>
      <c r="D1162" s="1">
        <v>73.22</v>
      </c>
    </row>
    <row r="1163" spans="1:4">
      <c r="A1163" s="1">
        <v>2035</v>
      </c>
      <c r="B1163" s="1" t="s">
        <v>1874</v>
      </c>
      <c r="C1163" s="1" t="s">
        <v>22126</v>
      </c>
      <c r="D1163" s="1">
        <v>28.12</v>
      </c>
    </row>
    <row r="1164" spans="1:4">
      <c r="A1164" s="1">
        <v>35899</v>
      </c>
      <c r="B1164" s="1" t="s">
        <v>1875</v>
      </c>
      <c r="C1164" s="1" t="s">
        <v>24085</v>
      </c>
      <c r="D1164" s="1">
        <v>119.71</v>
      </c>
    </row>
    <row r="1165" spans="1:4">
      <c r="A1165" s="1">
        <v>4113</v>
      </c>
      <c r="B1165" s="1" t="s">
        <v>1876</v>
      </c>
      <c r="C1165" s="1" t="s">
        <v>12046</v>
      </c>
      <c r="D1165" s="1">
        <v>8.25</v>
      </c>
    </row>
    <row r="1166" spans="1:4">
      <c r="A1166" s="1">
        <v>6097</v>
      </c>
      <c r="B1166" s="1" t="s">
        <v>1877</v>
      </c>
      <c r="C1166" s="1" t="s">
        <v>24085</v>
      </c>
      <c r="D1166" s="1">
        <v>32.200000000000003</v>
      </c>
    </row>
    <row r="1167" spans="1:4">
      <c r="A1167" s="1">
        <v>6299</v>
      </c>
      <c r="B1167" s="1" t="s">
        <v>1878</v>
      </c>
      <c r="C1167" s="1" t="s">
        <v>24085</v>
      </c>
      <c r="D1167" s="1">
        <v>22.16</v>
      </c>
    </row>
    <row r="1168" spans="1:4">
      <c r="A1168" s="1">
        <v>6411</v>
      </c>
      <c r="B1168" s="1" t="s">
        <v>1879</v>
      </c>
      <c r="C1168" s="1" t="s">
        <v>24085</v>
      </c>
      <c r="D1168" s="1">
        <v>54.45</v>
      </c>
    </row>
    <row r="1169" spans="1:4">
      <c r="A1169" s="1">
        <v>2081</v>
      </c>
      <c r="B1169" s="1" t="s">
        <v>1880</v>
      </c>
      <c r="C1169" s="1" t="s">
        <v>24085</v>
      </c>
      <c r="D1169" s="1">
        <v>61.58</v>
      </c>
    </row>
    <row r="1170" spans="1:4">
      <c r="A1170" s="1">
        <v>829</v>
      </c>
      <c r="B1170" s="1" t="s">
        <v>1881</v>
      </c>
      <c r="C1170" s="1" t="s">
        <v>24085</v>
      </c>
      <c r="D1170" s="1">
        <v>11.86</v>
      </c>
    </row>
    <row r="1171" spans="1:4">
      <c r="A1171" s="1">
        <v>5475</v>
      </c>
      <c r="B1171" s="1" t="s">
        <v>1882</v>
      </c>
      <c r="C1171" s="1" t="s">
        <v>24085</v>
      </c>
      <c r="D1171" s="1">
        <v>5.6</v>
      </c>
    </row>
    <row r="1172" spans="1:4">
      <c r="A1172" s="1">
        <v>5479</v>
      </c>
      <c r="B1172" s="1" t="s">
        <v>1883</v>
      </c>
      <c r="C1172" s="1" t="s">
        <v>24085</v>
      </c>
      <c r="D1172" s="1">
        <v>13.34</v>
      </c>
    </row>
    <row r="1173" spans="1:4">
      <c r="A1173" s="1">
        <v>4518</v>
      </c>
      <c r="B1173" s="1" t="s">
        <v>1884</v>
      </c>
      <c r="C1173" s="1" t="s">
        <v>24085</v>
      </c>
      <c r="D1173" s="1">
        <v>122.95</v>
      </c>
    </row>
    <row r="1174" spans="1:4">
      <c r="A1174" s="1">
        <v>5404</v>
      </c>
      <c r="B1174" s="1" t="s">
        <v>1885</v>
      </c>
      <c r="C1174" s="1" t="s">
        <v>24085</v>
      </c>
      <c r="D1174" s="1">
        <v>58.81</v>
      </c>
    </row>
    <row r="1175" spans="1:4">
      <c r="A1175" s="1">
        <v>5395</v>
      </c>
      <c r="B1175" s="1" t="s">
        <v>1886</v>
      </c>
      <c r="C1175" s="1" t="s">
        <v>24085</v>
      </c>
      <c r="D1175" s="1">
        <v>1.22</v>
      </c>
    </row>
    <row r="1176" spans="1:4">
      <c r="A1176" s="1">
        <v>5399</v>
      </c>
      <c r="B1176" s="1" t="s">
        <v>1887</v>
      </c>
      <c r="C1176" s="1" t="s">
        <v>24085</v>
      </c>
      <c r="D1176" s="1">
        <v>9.2899999999999991</v>
      </c>
    </row>
    <row r="1177" spans="1:4">
      <c r="A1177" s="1">
        <v>70188</v>
      </c>
      <c r="B1177" s="1" t="s">
        <v>1888</v>
      </c>
      <c r="C1177" s="1" t="s">
        <v>24085</v>
      </c>
      <c r="D1177" s="1">
        <v>2.31</v>
      </c>
    </row>
    <row r="1178" spans="1:4">
      <c r="A1178" s="1">
        <v>3355</v>
      </c>
      <c r="B1178" s="1" t="s">
        <v>1889</v>
      </c>
      <c r="C1178" s="1" t="s">
        <v>24085</v>
      </c>
      <c r="D1178" s="1">
        <v>1.9</v>
      </c>
    </row>
    <row r="1179" spans="1:4">
      <c r="A1179" s="1">
        <v>3356</v>
      </c>
      <c r="B1179" s="1" t="s">
        <v>1890</v>
      </c>
      <c r="C1179" s="1" t="s">
        <v>24085</v>
      </c>
      <c r="D1179" s="1">
        <v>2.73</v>
      </c>
    </row>
    <row r="1180" spans="1:4">
      <c r="A1180" s="1">
        <v>6879</v>
      </c>
      <c r="B1180" s="1" t="s">
        <v>1891</v>
      </c>
      <c r="C1180" s="1" t="s">
        <v>24085</v>
      </c>
      <c r="D1180" s="1">
        <v>14.64</v>
      </c>
    </row>
    <row r="1181" spans="1:4">
      <c r="A1181" s="1">
        <v>3354</v>
      </c>
      <c r="B1181" s="1" t="s">
        <v>1892</v>
      </c>
      <c r="C1181" s="1" t="s">
        <v>24085</v>
      </c>
      <c r="D1181" s="1">
        <v>1.05</v>
      </c>
    </row>
    <row r="1182" spans="1:4">
      <c r="A1182" s="1">
        <v>4505</v>
      </c>
      <c r="B1182" s="1" t="s">
        <v>1893</v>
      </c>
      <c r="C1182" s="1" t="s">
        <v>24085</v>
      </c>
      <c r="D1182" s="1">
        <v>5.15</v>
      </c>
    </row>
    <row r="1183" spans="1:4">
      <c r="A1183" s="1">
        <v>4509</v>
      </c>
      <c r="B1183" s="1" t="s">
        <v>1894</v>
      </c>
      <c r="C1183" s="1" t="s">
        <v>24085</v>
      </c>
      <c r="D1183" s="1">
        <v>5.81</v>
      </c>
    </row>
    <row r="1184" spans="1:4">
      <c r="A1184" s="1">
        <v>5454</v>
      </c>
      <c r="B1184" s="1" t="s">
        <v>1895</v>
      </c>
      <c r="C1184" s="1" t="s">
        <v>24085</v>
      </c>
      <c r="D1184" s="1">
        <v>10.029999999999999</v>
      </c>
    </row>
    <row r="1185" spans="1:4">
      <c r="A1185" s="1">
        <v>5449</v>
      </c>
      <c r="B1185" s="1" t="s">
        <v>1896</v>
      </c>
      <c r="C1185" s="1" t="s">
        <v>24085</v>
      </c>
      <c r="D1185" s="1">
        <v>7.96</v>
      </c>
    </row>
    <row r="1186" spans="1:4">
      <c r="A1186" s="1">
        <v>5391</v>
      </c>
      <c r="B1186" s="1" t="s">
        <v>1897</v>
      </c>
      <c r="C1186" s="1" t="s">
        <v>24085</v>
      </c>
      <c r="D1186" s="1">
        <v>1.53</v>
      </c>
    </row>
    <row r="1187" spans="1:4">
      <c r="A1187" s="1">
        <v>5387</v>
      </c>
      <c r="B1187" s="1" t="s">
        <v>1898</v>
      </c>
      <c r="C1187" s="1" t="s">
        <v>24085</v>
      </c>
      <c r="D1187" s="1">
        <v>22.58</v>
      </c>
    </row>
    <row r="1188" spans="1:4">
      <c r="A1188" s="1">
        <v>4813</v>
      </c>
      <c r="B1188" s="1" t="s">
        <v>1899</v>
      </c>
      <c r="C1188" s="1" t="s">
        <v>24085</v>
      </c>
      <c r="D1188" s="1">
        <v>2.5099999999999998</v>
      </c>
    </row>
    <row r="1189" spans="1:4">
      <c r="A1189" s="1">
        <v>8527</v>
      </c>
      <c r="B1189" s="1" t="s">
        <v>1900</v>
      </c>
      <c r="C1189" s="1" t="s">
        <v>24085</v>
      </c>
      <c r="D1189" s="1">
        <v>8.75</v>
      </c>
    </row>
    <row r="1190" spans="1:4">
      <c r="A1190" s="1">
        <v>5937</v>
      </c>
      <c r="B1190" s="1" t="s">
        <v>1901</v>
      </c>
      <c r="C1190" s="1" t="s">
        <v>24085</v>
      </c>
      <c r="D1190" s="1">
        <v>43.11</v>
      </c>
    </row>
    <row r="1191" spans="1:4">
      <c r="A1191" s="1">
        <v>7839</v>
      </c>
      <c r="B1191" s="1" t="s">
        <v>1902</v>
      </c>
      <c r="C1191" s="1" t="s">
        <v>24085</v>
      </c>
      <c r="D1191" s="1">
        <v>2.58</v>
      </c>
    </row>
    <row r="1192" spans="1:4">
      <c r="A1192" s="1">
        <v>46612</v>
      </c>
      <c r="B1192" s="1" t="s">
        <v>1903</v>
      </c>
      <c r="C1192" s="1" t="s">
        <v>24085</v>
      </c>
      <c r="D1192" s="1">
        <v>628.72</v>
      </c>
    </row>
    <row r="1193" spans="1:4">
      <c r="A1193" s="1">
        <v>2068</v>
      </c>
      <c r="B1193" s="1" t="s">
        <v>1904</v>
      </c>
      <c r="C1193" s="1" t="s">
        <v>24085</v>
      </c>
      <c r="D1193" s="1">
        <v>114.86</v>
      </c>
    </row>
    <row r="1194" spans="1:4">
      <c r="A1194" s="1">
        <v>2072</v>
      </c>
      <c r="B1194" s="1" t="s">
        <v>1905</v>
      </c>
      <c r="C1194" s="1" t="s">
        <v>24085</v>
      </c>
      <c r="D1194" s="1">
        <v>21.12</v>
      </c>
    </row>
    <row r="1195" spans="1:4">
      <c r="A1195" s="1">
        <v>4525</v>
      </c>
      <c r="B1195" s="1" t="s">
        <v>1906</v>
      </c>
      <c r="C1195" s="1" t="s">
        <v>24085</v>
      </c>
      <c r="D1195" s="1">
        <v>141.22</v>
      </c>
    </row>
    <row r="1196" spans="1:4">
      <c r="A1196" s="1">
        <v>61329</v>
      </c>
      <c r="B1196" s="1" t="s">
        <v>1907</v>
      </c>
      <c r="C1196" s="1" t="s">
        <v>24085</v>
      </c>
      <c r="D1196" s="1">
        <v>14.96</v>
      </c>
    </row>
    <row r="1197" spans="1:4">
      <c r="A1197" s="1">
        <v>10468</v>
      </c>
      <c r="B1197" s="1" t="s">
        <v>1908</v>
      </c>
      <c r="C1197" s="1" t="s">
        <v>24085</v>
      </c>
      <c r="D1197" s="1">
        <v>35.840000000000003</v>
      </c>
    </row>
    <row r="1198" spans="1:4">
      <c r="A1198" s="1">
        <v>7096</v>
      </c>
      <c r="B1198" s="1" t="s">
        <v>1909</v>
      </c>
      <c r="C1198" s="1" t="s">
        <v>24085</v>
      </c>
      <c r="D1198" s="1">
        <v>182.93</v>
      </c>
    </row>
    <row r="1199" spans="1:4">
      <c r="A1199" s="1">
        <v>10467</v>
      </c>
      <c r="B1199" s="1" t="s">
        <v>1910</v>
      </c>
      <c r="C1199" s="1" t="s">
        <v>24085</v>
      </c>
      <c r="D1199" s="1">
        <v>16.260000000000002</v>
      </c>
    </row>
    <row r="1200" spans="1:4">
      <c r="A1200" s="1">
        <v>61557</v>
      </c>
      <c r="B1200" s="1" t="s">
        <v>1911</v>
      </c>
      <c r="C1200" s="1" t="s">
        <v>24085</v>
      </c>
      <c r="D1200" s="1">
        <v>2.99</v>
      </c>
    </row>
    <row r="1201" spans="1:4">
      <c r="A1201" s="1">
        <v>50791</v>
      </c>
      <c r="B1201" s="1" t="s">
        <v>1912</v>
      </c>
      <c r="C1201" s="1" t="s">
        <v>24085</v>
      </c>
      <c r="D1201" s="1">
        <v>41.5</v>
      </c>
    </row>
    <row r="1202" spans="1:4">
      <c r="A1202" s="1">
        <v>30308</v>
      </c>
      <c r="B1202" s="1" t="s">
        <v>1913</v>
      </c>
      <c r="C1202" s="1" t="s">
        <v>22075</v>
      </c>
      <c r="D1202" s="1">
        <v>17.18</v>
      </c>
    </row>
    <row r="1203" spans="1:4">
      <c r="A1203" s="1">
        <v>19765</v>
      </c>
      <c r="B1203" s="1" t="s">
        <v>1914</v>
      </c>
      <c r="C1203" s="1" t="s">
        <v>22126</v>
      </c>
      <c r="D1203" s="1">
        <v>75.17</v>
      </c>
    </row>
    <row r="1204" spans="1:4">
      <c r="A1204" s="1">
        <v>1635</v>
      </c>
      <c r="B1204" s="1" t="s">
        <v>1915</v>
      </c>
      <c r="C1204" s="1" t="s">
        <v>1916</v>
      </c>
      <c r="D1204" s="1">
        <v>1.01</v>
      </c>
    </row>
    <row r="1205" spans="1:4">
      <c r="A1205" s="1">
        <v>399</v>
      </c>
      <c r="B1205" s="1" t="s">
        <v>1917</v>
      </c>
      <c r="C1205" s="1" t="s">
        <v>24085</v>
      </c>
      <c r="D1205" s="1">
        <v>691.36</v>
      </c>
    </row>
    <row r="1206" spans="1:4">
      <c r="A1206" s="1">
        <v>5273</v>
      </c>
      <c r="B1206" s="1" t="s">
        <v>1918</v>
      </c>
      <c r="C1206" s="1" t="s">
        <v>24085</v>
      </c>
      <c r="D1206" s="1">
        <v>104.4</v>
      </c>
    </row>
    <row r="1207" spans="1:4">
      <c r="A1207" s="1">
        <v>21239</v>
      </c>
      <c r="B1207" s="1" t="s">
        <v>1919</v>
      </c>
      <c r="C1207" s="1" t="s">
        <v>24085</v>
      </c>
      <c r="D1207" s="1">
        <v>63.2</v>
      </c>
    </row>
    <row r="1208" spans="1:4">
      <c r="A1208" s="1">
        <v>20787</v>
      </c>
      <c r="B1208" s="1" t="s">
        <v>1920</v>
      </c>
      <c r="C1208" s="1" t="s">
        <v>24085</v>
      </c>
      <c r="D1208" s="1">
        <v>129920</v>
      </c>
    </row>
    <row r="1209" spans="1:4">
      <c r="A1209" s="1">
        <v>19865</v>
      </c>
      <c r="B1209" s="1" t="s">
        <v>1921</v>
      </c>
      <c r="C1209" s="1" t="s">
        <v>24085</v>
      </c>
      <c r="D1209" s="1">
        <v>144.4</v>
      </c>
    </row>
    <row r="1210" spans="1:4">
      <c r="A1210" s="1">
        <v>50012</v>
      </c>
      <c r="B1210" s="1" t="s">
        <v>1922</v>
      </c>
      <c r="C1210" s="1" t="s">
        <v>24085</v>
      </c>
      <c r="D1210" s="1">
        <v>209.51</v>
      </c>
    </row>
    <row r="1211" spans="1:4">
      <c r="A1211" s="1">
        <v>19846</v>
      </c>
      <c r="B1211" s="1" t="s">
        <v>1923</v>
      </c>
      <c r="C1211" s="1" t="s">
        <v>24085</v>
      </c>
      <c r="D1211" s="1">
        <v>4.59</v>
      </c>
    </row>
    <row r="1212" spans="1:4">
      <c r="A1212" s="1">
        <v>36130</v>
      </c>
      <c r="B1212" s="1" t="s">
        <v>1924</v>
      </c>
      <c r="C1212" s="1" t="s">
        <v>24085</v>
      </c>
      <c r="D1212" s="1">
        <v>208.8</v>
      </c>
    </row>
    <row r="1213" spans="1:4">
      <c r="A1213" s="1">
        <v>33408</v>
      </c>
      <c r="B1213" s="1" t="s">
        <v>1925</v>
      </c>
      <c r="C1213" s="1" t="s">
        <v>24085</v>
      </c>
      <c r="D1213" s="1">
        <v>137.22999999999999</v>
      </c>
    </row>
    <row r="1214" spans="1:4">
      <c r="A1214" s="1">
        <v>33424</v>
      </c>
      <c r="B1214" s="1" t="s">
        <v>1926</v>
      </c>
      <c r="C1214" s="1" t="s">
        <v>24085</v>
      </c>
      <c r="D1214" s="1">
        <v>60.32</v>
      </c>
    </row>
    <row r="1215" spans="1:4">
      <c r="A1215" s="1">
        <v>33432</v>
      </c>
      <c r="B1215" s="1" t="s">
        <v>1927</v>
      </c>
      <c r="C1215" s="1" t="s">
        <v>24085</v>
      </c>
      <c r="D1215" s="1">
        <v>127.14</v>
      </c>
    </row>
    <row r="1216" spans="1:4">
      <c r="A1216" s="1">
        <v>33400</v>
      </c>
      <c r="B1216" s="1" t="s">
        <v>1928</v>
      </c>
      <c r="C1216" s="1" t="s">
        <v>24085</v>
      </c>
      <c r="D1216" s="1">
        <v>150.57</v>
      </c>
    </row>
    <row r="1217" spans="1:4">
      <c r="A1217" s="1">
        <v>36146</v>
      </c>
      <c r="B1217" s="1" t="s">
        <v>1929</v>
      </c>
      <c r="C1217" s="1" t="s">
        <v>24085</v>
      </c>
      <c r="D1217" s="1">
        <v>69.599999999999994</v>
      </c>
    </row>
    <row r="1218" spans="1:4">
      <c r="A1218" s="1">
        <v>35880</v>
      </c>
      <c r="B1218" s="1" t="s">
        <v>3400</v>
      </c>
      <c r="C1218" s="1" t="s">
        <v>24085</v>
      </c>
      <c r="D1218" s="1">
        <v>185.6</v>
      </c>
    </row>
    <row r="1219" spans="1:4">
      <c r="A1219" s="1">
        <v>99259</v>
      </c>
      <c r="B1219" s="1" t="s">
        <v>3401</v>
      </c>
      <c r="C1219" s="1" t="s">
        <v>22075</v>
      </c>
      <c r="D1219" s="1">
        <v>2.74</v>
      </c>
    </row>
    <row r="1220" spans="1:4">
      <c r="A1220" s="1">
        <v>99255</v>
      </c>
      <c r="B1220" s="1" t="s">
        <v>3402</v>
      </c>
      <c r="C1220" s="1" t="s">
        <v>22075</v>
      </c>
      <c r="D1220" s="1">
        <v>8.6300000000000008</v>
      </c>
    </row>
    <row r="1221" spans="1:4">
      <c r="A1221" s="1">
        <v>33437</v>
      </c>
      <c r="B1221" s="1" t="s">
        <v>3403</v>
      </c>
      <c r="C1221" s="1" t="s">
        <v>24085</v>
      </c>
      <c r="D1221" s="1">
        <v>123.66</v>
      </c>
    </row>
    <row r="1222" spans="1:4">
      <c r="A1222" s="1">
        <v>33413</v>
      </c>
      <c r="B1222" s="1" t="s">
        <v>3404</v>
      </c>
      <c r="C1222" s="1" t="s">
        <v>24085</v>
      </c>
      <c r="D1222" s="1">
        <v>137.22999999999999</v>
      </c>
    </row>
    <row r="1223" spans="1:4">
      <c r="A1223" s="1">
        <v>33405</v>
      </c>
      <c r="B1223" s="1" t="s">
        <v>3405</v>
      </c>
      <c r="C1223" s="1" t="s">
        <v>24085</v>
      </c>
      <c r="D1223" s="1">
        <v>150.57</v>
      </c>
    </row>
    <row r="1224" spans="1:4">
      <c r="A1224" s="1">
        <v>33445</v>
      </c>
      <c r="B1224" s="1" t="s">
        <v>3406</v>
      </c>
      <c r="C1224" s="1" t="s">
        <v>24085</v>
      </c>
      <c r="D1224" s="1">
        <v>203</v>
      </c>
    </row>
    <row r="1225" spans="1:4">
      <c r="A1225" s="1">
        <v>30310</v>
      </c>
      <c r="B1225" s="1" t="s">
        <v>3407</v>
      </c>
      <c r="C1225" s="1" t="s">
        <v>24085</v>
      </c>
      <c r="D1225" s="1">
        <v>0.02</v>
      </c>
    </row>
    <row r="1226" spans="1:4">
      <c r="A1226" s="1">
        <v>30357</v>
      </c>
      <c r="B1226" s="1" t="s">
        <v>3408</v>
      </c>
      <c r="C1226" s="1" t="s">
        <v>24085</v>
      </c>
      <c r="D1226" s="1">
        <v>163.57</v>
      </c>
    </row>
    <row r="1227" spans="1:4">
      <c r="A1227" s="1">
        <v>4133</v>
      </c>
      <c r="B1227" s="1" t="s">
        <v>3409</v>
      </c>
      <c r="C1227" s="1" t="s">
        <v>3410</v>
      </c>
      <c r="D1227" s="1">
        <v>8.25</v>
      </c>
    </row>
    <row r="1228" spans="1:4">
      <c r="A1228" s="1">
        <v>31810</v>
      </c>
      <c r="B1228" s="1" t="s">
        <v>3411</v>
      </c>
      <c r="C1228" s="1" t="s">
        <v>24085</v>
      </c>
      <c r="D1228" s="1">
        <v>2610</v>
      </c>
    </row>
    <row r="1229" spans="1:4">
      <c r="A1229" s="1">
        <v>8419</v>
      </c>
      <c r="B1229" s="1" t="s">
        <v>3412</v>
      </c>
      <c r="C1229" s="1" t="s">
        <v>24138</v>
      </c>
      <c r="D1229" s="1">
        <v>6.35</v>
      </c>
    </row>
    <row r="1230" spans="1:4">
      <c r="A1230" s="1">
        <v>10050</v>
      </c>
      <c r="B1230" s="1" t="s">
        <v>3413</v>
      </c>
      <c r="C1230" s="1" t="s">
        <v>24085</v>
      </c>
      <c r="D1230" s="1">
        <v>4941.6000000000004</v>
      </c>
    </row>
    <row r="1231" spans="1:4">
      <c r="A1231" s="1">
        <v>18058</v>
      </c>
      <c r="B1231" s="1" t="s">
        <v>3414</v>
      </c>
      <c r="C1231" s="1" t="s">
        <v>24085</v>
      </c>
      <c r="D1231" s="1">
        <v>286</v>
      </c>
    </row>
    <row r="1232" spans="1:4">
      <c r="A1232" s="1">
        <v>6525</v>
      </c>
      <c r="B1232" s="1" t="s">
        <v>3415</v>
      </c>
      <c r="C1232" s="1" t="s">
        <v>24085</v>
      </c>
      <c r="D1232" s="1">
        <v>356</v>
      </c>
    </row>
    <row r="1233" spans="1:4">
      <c r="A1233" s="1">
        <v>36884</v>
      </c>
      <c r="B1233" s="1" t="s">
        <v>3416</v>
      </c>
      <c r="C1233" s="1" t="s">
        <v>24085</v>
      </c>
      <c r="D1233" s="1">
        <v>385</v>
      </c>
    </row>
    <row r="1234" spans="1:4">
      <c r="A1234" s="1">
        <v>5775</v>
      </c>
      <c r="B1234" s="1" t="s">
        <v>3417</v>
      </c>
      <c r="C1234" s="1" t="s">
        <v>24085</v>
      </c>
      <c r="D1234" s="1">
        <v>146.30000000000001</v>
      </c>
    </row>
    <row r="1235" spans="1:4">
      <c r="A1235" s="1">
        <v>7321</v>
      </c>
      <c r="B1235" s="1" t="s">
        <v>3418</v>
      </c>
      <c r="C1235" s="1" t="s">
        <v>24138</v>
      </c>
      <c r="D1235" s="1">
        <v>1.67</v>
      </c>
    </row>
    <row r="1236" spans="1:4">
      <c r="A1236" s="1">
        <v>14358</v>
      </c>
      <c r="B1236" s="1" t="s">
        <v>3419</v>
      </c>
      <c r="C1236" s="1" t="s">
        <v>24085</v>
      </c>
      <c r="D1236" s="1">
        <v>69.599999999999994</v>
      </c>
    </row>
    <row r="1237" spans="1:4">
      <c r="A1237" s="1">
        <v>10344</v>
      </c>
      <c r="B1237" s="1" t="s">
        <v>3420</v>
      </c>
      <c r="C1237" s="1" t="s">
        <v>24085</v>
      </c>
      <c r="D1237" s="1">
        <v>56.57</v>
      </c>
    </row>
    <row r="1238" spans="1:4">
      <c r="A1238" s="1">
        <v>5938</v>
      </c>
      <c r="B1238" s="1" t="s">
        <v>3421</v>
      </c>
      <c r="C1238" s="1" t="s">
        <v>24085</v>
      </c>
      <c r="D1238" s="1">
        <v>58</v>
      </c>
    </row>
    <row r="1239" spans="1:4">
      <c r="A1239" s="1">
        <v>5781</v>
      </c>
      <c r="B1239" s="1" t="s">
        <v>3422</v>
      </c>
      <c r="C1239" s="1" t="s">
        <v>24085</v>
      </c>
      <c r="D1239" s="1">
        <v>65</v>
      </c>
    </row>
    <row r="1240" spans="1:4">
      <c r="A1240" s="1">
        <v>1483</v>
      </c>
      <c r="B1240" s="1" t="s">
        <v>3423</v>
      </c>
      <c r="C1240" s="1" t="s">
        <v>24085</v>
      </c>
      <c r="D1240" s="1">
        <v>119.71</v>
      </c>
    </row>
    <row r="1241" spans="1:4">
      <c r="A1241" s="1">
        <v>13705</v>
      </c>
      <c r="B1241" s="1" t="s">
        <v>3424</v>
      </c>
      <c r="C1241" s="1" t="s">
        <v>24085</v>
      </c>
      <c r="D1241" s="1">
        <v>397.43</v>
      </c>
    </row>
    <row r="1242" spans="1:4">
      <c r="A1242" s="1">
        <v>60015</v>
      </c>
      <c r="B1242" s="1" t="s">
        <v>3425</v>
      </c>
      <c r="C1242" s="1" t="s">
        <v>20557</v>
      </c>
      <c r="D1242" s="1">
        <v>338.14</v>
      </c>
    </row>
    <row r="1243" spans="1:4">
      <c r="A1243" s="1">
        <v>99110</v>
      </c>
      <c r="B1243" s="1" t="s">
        <v>3426</v>
      </c>
      <c r="C1243" s="1" t="s">
        <v>22075</v>
      </c>
      <c r="D1243" s="1">
        <v>4.45</v>
      </c>
    </row>
    <row r="1244" spans="1:4">
      <c r="A1244" s="1">
        <v>99588</v>
      </c>
      <c r="B1244" s="1" t="s">
        <v>3427</v>
      </c>
      <c r="C1244" s="1" t="s">
        <v>22075</v>
      </c>
      <c r="D1244" s="1">
        <v>2.87</v>
      </c>
    </row>
    <row r="1245" spans="1:4">
      <c r="A1245" s="1">
        <v>7877</v>
      </c>
      <c r="B1245" s="1" t="s">
        <v>3428</v>
      </c>
      <c r="C1245" s="1" t="s">
        <v>3736</v>
      </c>
      <c r="D1245" s="1">
        <v>23.45</v>
      </c>
    </row>
    <row r="1246" spans="1:4">
      <c r="A1246" s="1">
        <v>26216</v>
      </c>
      <c r="B1246" s="1" t="s">
        <v>3429</v>
      </c>
      <c r="C1246" s="1" t="s">
        <v>24085</v>
      </c>
      <c r="D1246" s="1">
        <v>25.5</v>
      </c>
    </row>
    <row r="1247" spans="1:4">
      <c r="A1247" s="1">
        <v>4882</v>
      </c>
      <c r="B1247" s="1" t="s">
        <v>3430</v>
      </c>
      <c r="C1247" s="1" t="s">
        <v>24085</v>
      </c>
      <c r="D1247" s="1">
        <v>25.5</v>
      </c>
    </row>
    <row r="1248" spans="1:4">
      <c r="A1248" s="1">
        <v>17029</v>
      </c>
      <c r="B1248" s="1" t="s">
        <v>3431</v>
      </c>
      <c r="C1248" s="1" t="s">
        <v>24085</v>
      </c>
      <c r="D1248" s="1">
        <v>25.5</v>
      </c>
    </row>
    <row r="1249" spans="1:4">
      <c r="A1249" s="1">
        <v>4883</v>
      </c>
      <c r="B1249" s="1" t="s">
        <v>3432</v>
      </c>
      <c r="C1249" s="1" t="s">
        <v>24085</v>
      </c>
      <c r="D1249" s="1">
        <v>25.5</v>
      </c>
    </row>
    <row r="1250" spans="1:4">
      <c r="A1250" s="1">
        <v>1478</v>
      </c>
      <c r="B1250" s="1" t="s">
        <v>3433</v>
      </c>
      <c r="C1250" s="1" t="s">
        <v>24085</v>
      </c>
      <c r="D1250" s="1">
        <v>35.5</v>
      </c>
    </row>
    <row r="1251" spans="1:4">
      <c r="A1251" s="1">
        <v>4595</v>
      </c>
      <c r="B1251" s="1" t="s">
        <v>3434</v>
      </c>
      <c r="C1251" s="1" t="s">
        <v>24085</v>
      </c>
      <c r="D1251" s="1">
        <v>76.14</v>
      </c>
    </row>
    <row r="1252" spans="1:4">
      <c r="A1252" s="1">
        <v>4888</v>
      </c>
      <c r="B1252" s="1" t="s">
        <v>3435</v>
      </c>
      <c r="C1252" s="1" t="s">
        <v>24085</v>
      </c>
      <c r="D1252" s="1">
        <v>5.3</v>
      </c>
    </row>
    <row r="1253" spans="1:4">
      <c r="A1253" s="1">
        <v>17037</v>
      </c>
      <c r="B1253" s="1" t="s">
        <v>3436</v>
      </c>
      <c r="C1253" s="1" t="s">
        <v>24085</v>
      </c>
      <c r="D1253" s="1">
        <v>5.9</v>
      </c>
    </row>
    <row r="1254" spans="1:4">
      <c r="A1254" s="1">
        <v>4896</v>
      </c>
      <c r="B1254" s="1" t="s">
        <v>3437</v>
      </c>
      <c r="C1254" s="1" t="s">
        <v>24085</v>
      </c>
      <c r="D1254" s="1">
        <v>5.86</v>
      </c>
    </row>
    <row r="1255" spans="1:4">
      <c r="A1255" s="1">
        <v>47735</v>
      </c>
      <c r="B1255" s="1" t="s">
        <v>3438</v>
      </c>
      <c r="C1255" s="1" t="s">
        <v>24085</v>
      </c>
      <c r="D1255" s="1">
        <v>5.9</v>
      </c>
    </row>
    <row r="1256" spans="1:4">
      <c r="A1256" s="1">
        <v>4897</v>
      </c>
      <c r="B1256" s="1" t="s">
        <v>3439</v>
      </c>
      <c r="C1256" s="1" t="s">
        <v>24085</v>
      </c>
      <c r="D1256" s="1">
        <v>5.9</v>
      </c>
    </row>
    <row r="1257" spans="1:4">
      <c r="A1257" s="1">
        <v>7711</v>
      </c>
      <c r="B1257" s="1" t="s">
        <v>3440</v>
      </c>
      <c r="C1257" s="1" t="s">
        <v>24085</v>
      </c>
      <c r="D1257" s="1">
        <v>10.9</v>
      </c>
    </row>
    <row r="1258" spans="1:4">
      <c r="A1258" s="1">
        <v>26222</v>
      </c>
      <c r="B1258" s="1" t="s">
        <v>3441</v>
      </c>
      <c r="C1258" s="1" t="s">
        <v>24085</v>
      </c>
      <c r="D1258" s="1">
        <v>41.2</v>
      </c>
    </row>
    <row r="1259" spans="1:4">
      <c r="A1259" s="1">
        <v>4885</v>
      </c>
      <c r="B1259" s="1" t="s">
        <v>3442</v>
      </c>
      <c r="C1259" s="1" t="s">
        <v>24085</v>
      </c>
      <c r="D1259" s="1">
        <v>35.5</v>
      </c>
    </row>
    <row r="1260" spans="1:4">
      <c r="A1260" s="1">
        <v>10645</v>
      </c>
      <c r="B1260" s="1" t="s">
        <v>3443</v>
      </c>
      <c r="C1260" s="1" t="s">
        <v>24085</v>
      </c>
      <c r="D1260" s="1">
        <v>54.8</v>
      </c>
    </row>
    <row r="1261" spans="1:4">
      <c r="A1261" s="1">
        <v>17322</v>
      </c>
      <c r="B1261" s="1" t="s">
        <v>3444</v>
      </c>
      <c r="C1261" s="1" t="s">
        <v>24085</v>
      </c>
      <c r="D1261" s="1">
        <v>63.58</v>
      </c>
    </row>
    <row r="1262" spans="1:4">
      <c r="A1262" s="1">
        <v>17326</v>
      </c>
      <c r="B1262" s="1" t="s">
        <v>3445</v>
      </c>
      <c r="C1262" s="1" t="s">
        <v>24085</v>
      </c>
      <c r="D1262" s="1">
        <v>406.44</v>
      </c>
    </row>
    <row r="1263" spans="1:4">
      <c r="A1263" s="1">
        <v>22052</v>
      </c>
      <c r="B1263" s="1" t="s">
        <v>3446</v>
      </c>
      <c r="C1263" s="1" t="s">
        <v>24085</v>
      </c>
      <c r="D1263" s="1">
        <v>50</v>
      </c>
    </row>
    <row r="1264" spans="1:4">
      <c r="A1264" s="1">
        <v>17330</v>
      </c>
      <c r="B1264" s="1" t="s">
        <v>3447</v>
      </c>
      <c r="C1264" s="1" t="s">
        <v>24085</v>
      </c>
      <c r="D1264" s="1">
        <v>10881.03</v>
      </c>
    </row>
    <row r="1265" spans="1:4">
      <c r="A1265" s="1">
        <v>17020</v>
      </c>
      <c r="B1265" s="1" t="s">
        <v>3448</v>
      </c>
      <c r="C1265" s="1" t="s">
        <v>24085</v>
      </c>
      <c r="D1265" s="1">
        <v>123.58</v>
      </c>
    </row>
    <row r="1266" spans="1:4">
      <c r="A1266" s="1">
        <v>7910</v>
      </c>
      <c r="B1266" s="1" t="s">
        <v>3449</v>
      </c>
      <c r="C1266" s="1" t="s">
        <v>24085</v>
      </c>
      <c r="D1266" s="1">
        <v>56.74</v>
      </c>
    </row>
    <row r="1267" spans="1:4">
      <c r="A1267" s="1">
        <v>4884</v>
      </c>
      <c r="B1267" s="1" t="s">
        <v>3450</v>
      </c>
      <c r="C1267" s="1" t="s">
        <v>24085</v>
      </c>
      <c r="D1267" s="1">
        <v>64.3</v>
      </c>
    </row>
    <row r="1268" spans="1:4">
      <c r="A1268" s="1">
        <v>26226</v>
      </c>
      <c r="B1268" s="1" t="s">
        <v>3451</v>
      </c>
      <c r="C1268" s="1" t="s">
        <v>24085</v>
      </c>
      <c r="D1268" s="1">
        <v>53.33</v>
      </c>
    </row>
    <row r="1269" spans="1:4">
      <c r="A1269" s="1">
        <v>4886</v>
      </c>
      <c r="B1269" s="1" t="s">
        <v>3452</v>
      </c>
      <c r="C1269" s="1" t="s">
        <v>24085</v>
      </c>
      <c r="D1269" s="1">
        <v>74.55</v>
      </c>
    </row>
    <row r="1270" spans="1:4">
      <c r="A1270" s="1">
        <v>4891</v>
      </c>
      <c r="B1270" s="1" t="s">
        <v>3453</v>
      </c>
      <c r="C1270" s="1" t="s">
        <v>24085</v>
      </c>
      <c r="D1270" s="1">
        <v>6358</v>
      </c>
    </row>
    <row r="1271" spans="1:4">
      <c r="A1271" s="1">
        <v>4895</v>
      </c>
      <c r="B1271" s="1" t="s">
        <v>3454</v>
      </c>
      <c r="C1271" s="1" t="s">
        <v>24085</v>
      </c>
      <c r="D1271" s="1">
        <v>42</v>
      </c>
    </row>
    <row r="1272" spans="1:4">
      <c r="A1272" s="1">
        <v>17018</v>
      </c>
      <c r="B1272" s="1" t="s">
        <v>3455</v>
      </c>
      <c r="C1272" s="1" t="s">
        <v>24085</v>
      </c>
      <c r="D1272" s="1">
        <v>41.23</v>
      </c>
    </row>
    <row r="1273" spans="1:4">
      <c r="A1273" s="1">
        <v>20240</v>
      </c>
      <c r="B1273" s="1" t="s">
        <v>3456</v>
      </c>
      <c r="C1273" s="1" t="s">
        <v>24085</v>
      </c>
      <c r="D1273" s="1">
        <v>36</v>
      </c>
    </row>
    <row r="1274" spans="1:4">
      <c r="A1274" s="1">
        <v>980</v>
      </c>
      <c r="B1274" s="1" t="s">
        <v>3457</v>
      </c>
      <c r="C1274" s="1" t="s">
        <v>24085</v>
      </c>
      <c r="D1274" s="1">
        <v>42</v>
      </c>
    </row>
    <row r="1275" spans="1:4">
      <c r="A1275" s="1">
        <v>6118</v>
      </c>
      <c r="B1275" s="1" t="s">
        <v>3458</v>
      </c>
      <c r="C1275" s="1" t="s">
        <v>23227</v>
      </c>
      <c r="D1275" s="1">
        <v>1860</v>
      </c>
    </row>
    <row r="1276" spans="1:4">
      <c r="A1276" s="1">
        <v>6401</v>
      </c>
      <c r="B1276" s="1" t="s">
        <v>3459</v>
      </c>
      <c r="C1276" s="1" t="s">
        <v>24138</v>
      </c>
      <c r="D1276" s="1">
        <v>2.44</v>
      </c>
    </row>
    <row r="1277" spans="1:4">
      <c r="A1277" s="1">
        <v>50127</v>
      </c>
      <c r="B1277" s="1" t="s">
        <v>3460</v>
      </c>
      <c r="C1277" s="1" t="s">
        <v>22075</v>
      </c>
      <c r="D1277" s="1">
        <v>42.58</v>
      </c>
    </row>
    <row r="1278" spans="1:4">
      <c r="A1278" s="1">
        <v>12630</v>
      </c>
      <c r="B1278" s="1" t="s">
        <v>3461</v>
      </c>
      <c r="C1278" s="1" t="s">
        <v>20557</v>
      </c>
      <c r="D1278" s="1">
        <v>108.72</v>
      </c>
    </row>
    <row r="1279" spans="1:4">
      <c r="A1279" s="1">
        <v>12625</v>
      </c>
      <c r="B1279" s="1" t="s">
        <v>3462</v>
      </c>
      <c r="C1279" s="1" t="s">
        <v>20557</v>
      </c>
      <c r="D1279" s="1">
        <v>136</v>
      </c>
    </row>
    <row r="1280" spans="1:4">
      <c r="A1280" s="1">
        <v>6446</v>
      </c>
      <c r="B1280" s="1" t="s">
        <v>3463</v>
      </c>
      <c r="C1280" s="1" t="s">
        <v>20557</v>
      </c>
      <c r="D1280" s="1">
        <v>136</v>
      </c>
    </row>
    <row r="1281" spans="1:4">
      <c r="A1281" s="1">
        <v>12626</v>
      </c>
      <c r="B1281" s="1" t="s">
        <v>3464</v>
      </c>
      <c r="C1281" s="1" t="s">
        <v>20557</v>
      </c>
      <c r="D1281" s="1">
        <v>135</v>
      </c>
    </row>
    <row r="1282" spans="1:4">
      <c r="A1282" s="1">
        <v>28102</v>
      </c>
      <c r="B1282" s="1" t="s">
        <v>3465</v>
      </c>
      <c r="C1282" s="1" t="s">
        <v>20557</v>
      </c>
      <c r="D1282" s="1">
        <v>58.63</v>
      </c>
    </row>
    <row r="1283" spans="1:4">
      <c r="A1283" s="1">
        <v>36904</v>
      </c>
      <c r="B1283" s="1" t="s">
        <v>3466</v>
      </c>
      <c r="C1283" s="1" t="s">
        <v>20557</v>
      </c>
      <c r="D1283" s="1">
        <v>40.950000000000003</v>
      </c>
    </row>
    <row r="1284" spans="1:4">
      <c r="A1284" s="1">
        <v>1506</v>
      </c>
      <c r="B1284" s="1" t="s">
        <v>3467</v>
      </c>
      <c r="C1284" s="1" t="s">
        <v>24085</v>
      </c>
      <c r="D1284" s="1">
        <v>13.6</v>
      </c>
    </row>
    <row r="1285" spans="1:4">
      <c r="A1285" s="1">
        <v>18009</v>
      </c>
      <c r="B1285" s="1" t="s">
        <v>3468</v>
      </c>
      <c r="C1285" s="1" t="s">
        <v>24085</v>
      </c>
      <c r="D1285" s="1">
        <v>26</v>
      </c>
    </row>
    <row r="1286" spans="1:4">
      <c r="A1286" s="1">
        <v>12743</v>
      </c>
      <c r="B1286" s="1" t="s">
        <v>3469</v>
      </c>
      <c r="C1286" s="1" t="s">
        <v>24085</v>
      </c>
      <c r="D1286" s="1">
        <v>3.15</v>
      </c>
    </row>
    <row r="1287" spans="1:4">
      <c r="A1287" s="1">
        <v>14230</v>
      </c>
      <c r="B1287" s="1" t="s">
        <v>3470</v>
      </c>
      <c r="C1287" s="1" t="s">
        <v>24085</v>
      </c>
      <c r="D1287" s="1">
        <v>12.5</v>
      </c>
    </row>
    <row r="1288" spans="1:4">
      <c r="A1288" s="1">
        <v>766</v>
      </c>
      <c r="B1288" s="1" t="s">
        <v>3471</v>
      </c>
      <c r="C1288" s="1" t="s">
        <v>24085</v>
      </c>
      <c r="D1288" s="1">
        <v>12.6</v>
      </c>
    </row>
    <row r="1289" spans="1:4">
      <c r="A1289" s="1">
        <v>1505</v>
      </c>
      <c r="B1289" s="1" t="s">
        <v>3472</v>
      </c>
      <c r="C1289" s="1" t="s">
        <v>24085</v>
      </c>
      <c r="D1289" s="1">
        <v>17.25</v>
      </c>
    </row>
    <row r="1290" spans="1:4">
      <c r="A1290" s="1">
        <v>12737</v>
      </c>
      <c r="B1290" s="1" t="s">
        <v>3473</v>
      </c>
      <c r="C1290" s="1" t="s">
        <v>24085</v>
      </c>
      <c r="D1290" s="1">
        <v>9.9</v>
      </c>
    </row>
    <row r="1291" spans="1:4">
      <c r="A1291" s="1">
        <v>12738</v>
      </c>
      <c r="B1291" s="1" t="s">
        <v>3474</v>
      </c>
      <c r="C1291" s="1" t="s">
        <v>24085</v>
      </c>
      <c r="D1291" s="1">
        <v>24.36</v>
      </c>
    </row>
    <row r="1292" spans="1:4">
      <c r="A1292" s="1">
        <v>12740</v>
      </c>
      <c r="B1292" s="1" t="s">
        <v>3475</v>
      </c>
      <c r="C1292" s="1" t="s">
        <v>24085</v>
      </c>
      <c r="D1292" s="1">
        <v>26.33</v>
      </c>
    </row>
    <row r="1293" spans="1:4">
      <c r="A1293" s="1">
        <v>12741</v>
      </c>
      <c r="B1293" s="1" t="s">
        <v>3476</v>
      </c>
      <c r="C1293" s="1" t="s">
        <v>24085</v>
      </c>
      <c r="D1293" s="1">
        <v>17.559999999999999</v>
      </c>
    </row>
    <row r="1294" spans="1:4">
      <c r="A1294" s="1">
        <v>12739</v>
      </c>
      <c r="B1294" s="1" t="s">
        <v>3477</v>
      </c>
      <c r="C1294" s="1" t="s">
        <v>24085</v>
      </c>
      <c r="D1294" s="1">
        <v>15.23</v>
      </c>
    </row>
    <row r="1295" spans="1:4">
      <c r="A1295" s="1">
        <v>8988</v>
      </c>
      <c r="B1295" s="1" t="s">
        <v>3478</v>
      </c>
      <c r="C1295" s="1" t="s">
        <v>24085</v>
      </c>
      <c r="D1295" s="1">
        <v>256</v>
      </c>
    </row>
    <row r="1296" spans="1:4">
      <c r="A1296" s="1">
        <v>6335</v>
      </c>
      <c r="B1296" s="1" t="s">
        <v>3479</v>
      </c>
      <c r="C1296" s="1" t="s">
        <v>24085</v>
      </c>
      <c r="D1296" s="1">
        <v>1860</v>
      </c>
    </row>
    <row r="1297" spans="1:4">
      <c r="A1297" s="1">
        <v>4657</v>
      </c>
      <c r="B1297" s="1" t="s">
        <v>3480</v>
      </c>
      <c r="C1297" s="1" t="s">
        <v>24085</v>
      </c>
      <c r="D1297" s="1">
        <v>85.3</v>
      </c>
    </row>
    <row r="1298" spans="1:4">
      <c r="A1298" s="1">
        <v>431</v>
      </c>
      <c r="B1298" s="1" t="s">
        <v>3481</v>
      </c>
      <c r="C1298" s="1" t="s">
        <v>22126</v>
      </c>
      <c r="D1298" s="1">
        <v>106.2</v>
      </c>
    </row>
    <row r="1299" spans="1:4">
      <c r="A1299" s="1">
        <v>8472</v>
      </c>
      <c r="B1299" s="1" t="s">
        <v>3482</v>
      </c>
      <c r="C1299" s="1" t="s">
        <v>24085</v>
      </c>
      <c r="D1299" s="1">
        <v>1809.6</v>
      </c>
    </row>
    <row r="1300" spans="1:4">
      <c r="A1300" s="1">
        <v>53</v>
      </c>
      <c r="B1300" s="1" t="s">
        <v>3483</v>
      </c>
      <c r="C1300" s="1" t="s">
        <v>24085</v>
      </c>
      <c r="D1300" s="1">
        <v>633.36</v>
      </c>
    </row>
    <row r="1301" spans="1:4">
      <c r="A1301" s="1">
        <v>10784</v>
      </c>
      <c r="B1301" s="1" t="s">
        <v>3484</v>
      </c>
      <c r="C1301" s="1" t="s">
        <v>22075</v>
      </c>
      <c r="D1301" s="1">
        <v>292.11</v>
      </c>
    </row>
    <row r="1302" spans="1:4">
      <c r="A1302" s="1">
        <v>13747</v>
      </c>
      <c r="B1302" s="1" t="s">
        <v>3485</v>
      </c>
      <c r="C1302" s="1" t="s">
        <v>24085</v>
      </c>
      <c r="D1302" s="1">
        <v>21.32</v>
      </c>
    </row>
    <row r="1303" spans="1:4">
      <c r="A1303" s="1">
        <v>28155</v>
      </c>
      <c r="B1303" s="1" t="s">
        <v>3486</v>
      </c>
      <c r="C1303" s="1" t="s">
        <v>24085</v>
      </c>
      <c r="D1303" s="1">
        <v>142</v>
      </c>
    </row>
    <row r="1304" spans="1:4">
      <c r="A1304" s="1">
        <v>28154</v>
      </c>
      <c r="B1304" s="1" t="s">
        <v>3487</v>
      </c>
      <c r="C1304" s="1" t="s">
        <v>24085</v>
      </c>
      <c r="D1304" s="1">
        <v>139</v>
      </c>
    </row>
    <row r="1305" spans="1:4">
      <c r="A1305" s="1">
        <v>8395</v>
      </c>
      <c r="B1305" s="1" t="s">
        <v>3488</v>
      </c>
      <c r="C1305" s="1" t="s">
        <v>24085</v>
      </c>
      <c r="D1305" s="1">
        <v>57.2</v>
      </c>
    </row>
    <row r="1306" spans="1:4">
      <c r="A1306" s="1">
        <v>17867</v>
      </c>
      <c r="B1306" s="1" t="s">
        <v>3489</v>
      </c>
      <c r="C1306" s="1" t="s">
        <v>24085</v>
      </c>
      <c r="D1306" s="1">
        <v>255.2</v>
      </c>
    </row>
    <row r="1307" spans="1:4">
      <c r="A1307" s="1">
        <v>30023</v>
      </c>
      <c r="B1307" s="1" t="s">
        <v>3490</v>
      </c>
      <c r="C1307" s="1" t="s">
        <v>24085</v>
      </c>
      <c r="D1307" s="1">
        <v>326.3</v>
      </c>
    </row>
    <row r="1308" spans="1:4">
      <c r="A1308" s="1">
        <v>10357</v>
      </c>
      <c r="B1308" s="1" t="s">
        <v>3491</v>
      </c>
      <c r="C1308" s="1" t="s">
        <v>24085</v>
      </c>
      <c r="D1308" s="1">
        <v>26.59</v>
      </c>
    </row>
    <row r="1309" spans="1:4">
      <c r="A1309" s="1">
        <v>10319</v>
      </c>
      <c r="B1309" s="1" t="s">
        <v>3492</v>
      </c>
      <c r="C1309" s="1" t="s">
        <v>24085</v>
      </c>
      <c r="D1309" s="1">
        <v>187.5</v>
      </c>
    </row>
    <row r="1310" spans="1:4">
      <c r="A1310" s="1">
        <v>5934</v>
      </c>
      <c r="B1310" s="1" t="s">
        <v>3493</v>
      </c>
      <c r="C1310" s="1" t="s">
        <v>24085</v>
      </c>
      <c r="D1310" s="1">
        <v>33.86</v>
      </c>
    </row>
    <row r="1311" spans="1:4">
      <c r="A1311" s="1">
        <v>40078</v>
      </c>
      <c r="B1311" s="1" t="s">
        <v>3494</v>
      </c>
      <c r="C1311" s="1" t="s">
        <v>24085</v>
      </c>
      <c r="D1311" s="1">
        <v>60.67</v>
      </c>
    </row>
    <row r="1312" spans="1:4">
      <c r="A1312" s="1">
        <v>50310</v>
      </c>
      <c r="B1312" s="1" t="s">
        <v>3495</v>
      </c>
      <c r="C1312" s="1" t="s">
        <v>20557</v>
      </c>
      <c r="D1312" s="1">
        <v>3.78</v>
      </c>
    </row>
    <row r="1313" spans="1:4">
      <c r="A1313" s="1">
        <v>50330</v>
      </c>
      <c r="B1313" s="1" t="s">
        <v>3496</v>
      </c>
      <c r="C1313" s="1" t="s">
        <v>24085</v>
      </c>
      <c r="D1313" s="1">
        <v>8.14</v>
      </c>
    </row>
    <row r="1314" spans="1:4">
      <c r="A1314" s="1">
        <v>511</v>
      </c>
      <c r="B1314" s="1" t="s">
        <v>3497</v>
      </c>
      <c r="C1314" s="1" t="s">
        <v>24085</v>
      </c>
      <c r="D1314" s="1">
        <v>8.56</v>
      </c>
    </row>
    <row r="1315" spans="1:4">
      <c r="A1315" s="1">
        <v>10521</v>
      </c>
      <c r="B1315" s="1" t="s">
        <v>3498</v>
      </c>
      <c r="C1315" s="1" t="s">
        <v>22126</v>
      </c>
      <c r="D1315" s="1">
        <v>18.04</v>
      </c>
    </row>
    <row r="1316" spans="1:4">
      <c r="A1316" s="1">
        <v>99715</v>
      </c>
      <c r="B1316" s="1" t="s">
        <v>3499</v>
      </c>
      <c r="C1316" s="1" t="s">
        <v>22075</v>
      </c>
      <c r="D1316" s="1">
        <v>2.89</v>
      </c>
    </row>
    <row r="1317" spans="1:4">
      <c r="A1317" s="1">
        <v>12500</v>
      </c>
      <c r="B1317" s="1" t="s">
        <v>3500</v>
      </c>
      <c r="C1317" s="1" t="s">
        <v>22126</v>
      </c>
      <c r="D1317" s="1">
        <v>186.32</v>
      </c>
    </row>
    <row r="1318" spans="1:4">
      <c r="A1318" s="1">
        <v>12501</v>
      </c>
      <c r="B1318" s="1" t="s">
        <v>3501</v>
      </c>
      <c r="C1318" s="1" t="s">
        <v>22126</v>
      </c>
      <c r="D1318" s="1">
        <v>236.23</v>
      </c>
    </row>
    <row r="1319" spans="1:4">
      <c r="A1319" s="1">
        <v>12502</v>
      </c>
      <c r="B1319" s="1" t="s">
        <v>3502</v>
      </c>
      <c r="C1319" s="1" t="s">
        <v>22126</v>
      </c>
      <c r="D1319" s="1">
        <v>265.3</v>
      </c>
    </row>
    <row r="1320" spans="1:4">
      <c r="A1320" s="1">
        <v>73830</v>
      </c>
      <c r="B1320" s="1" t="s">
        <v>3503</v>
      </c>
      <c r="C1320" s="1" t="s">
        <v>22126</v>
      </c>
      <c r="D1320" s="1">
        <v>29.63</v>
      </c>
    </row>
    <row r="1321" spans="1:4">
      <c r="A1321" s="1">
        <v>5926</v>
      </c>
      <c r="B1321" s="1" t="s">
        <v>3504</v>
      </c>
      <c r="C1321" s="1" t="s">
        <v>22126</v>
      </c>
      <c r="D1321" s="1">
        <v>266.3</v>
      </c>
    </row>
    <row r="1322" spans="1:4">
      <c r="A1322" s="1">
        <v>12556</v>
      </c>
      <c r="B1322" s="1" t="s">
        <v>3505</v>
      </c>
      <c r="C1322" s="1" t="s">
        <v>22126</v>
      </c>
      <c r="D1322" s="1">
        <v>152.36000000000001</v>
      </c>
    </row>
    <row r="1323" spans="1:4">
      <c r="A1323" s="1">
        <v>12552</v>
      </c>
      <c r="B1323" s="1" t="s">
        <v>3506</v>
      </c>
      <c r="C1323" s="1" t="s">
        <v>22126</v>
      </c>
      <c r="D1323" s="1">
        <v>92.25</v>
      </c>
    </row>
    <row r="1324" spans="1:4">
      <c r="A1324" s="1">
        <v>10739</v>
      </c>
      <c r="B1324" s="1" t="s">
        <v>3507</v>
      </c>
      <c r="C1324" s="1" t="s">
        <v>23227</v>
      </c>
      <c r="D1324" s="1">
        <v>1139.99</v>
      </c>
    </row>
    <row r="1325" spans="1:4">
      <c r="A1325" s="1">
        <v>77701</v>
      </c>
      <c r="B1325" s="1" t="s">
        <v>3508</v>
      </c>
      <c r="C1325" s="1" t="s">
        <v>20557</v>
      </c>
      <c r="D1325" s="1">
        <v>532.1</v>
      </c>
    </row>
    <row r="1326" spans="1:4">
      <c r="A1326" s="1">
        <v>99045</v>
      </c>
      <c r="B1326" s="1" t="s">
        <v>3509</v>
      </c>
      <c r="C1326" s="1" t="s">
        <v>22075</v>
      </c>
      <c r="D1326" s="1">
        <v>26.75</v>
      </c>
    </row>
    <row r="1327" spans="1:4">
      <c r="A1327" s="1">
        <v>13782</v>
      </c>
      <c r="B1327" s="1" t="s">
        <v>3510</v>
      </c>
      <c r="C1327" s="1" t="s">
        <v>24085</v>
      </c>
      <c r="D1327" s="1">
        <v>3.25</v>
      </c>
    </row>
    <row r="1328" spans="1:4">
      <c r="A1328" s="1">
        <v>1991</v>
      </c>
      <c r="B1328" s="1" t="s">
        <v>3511</v>
      </c>
      <c r="C1328" s="1" t="s">
        <v>24085</v>
      </c>
      <c r="D1328" s="1">
        <v>12.32</v>
      </c>
    </row>
    <row r="1329" spans="1:4">
      <c r="A1329" s="1">
        <v>24616</v>
      </c>
      <c r="B1329" s="1" t="s">
        <v>3512</v>
      </c>
      <c r="C1329" s="1" t="s">
        <v>24085</v>
      </c>
      <c r="D1329" s="1">
        <v>13.36</v>
      </c>
    </row>
    <row r="1330" spans="1:4">
      <c r="A1330" s="1">
        <v>914</v>
      </c>
      <c r="B1330" s="1" t="s">
        <v>3513</v>
      </c>
      <c r="C1330" s="1" t="s">
        <v>24085</v>
      </c>
      <c r="D1330" s="1">
        <v>14.25</v>
      </c>
    </row>
    <row r="1331" spans="1:4">
      <c r="A1331" s="1">
        <v>4191</v>
      </c>
      <c r="B1331" s="1" t="s">
        <v>3514</v>
      </c>
      <c r="C1331" s="1" t="s">
        <v>24085</v>
      </c>
      <c r="D1331" s="1">
        <v>56.25</v>
      </c>
    </row>
    <row r="1332" spans="1:4">
      <c r="A1332" s="1">
        <v>99250</v>
      </c>
      <c r="B1332" s="1" t="s">
        <v>3515</v>
      </c>
      <c r="C1332" s="1" t="s">
        <v>22075</v>
      </c>
      <c r="D1332" s="1">
        <v>2.73</v>
      </c>
    </row>
    <row r="1333" spans="1:4">
      <c r="A1333" s="1">
        <v>99506</v>
      </c>
      <c r="B1333" s="1" t="s">
        <v>3516</v>
      </c>
      <c r="C1333" s="1" t="s">
        <v>22075</v>
      </c>
      <c r="D1333" s="1">
        <v>3.58</v>
      </c>
    </row>
    <row r="1334" spans="1:4">
      <c r="A1334" s="1">
        <v>99958</v>
      </c>
      <c r="B1334" s="1" t="s">
        <v>3517</v>
      </c>
      <c r="C1334" s="1" t="s">
        <v>22075</v>
      </c>
      <c r="D1334" s="1">
        <v>3.72</v>
      </c>
    </row>
    <row r="1335" spans="1:4">
      <c r="A1335" s="1">
        <v>90160</v>
      </c>
      <c r="B1335" s="1" t="s">
        <v>3518</v>
      </c>
      <c r="C1335" s="1" t="s">
        <v>22075</v>
      </c>
      <c r="D1335" s="1">
        <v>7.23</v>
      </c>
    </row>
    <row r="1336" spans="1:4">
      <c r="A1336" s="1">
        <v>70253</v>
      </c>
      <c r="B1336" s="1" t="s">
        <v>3519</v>
      </c>
      <c r="C1336" s="1" t="s">
        <v>24085</v>
      </c>
      <c r="D1336" s="1">
        <v>440.59</v>
      </c>
    </row>
    <row r="1337" spans="1:4">
      <c r="A1337" s="1">
        <v>218</v>
      </c>
      <c r="B1337" s="1" t="s">
        <v>3520</v>
      </c>
      <c r="C1337" s="1" t="s">
        <v>22126</v>
      </c>
      <c r="D1337" s="1">
        <v>66.87</v>
      </c>
    </row>
    <row r="1338" spans="1:4">
      <c r="A1338" s="1">
        <v>701</v>
      </c>
      <c r="B1338" s="1" t="s">
        <v>3520</v>
      </c>
      <c r="C1338" s="1" t="s">
        <v>22126</v>
      </c>
      <c r="D1338" s="1">
        <v>66.87</v>
      </c>
    </row>
    <row r="1339" spans="1:4">
      <c r="A1339" s="1">
        <v>9014</v>
      </c>
      <c r="B1339" s="1" t="s">
        <v>3521</v>
      </c>
      <c r="C1339" s="1" t="s">
        <v>22126</v>
      </c>
      <c r="D1339" s="1">
        <v>26.52</v>
      </c>
    </row>
    <row r="1340" spans="1:4">
      <c r="A1340" s="1">
        <v>214</v>
      </c>
      <c r="B1340" s="1" t="s">
        <v>3522</v>
      </c>
      <c r="C1340" s="1" t="s">
        <v>22126</v>
      </c>
      <c r="D1340" s="1">
        <v>26.52</v>
      </c>
    </row>
    <row r="1341" spans="1:4">
      <c r="A1341" s="1">
        <v>3567</v>
      </c>
      <c r="B1341" s="1" t="s">
        <v>3523</v>
      </c>
      <c r="C1341" s="1" t="s">
        <v>24085</v>
      </c>
      <c r="D1341" s="1">
        <v>87.12</v>
      </c>
    </row>
    <row r="1342" spans="1:4">
      <c r="A1342" s="1">
        <v>77782</v>
      </c>
      <c r="B1342" s="1" t="s">
        <v>3524</v>
      </c>
      <c r="C1342" s="1" t="s">
        <v>22126</v>
      </c>
      <c r="D1342" s="1">
        <v>26.45</v>
      </c>
    </row>
    <row r="1343" spans="1:4">
      <c r="A1343" s="1">
        <v>77791</v>
      </c>
      <c r="B1343" s="1" t="s">
        <v>3525</v>
      </c>
      <c r="C1343" s="1" t="s">
        <v>24085</v>
      </c>
      <c r="D1343" s="1">
        <v>137.76</v>
      </c>
    </row>
    <row r="1344" spans="1:4">
      <c r="A1344" s="1">
        <v>4560</v>
      </c>
      <c r="B1344" s="1" t="s">
        <v>3526</v>
      </c>
      <c r="C1344" s="1" t="s">
        <v>24085</v>
      </c>
      <c r="D1344" s="1">
        <v>68.5</v>
      </c>
    </row>
    <row r="1345" spans="1:4">
      <c r="A1345" s="1">
        <v>77786</v>
      </c>
      <c r="B1345" s="1" t="s">
        <v>3527</v>
      </c>
      <c r="C1345" s="1" t="s">
        <v>4295</v>
      </c>
      <c r="D1345" s="1">
        <v>47.81</v>
      </c>
    </row>
    <row r="1346" spans="1:4">
      <c r="A1346" s="1">
        <v>9756</v>
      </c>
      <c r="B1346" s="1" t="s">
        <v>3528</v>
      </c>
      <c r="C1346" s="1" t="s">
        <v>22126</v>
      </c>
      <c r="D1346" s="1">
        <v>5.64</v>
      </c>
    </row>
    <row r="1347" spans="1:4">
      <c r="A1347" s="1">
        <v>3452</v>
      </c>
      <c r="B1347" s="1" t="s">
        <v>3529</v>
      </c>
      <c r="C1347" s="1" t="s">
        <v>3530</v>
      </c>
      <c r="D1347" s="1">
        <v>10.97</v>
      </c>
    </row>
    <row r="1348" spans="1:4">
      <c r="A1348" s="1">
        <v>5057</v>
      </c>
      <c r="B1348" s="1" t="s">
        <v>3531</v>
      </c>
      <c r="C1348" s="1" t="s">
        <v>3530</v>
      </c>
      <c r="D1348" s="1">
        <v>9.1300000000000008</v>
      </c>
    </row>
    <row r="1349" spans="1:4">
      <c r="A1349" s="1">
        <v>5055</v>
      </c>
      <c r="B1349" s="1" t="s">
        <v>3532</v>
      </c>
      <c r="C1349" s="1" t="s">
        <v>3530</v>
      </c>
      <c r="D1349" s="1">
        <v>15.36</v>
      </c>
    </row>
    <row r="1350" spans="1:4">
      <c r="A1350" s="1">
        <v>5054</v>
      </c>
      <c r="B1350" s="1" t="s">
        <v>3533</v>
      </c>
      <c r="C1350" s="1" t="s">
        <v>3530</v>
      </c>
      <c r="D1350" s="1">
        <v>29.3</v>
      </c>
    </row>
    <row r="1351" spans="1:4">
      <c r="A1351" s="1">
        <v>39111</v>
      </c>
      <c r="B1351" s="1" t="s">
        <v>3534</v>
      </c>
      <c r="C1351" s="1" t="s">
        <v>22126</v>
      </c>
      <c r="D1351" s="1">
        <v>7.01</v>
      </c>
    </row>
    <row r="1352" spans="1:4">
      <c r="A1352" s="1">
        <v>515</v>
      </c>
      <c r="B1352" s="1" t="s">
        <v>3535</v>
      </c>
      <c r="C1352" s="1" t="s">
        <v>22126</v>
      </c>
      <c r="D1352" s="1">
        <v>88.58</v>
      </c>
    </row>
    <row r="1353" spans="1:4">
      <c r="A1353" s="1">
        <v>5061</v>
      </c>
      <c r="B1353" s="1" t="s">
        <v>3536</v>
      </c>
      <c r="C1353" s="1" t="s">
        <v>3530</v>
      </c>
      <c r="D1353" s="1">
        <v>265.75</v>
      </c>
    </row>
    <row r="1354" spans="1:4">
      <c r="A1354" s="1">
        <v>5067</v>
      </c>
      <c r="B1354" s="1" t="s">
        <v>3537</v>
      </c>
      <c r="C1354" s="1" t="s">
        <v>3530</v>
      </c>
      <c r="D1354" s="1">
        <v>26.5</v>
      </c>
    </row>
    <row r="1355" spans="1:4">
      <c r="A1355" s="1">
        <v>5066</v>
      </c>
      <c r="B1355" s="1" t="s">
        <v>3538</v>
      </c>
      <c r="C1355" s="1" t="s">
        <v>3530</v>
      </c>
      <c r="D1355" s="1">
        <v>34.97</v>
      </c>
    </row>
    <row r="1356" spans="1:4">
      <c r="A1356" s="1">
        <v>5065</v>
      </c>
      <c r="B1356" s="1" t="s">
        <v>3539</v>
      </c>
      <c r="C1356" s="1" t="s">
        <v>3530</v>
      </c>
      <c r="D1356" s="1">
        <v>51.75</v>
      </c>
    </row>
    <row r="1357" spans="1:4">
      <c r="A1357" s="1">
        <v>5064</v>
      </c>
      <c r="B1357" s="1" t="s">
        <v>3540</v>
      </c>
      <c r="C1357" s="1" t="s">
        <v>3530</v>
      </c>
      <c r="D1357" s="1">
        <v>66.819999999999993</v>
      </c>
    </row>
    <row r="1358" spans="1:4">
      <c r="A1358" s="1">
        <v>5063</v>
      </c>
      <c r="B1358" s="1" t="s">
        <v>3541</v>
      </c>
      <c r="C1358" s="1" t="s">
        <v>3530</v>
      </c>
      <c r="D1358" s="1">
        <v>66.819999999999993</v>
      </c>
    </row>
    <row r="1359" spans="1:4">
      <c r="A1359" s="1">
        <v>6887</v>
      </c>
      <c r="B1359" s="1" t="s">
        <v>3542</v>
      </c>
      <c r="C1359" s="1" t="s">
        <v>3530</v>
      </c>
      <c r="D1359" s="1">
        <v>149.65</v>
      </c>
    </row>
    <row r="1360" spans="1:4">
      <c r="A1360" s="1">
        <v>229</v>
      </c>
      <c r="B1360" s="1" t="s">
        <v>3543</v>
      </c>
      <c r="C1360" s="1" t="s">
        <v>3530</v>
      </c>
      <c r="D1360" s="1">
        <v>182.39</v>
      </c>
    </row>
    <row r="1361" spans="1:4">
      <c r="A1361" s="1">
        <v>3450</v>
      </c>
      <c r="B1361" s="1" t="s">
        <v>3544</v>
      </c>
      <c r="C1361" s="1" t="s">
        <v>24085</v>
      </c>
      <c r="D1361" s="1">
        <v>16.600000000000001</v>
      </c>
    </row>
    <row r="1362" spans="1:4">
      <c r="A1362" s="1">
        <v>3440</v>
      </c>
      <c r="B1362" s="1" t="s">
        <v>3545</v>
      </c>
      <c r="C1362" s="1" t="s">
        <v>24085</v>
      </c>
      <c r="D1362" s="1">
        <v>11.25</v>
      </c>
    </row>
    <row r="1363" spans="1:4">
      <c r="A1363" s="1">
        <v>36790</v>
      </c>
      <c r="B1363" s="1" t="s">
        <v>3545</v>
      </c>
      <c r="C1363" s="1" t="s">
        <v>24085</v>
      </c>
      <c r="D1363" s="1">
        <v>9.1199999999999992</v>
      </c>
    </row>
    <row r="1364" spans="1:4">
      <c r="A1364" s="1">
        <v>8701</v>
      </c>
      <c r="B1364" s="1" t="s">
        <v>3546</v>
      </c>
      <c r="C1364" s="1" t="s">
        <v>22126</v>
      </c>
      <c r="D1364" s="1">
        <v>1.1499999999999999</v>
      </c>
    </row>
    <row r="1365" spans="1:4">
      <c r="A1365" s="1">
        <v>7511</v>
      </c>
      <c r="B1365" s="1" t="s">
        <v>3547</v>
      </c>
      <c r="C1365" s="1" t="s">
        <v>22126</v>
      </c>
      <c r="D1365" s="1">
        <v>1</v>
      </c>
    </row>
    <row r="1366" spans="1:4">
      <c r="A1366" s="1">
        <v>3968</v>
      </c>
      <c r="B1366" s="1" t="s">
        <v>3548</v>
      </c>
      <c r="C1366" s="1" t="s">
        <v>3530</v>
      </c>
      <c r="D1366" s="1">
        <v>23.13</v>
      </c>
    </row>
    <row r="1367" spans="1:4">
      <c r="A1367" s="1">
        <v>9552</v>
      </c>
      <c r="B1367" s="1" t="s">
        <v>3549</v>
      </c>
      <c r="C1367" s="1" t="s">
        <v>22126</v>
      </c>
      <c r="D1367" s="1">
        <v>2.68</v>
      </c>
    </row>
    <row r="1368" spans="1:4">
      <c r="A1368" s="1">
        <v>5069</v>
      </c>
      <c r="B1368" s="1" t="s">
        <v>3550</v>
      </c>
      <c r="C1368" s="1" t="s">
        <v>3530</v>
      </c>
      <c r="D1368" s="1">
        <v>6.57</v>
      </c>
    </row>
    <row r="1369" spans="1:4">
      <c r="A1369" s="1">
        <v>12113</v>
      </c>
      <c r="B1369" s="1" t="s">
        <v>3551</v>
      </c>
      <c r="C1369" s="1" t="s">
        <v>3530</v>
      </c>
      <c r="D1369" s="1">
        <v>9.66</v>
      </c>
    </row>
    <row r="1370" spans="1:4">
      <c r="A1370" s="1">
        <v>12114</v>
      </c>
      <c r="B1370" s="1" t="s">
        <v>3552</v>
      </c>
      <c r="C1370" s="1" t="s">
        <v>3530</v>
      </c>
      <c r="D1370" s="1">
        <v>21.46</v>
      </c>
    </row>
    <row r="1371" spans="1:4">
      <c r="A1371" s="1">
        <v>12115</v>
      </c>
      <c r="B1371" s="1" t="s">
        <v>3553</v>
      </c>
      <c r="C1371" s="1" t="s">
        <v>3530</v>
      </c>
      <c r="D1371" s="1">
        <v>43.22</v>
      </c>
    </row>
    <row r="1372" spans="1:4">
      <c r="A1372" s="1">
        <v>12118</v>
      </c>
      <c r="B1372" s="1" t="s">
        <v>3554</v>
      </c>
      <c r="C1372" s="1" t="s">
        <v>3530</v>
      </c>
      <c r="D1372" s="1">
        <v>54.21</v>
      </c>
    </row>
    <row r="1373" spans="1:4">
      <c r="A1373" s="1">
        <v>5068</v>
      </c>
      <c r="B1373" s="1" t="s">
        <v>3555</v>
      </c>
      <c r="C1373" s="1" t="s">
        <v>3530</v>
      </c>
      <c r="D1373" s="1">
        <v>88.84</v>
      </c>
    </row>
    <row r="1374" spans="1:4">
      <c r="A1374" s="1">
        <v>7507</v>
      </c>
      <c r="B1374" s="1" t="s">
        <v>3556</v>
      </c>
      <c r="C1374" s="1" t="s">
        <v>22126</v>
      </c>
      <c r="D1374" s="1">
        <v>5.62</v>
      </c>
    </row>
    <row r="1375" spans="1:4">
      <c r="A1375" s="1">
        <v>9748</v>
      </c>
      <c r="B1375" s="1" t="s">
        <v>3557</v>
      </c>
      <c r="C1375" s="1" t="s">
        <v>3530</v>
      </c>
      <c r="D1375" s="1">
        <v>14.85</v>
      </c>
    </row>
    <row r="1376" spans="1:4">
      <c r="A1376" s="1">
        <v>3349</v>
      </c>
      <c r="B1376" s="1" t="s">
        <v>3558</v>
      </c>
      <c r="C1376" s="1" t="s">
        <v>22126</v>
      </c>
      <c r="D1376" s="1">
        <v>1.56</v>
      </c>
    </row>
    <row r="1377" spans="1:4">
      <c r="A1377" s="1">
        <v>12111</v>
      </c>
      <c r="B1377" s="1" t="s">
        <v>3559</v>
      </c>
      <c r="C1377" s="1" t="s">
        <v>3530</v>
      </c>
      <c r="D1377" s="1">
        <v>4.8600000000000003</v>
      </c>
    </row>
    <row r="1378" spans="1:4">
      <c r="A1378" s="1">
        <v>4716</v>
      </c>
      <c r="B1378" s="1" t="s">
        <v>3560</v>
      </c>
      <c r="C1378" s="1" t="s">
        <v>22126</v>
      </c>
      <c r="D1378" s="1">
        <v>14.98</v>
      </c>
    </row>
    <row r="1379" spans="1:4">
      <c r="A1379" s="1">
        <v>6036</v>
      </c>
      <c r="B1379" s="1" t="s">
        <v>3561</v>
      </c>
      <c r="C1379" s="1" t="s">
        <v>22126</v>
      </c>
      <c r="D1379" s="1">
        <v>18.79</v>
      </c>
    </row>
    <row r="1380" spans="1:4">
      <c r="A1380" s="1">
        <v>12116</v>
      </c>
      <c r="B1380" s="1" t="s">
        <v>2084</v>
      </c>
      <c r="C1380" s="1" t="s">
        <v>3530</v>
      </c>
      <c r="D1380" s="1">
        <v>13.24</v>
      </c>
    </row>
    <row r="1381" spans="1:4">
      <c r="A1381" s="1">
        <v>12117</v>
      </c>
      <c r="B1381" s="1" t="s">
        <v>2085</v>
      </c>
      <c r="C1381" s="1" t="s">
        <v>3530</v>
      </c>
      <c r="D1381" s="1">
        <v>16.86</v>
      </c>
    </row>
    <row r="1382" spans="1:4">
      <c r="A1382" s="1">
        <v>36792</v>
      </c>
      <c r="B1382" s="1" t="s">
        <v>2086</v>
      </c>
      <c r="C1382" s="1" t="s">
        <v>3530</v>
      </c>
      <c r="D1382" s="1">
        <v>1.83</v>
      </c>
    </row>
    <row r="1383" spans="1:4">
      <c r="A1383" s="1">
        <v>88915</v>
      </c>
      <c r="B1383" s="1" t="s">
        <v>2087</v>
      </c>
      <c r="C1383" s="1" t="s">
        <v>2088</v>
      </c>
      <c r="D1383" s="1">
        <v>13600</v>
      </c>
    </row>
    <row r="1384" spans="1:4">
      <c r="A1384" s="1">
        <v>88015</v>
      </c>
      <c r="B1384" s="1" t="s">
        <v>2089</v>
      </c>
      <c r="C1384" s="1" t="s">
        <v>2088</v>
      </c>
      <c r="D1384" s="1">
        <v>14600</v>
      </c>
    </row>
    <row r="1385" spans="1:4">
      <c r="A1385" s="1">
        <v>19787</v>
      </c>
      <c r="B1385" s="1" t="s">
        <v>2090</v>
      </c>
      <c r="C1385" s="1" t="s">
        <v>2088</v>
      </c>
      <c r="D1385" s="1">
        <v>19200</v>
      </c>
    </row>
    <row r="1386" spans="1:4">
      <c r="A1386" s="1">
        <v>19788</v>
      </c>
      <c r="B1386" s="1" t="s">
        <v>2091</v>
      </c>
      <c r="C1386" s="1" t="s">
        <v>2088</v>
      </c>
      <c r="D1386" s="1">
        <v>21600</v>
      </c>
    </row>
    <row r="1387" spans="1:4">
      <c r="A1387" s="1">
        <v>3395</v>
      </c>
      <c r="B1387" s="1" t="s">
        <v>2092</v>
      </c>
      <c r="C1387" s="1" t="s">
        <v>2088</v>
      </c>
      <c r="D1387" s="1">
        <v>23500</v>
      </c>
    </row>
    <row r="1388" spans="1:4">
      <c r="A1388" s="1">
        <v>12641</v>
      </c>
      <c r="B1388" s="1" t="s">
        <v>2093</v>
      </c>
      <c r="C1388" s="1" t="s">
        <v>2088</v>
      </c>
      <c r="D1388" s="1">
        <v>13500</v>
      </c>
    </row>
    <row r="1389" spans="1:4">
      <c r="A1389" s="1">
        <v>66587</v>
      </c>
      <c r="B1389" s="1" t="s">
        <v>2094</v>
      </c>
      <c r="C1389" s="1" t="s">
        <v>2088</v>
      </c>
      <c r="D1389" s="1">
        <v>12850</v>
      </c>
    </row>
    <row r="1390" spans="1:4">
      <c r="A1390" s="1">
        <v>88920</v>
      </c>
      <c r="B1390" s="1" t="s">
        <v>2095</v>
      </c>
      <c r="C1390" s="1" t="s">
        <v>2088</v>
      </c>
      <c r="D1390" s="1">
        <v>32600</v>
      </c>
    </row>
    <row r="1391" spans="1:4">
      <c r="A1391" s="1">
        <v>43332</v>
      </c>
      <c r="B1391" s="1" t="s">
        <v>2096</v>
      </c>
      <c r="C1391" s="1" t="s">
        <v>24085</v>
      </c>
      <c r="D1391" s="1">
        <v>5200</v>
      </c>
    </row>
    <row r="1392" spans="1:4">
      <c r="A1392" s="1">
        <v>2216</v>
      </c>
      <c r="B1392" s="1" t="s">
        <v>2097</v>
      </c>
      <c r="C1392" s="1" t="s">
        <v>24085</v>
      </c>
      <c r="D1392" s="1">
        <v>128000</v>
      </c>
    </row>
    <row r="1393" spans="1:4">
      <c r="A1393" s="1">
        <v>88816</v>
      </c>
      <c r="B1393" s="1" t="s">
        <v>2098</v>
      </c>
      <c r="C1393" s="1" t="s">
        <v>2088</v>
      </c>
      <c r="D1393" s="1">
        <v>28600</v>
      </c>
    </row>
    <row r="1394" spans="1:4">
      <c r="A1394" s="1">
        <v>88818</v>
      </c>
      <c r="B1394" s="1" t="s">
        <v>2099</v>
      </c>
      <c r="C1394" s="1" t="s">
        <v>2088</v>
      </c>
      <c r="D1394" s="1">
        <v>31000</v>
      </c>
    </row>
    <row r="1395" spans="1:4">
      <c r="A1395" s="1">
        <v>42201</v>
      </c>
      <c r="B1395" s="1" t="s">
        <v>2100</v>
      </c>
      <c r="C1395" s="1" t="s">
        <v>24085</v>
      </c>
      <c r="D1395" s="1">
        <v>57000</v>
      </c>
    </row>
    <row r="1396" spans="1:4">
      <c r="A1396" s="1">
        <v>13764</v>
      </c>
      <c r="B1396" s="1" t="s">
        <v>2101</v>
      </c>
      <c r="C1396" s="1" t="s">
        <v>24085</v>
      </c>
      <c r="D1396" s="1">
        <v>26123.200000000001</v>
      </c>
    </row>
    <row r="1397" spans="1:4">
      <c r="A1397" s="1">
        <v>19786</v>
      </c>
      <c r="B1397" s="1" t="s">
        <v>2102</v>
      </c>
      <c r="C1397" s="1" t="s">
        <v>2088</v>
      </c>
      <c r="D1397" s="1">
        <v>13600</v>
      </c>
    </row>
    <row r="1398" spans="1:4">
      <c r="A1398" s="1">
        <v>12646</v>
      </c>
      <c r="B1398" s="1" t="s">
        <v>2103</v>
      </c>
      <c r="C1398" s="1" t="s">
        <v>2088</v>
      </c>
      <c r="D1398" s="1">
        <v>13700</v>
      </c>
    </row>
    <row r="1399" spans="1:4">
      <c r="A1399" s="1">
        <v>12643</v>
      </c>
      <c r="B1399" s="1" t="s">
        <v>2104</v>
      </c>
      <c r="C1399" s="1" t="s">
        <v>2088</v>
      </c>
      <c r="D1399" s="1">
        <v>13600</v>
      </c>
    </row>
    <row r="1400" spans="1:4">
      <c r="A1400" s="1">
        <v>5429</v>
      </c>
      <c r="B1400" s="1" t="s">
        <v>2105</v>
      </c>
      <c r="C1400" s="1" t="s">
        <v>24085</v>
      </c>
      <c r="D1400" s="1">
        <v>36192</v>
      </c>
    </row>
    <row r="1401" spans="1:4">
      <c r="A1401" s="1">
        <v>774</v>
      </c>
      <c r="B1401" s="1" t="s">
        <v>2106</v>
      </c>
      <c r="C1401" s="1" t="s">
        <v>22126</v>
      </c>
      <c r="D1401" s="1">
        <v>1.28</v>
      </c>
    </row>
    <row r="1402" spans="1:4">
      <c r="A1402" s="1">
        <v>40538</v>
      </c>
      <c r="B1402" s="1" t="s">
        <v>2107</v>
      </c>
      <c r="C1402" s="1" t="s">
        <v>24085</v>
      </c>
      <c r="D1402" s="1">
        <v>361.92</v>
      </c>
    </row>
    <row r="1403" spans="1:4">
      <c r="A1403" s="1">
        <v>44160</v>
      </c>
      <c r="B1403" s="1" t="s">
        <v>2108</v>
      </c>
      <c r="C1403" s="1" t="s">
        <v>3719</v>
      </c>
      <c r="D1403" s="1">
        <v>212</v>
      </c>
    </row>
    <row r="1404" spans="1:4">
      <c r="A1404" s="1">
        <v>8245</v>
      </c>
      <c r="B1404" s="1" t="s">
        <v>2109</v>
      </c>
      <c r="C1404" s="1" t="s">
        <v>24134</v>
      </c>
      <c r="D1404" s="1">
        <v>1.88</v>
      </c>
    </row>
    <row r="1405" spans="1:4">
      <c r="A1405" s="1">
        <v>8558</v>
      </c>
      <c r="B1405" s="1" t="s">
        <v>2110</v>
      </c>
      <c r="C1405" s="1" t="s">
        <v>24134</v>
      </c>
      <c r="D1405" s="1">
        <v>5.23</v>
      </c>
    </row>
    <row r="1406" spans="1:4">
      <c r="A1406" s="1">
        <v>6645</v>
      </c>
      <c r="B1406" s="1" t="s">
        <v>2111</v>
      </c>
      <c r="C1406" s="1" t="s">
        <v>3719</v>
      </c>
      <c r="D1406" s="1">
        <v>109.65</v>
      </c>
    </row>
    <row r="1407" spans="1:4">
      <c r="A1407" s="1">
        <v>6644</v>
      </c>
      <c r="B1407" s="1" t="s">
        <v>2112</v>
      </c>
      <c r="C1407" s="1" t="s">
        <v>16505</v>
      </c>
      <c r="D1407" s="1">
        <v>22.63</v>
      </c>
    </row>
    <row r="1408" spans="1:4">
      <c r="A1408" s="1">
        <v>26253</v>
      </c>
      <c r="B1408" s="1" t="s">
        <v>2113</v>
      </c>
      <c r="C1408" s="1" t="s">
        <v>5416</v>
      </c>
      <c r="D1408" s="1">
        <v>456</v>
      </c>
    </row>
    <row r="1409" spans="1:4">
      <c r="A1409" s="1">
        <v>26250</v>
      </c>
      <c r="B1409" s="1" t="s">
        <v>2114</v>
      </c>
      <c r="C1409" s="1" t="s">
        <v>24134</v>
      </c>
      <c r="D1409" s="1">
        <v>5.26</v>
      </c>
    </row>
    <row r="1410" spans="1:4">
      <c r="A1410" s="1">
        <v>8561</v>
      </c>
      <c r="B1410" s="1" t="s">
        <v>2115</v>
      </c>
      <c r="C1410" s="1" t="s">
        <v>24134</v>
      </c>
      <c r="D1410" s="1">
        <v>11.32</v>
      </c>
    </row>
    <row r="1411" spans="1:4">
      <c r="A1411" s="1">
        <v>52105</v>
      </c>
      <c r="B1411" s="1" t="s">
        <v>2116</v>
      </c>
      <c r="C1411" s="1" t="s">
        <v>24134</v>
      </c>
      <c r="D1411" s="1">
        <v>13.52</v>
      </c>
    </row>
    <row r="1412" spans="1:4">
      <c r="A1412" s="1">
        <v>52110</v>
      </c>
      <c r="B1412" s="1" t="s">
        <v>2117</v>
      </c>
      <c r="C1412" s="1" t="s">
        <v>24134</v>
      </c>
      <c r="D1412" s="1">
        <v>9.23</v>
      </c>
    </row>
    <row r="1413" spans="1:4">
      <c r="A1413" s="1">
        <v>99158</v>
      </c>
      <c r="B1413" s="1" t="s">
        <v>2118</v>
      </c>
      <c r="C1413" s="1" t="s">
        <v>22075</v>
      </c>
      <c r="D1413" s="1">
        <v>10.119999999999999</v>
      </c>
    </row>
    <row r="1414" spans="1:4">
      <c r="A1414" s="1">
        <v>99672</v>
      </c>
      <c r="B1414" s="1" t="s">
        <v>2119</v>
      </c>
      <c r="C1414" s="1" t="s">
        <v>22075</v>
      </c>
      <c r="D1414" s="1">
        <v>7.01</v>
      </c>
    </row>
    <row r="1415" spans="1:4">
      <c r="A1415" s="1">
        <v>99071</v>
      </c>
      <c r="B1415" s="1" t="s">
        <v>2120</v>
      </c>
      <c r="C1415" s="1" t="s">
        <v>22075</v>
      </c>
      <c r="D1415" s="1">
        <v>4.5599999999999996</v>
      </c>
    </row>
    <row r="1416" spans="1:4">
      <c r="A1416" s="1">
        <v>95001</v>
      </c>
      <c r="B1416" s="1" t="s">
        <v>2121</v>
      </c>
      <c r="C1416" s="1" t="s">
        <v>22075</v>
      </c>
      <c r="D1416" s="1">
        <v>7.01</v>
      </c>
    </row>
    <row r="1417" spans="1:4">
      <c r="A1417" s="1">
        <v>99131</v>
      </c>
      <c r="B1417" s="1" t="s">
        <v>2122</v>
      </c>
      <c r="C1417" s="1" t="s">
        <v>22075</v>
      </c>
      <c r="D1417" s="1">
        <v>4.93</v>
      </c>
    </row>
    <row r="1418" spans="1:4">
      <c r="A1418" s="1">
        <v>99311</v>
      </c>
      <c r="B1418" s="1" t="s">
        <v>2123</v>
      </c>
      <c r="C1418" s="1" t="s">
        <v>22075</v>
      </c>
      <c r="D1418" s="1">
        <v>4.93</v>
      </c>
    </row>
    <row r="1419" spans="1:4">
      <c r="A1419" s="1">
        <v>99015</v>
      </c>
      <c r="B1419" s="1" t="s">
        <v>2124</v>
      </c>
      <c r="C1419" s="1" t="s">
        <v>22075</v>
      </c>
      <c r="D1419" s="1">
        <v>7.8</v>
      </c>
    </row>
    <row r="1420" spans="1:4">
      <c r="A1420" s="1">
        <v>86231</v>
      </c>
      <c r="B1420" s="1" t="s">
        <v>2125</v>
      </c>
      <c r="C1420" s="1" t="s">
        <v>22075</v>
      </c>
      <c r="D1420" s="1">
        <v>42.6</v>
      </c>
    </row>
    <row r="1421" spans="1:4">
      <c r="A1421" s="1">
        <v>99930</v>
      </c>
      <c r="B1421" s="1" t="s">
        <v>2126</v>
      </c>
      <c r="C1421" s="1" t="s">
        <v>22075</v>
      </c>
      <c r="D1421" s="1">
        <v>7.01</v>
      </c>
    </row>
    <row r="1422" spans="1:4">
      <c r="A1422" s="1">
        <v>90066</v>
      </c>
      <c r="B1422" s="1" t="s">
        <v>2127</v>
      </c>
      <c r="C1422" s="1" t="s">
        <v>22075</v>
      </c>
      <c r="D1422" s="1">
        <v>5.98</v>
      </c>
    </row>
    <row r="1423" spans="1:4">
      <c r="A1423" s="1">
        <v>99731</v>
      </c>
      <c r="B1423" s="1" t="s">
        <v>2128</v>
      </c>
      <c r="C1423" s="1" t="s">
        <v>22075</v>
      </c>
      <c r="D1423" s="1">
        <v>5.4</v>
      </c>
    </row>
    <row r="1424" spans="1:4">
      <c r="A1424" s="1">
        <v>90102</v>
      </c>
      <c r="B1424" s="1" t="s">
        <v>2129</v>
      </c>
      <c r="C1424" s="1" t="s">
        <v>22075</v>
      </c>
      <c r="D1424" s="1">
        <v>25.35</v>
      </c>
    </row>
    <row r="1425" spans="1:4">
      <c r="A1425" s="1">
        <v>232</v>
      </c>
      <c r="B1425" s="1" t="s">
        <v>2130</v>
      </c>
      <c r="C1425" s="1" t="s">
        <v>2131</v>
      </c>
      <c r="D1425" s="1">
        <v>0.53</v>
      </c>
    </row>
    <row r="1426" spans="1:4">
      <c r="A1426" s="1">
        <v>99701</v>
      </c>
      <c r="B1426" s="1" t="s">
        <v>2132</v>
      </c>
      <c r="C1426" s="1" t="s">
        <v>22075</v>
      </c>
      <c r="D1426" s="1">
        <v>2.92</v>
      </c>
    </row>
    <row r="1427" spans="1:4">
      <c r="A1427" s="1">
        <v>2145</v>
      </c>
      <c r="B1427" s="1" t="s">
        <v>2133</v>
      </c>
      <c r="C1427" s="1" t="s">
        <v>24085</v>
      </c>
      <c r="D1427" s="1">
        <v>120.11</v>
      </c>
    </row>
    <row r="1428" spans="1:4">
      <c r="A1428" s="1">
        <v>50677</v>
      </c>
      <c r="B1428" s="1" t="s">
        <v>2134</v>
      </c>
      <c r="C1428" s="1" t="s">
        <v>24085</v>
      </c>
      <c r="D1428" s="1">
        <v>20.16</v>
      </c>
    </row>
    <row r="1429" spans="1:4">
      <c r="A1429" s="1">
        <v>99684</v>
      </c>
      <c r="B1429" s="1" t="s">
        <v>2135</v>
      </c>
      <c r="C1429" s="1" t="s">
        <v>22075</v>
      </c>
      <c r="D1429" s="1">
        <v>23.01</v>
      </c>
    </row>
    <row r="1430" spans="1:4">
      <c r="A1430" s="1">
        <v>99010</v>
      </c>
      <c r="B1430" s="1" t="s">
        <v>2136</v>
      </c>
      <c r="C1430" s="1" t="s">
        <v>22075</v>
      </c>
      <c r="D1430" s="1">
        <v>23.9</v>
      </c>
    </row>
    <row r="1431" spans="1:4">
      <c r="A1431" s="1">
        <v>99012</v>
      </c>
      <c r="B1431" s="1" t="s">
        <v>2137</v>
      </c>
      <c r="C1431" s="1" t="s">
        <v>22075</v>
      </c>
      <c r="D1431" s="1">
        <v>18.399999999999999</v>
      </c>
    </row>
    <row r="1432" spans="1:4">
      <c r="A1432" s="1">
        <v>99316</v>
      </c>
      <c r="B1432" s="1" t="s">
        <v>2138</v>
      </c>
      <c r="C1432" s="1" t="s">
        <v>22075</v>
      </c>
      <c r="D1432" s="1">
        <v>46.1</v>
      </c>
    </row>
    <row r="1433" spans="1:4">
      <c r="A1433" s="1">
        <v>99275</v>
      </c>
      <c r="B1433" s="1" t="s">
        <v>2139</v>
      </c>
      <c r="C1433" s="1" t="s">
        <v>22075</v>
      </c>
      <c r="D1433" s="1">
        <v>33.33</v>
      </c>
    </row>
    <row r="1434" spans="1:4">
      <c r="A1434" s="1">
        <v>86235</v>
      </c>
      <c r="B1434" s="1" t="s">
        <v>2140</v>
      </c>
      <c r="C1434" s="1" t="s">
        <v>22075</v>
      </c>
      <c r="D1434" s="1">
        <v>46.76</v>
      </c>
    </row>
    <row r="1435" spans="1:4">
      <c r="A1435" s="1">
        <v>99705</v>
      </c>
      <c r="B1435" s="1" t="s">
        <v>2141</v>
      </c>
      <c r="C1435" s="1" t="s">
        <v>22075</v>
      </c>
      <c r="D1435" s="1">
        <v>28</v>
      </c>
    </row>
    <row r="1436" spans="1:4">
      <c r="A1436" s="1">
        <v>99267</v>
      </c>
      <c r="B1436" s="1" t="s">
        <v>2142</v>
      </c>
      <c r="C1436" s="1" t="s">
        <v>22075</v>
      </c>
      <c r="D1436" s="1">
        <v>28</v>
      </c>
    </row>
    <row r="1437" spans="1:4">
      <c r="A1437" s="1">
        <v>99556</v>
      </c>
      <c r="B1437" s="1" t="s">
        <v>2143</v>
      </c>
      <c r="C1437" s="1" t="s">
        <v>22075</v>
      </c>
      <c r="D1437" s="1">
        <v>46.1</v>
      </c>
    </row>
    <row r="1438" spans="1:4">
      <c r="A1438" s="1">
        <v>86239</v>
      </c>
      <c r="B1438" s="1" t="s">
        <v>2144</v>
      </c>
      <c r="C1438" s="1" t="s">
        <v>22075</v>
      </c>
      <c r="D1438" s="1">
        <v>46.76</v>
      </c>
    </row>
    <row r="1439" spans="1:4">
      <c r="A1439" s="1">
        <v>99408</v>
      </c>
      <c r="B1439" s="1" t="s">
        <v>2145</v>
      </c>
      <c r="C1439" s="1" t="s">
        <v>22075</v>
      </c>
      <c r="D1439" s="1">
        <v>46.1</v>
      </c>
    </row>
    <row r="1440" spans="1:4">
      <c r="A1440" s="1">
        <v>13792</v>
      </c>
      <c r="B1440" s="1" t="s">
        <v>2146</v>
      </c>
      <c r="C1440" s="1" t="s">
        <v>24085</v>
      </c>
      <c r="D1440" s="1">
        <v>3236</v>
      </c>
    </row>
    <row r="1441" spans="1:4">
      <c r="A1441" s="1">
        <v>13813</v>
      </c>
      <c r="B1441" s="1" t="s">
        <v>2147</v>
      </c>
      <c r="C1441" s="1" t="s">
        <v>24085</v>
      </c>
      <c r="D1441" s="1">
        <v>532.20000000000005</v>
      </c>
    </row>
    <row r="1442" spans="1:4">
      <c r="A1442" s="1">
        <v>13806</v>
      </c>
      <c r="B1442" s="1" t="s">
        <v>2148</v>
      </c>
      <c r="C1442" s="1" t="s">
        <v>24085</v>
      </c>
      <c r="D1442" s="1">
        <v>213.3</v>
      </c>
    </row>
    <row r="1443" spans="1:4">
      <c r="A1443" s="1">
        <v>13795</v>
      </c>
      <c r="B1443" s="1" t="s">
        <v>2149</v>
      </c>
      <c r="C1443" s="1" t="s">
        <v>24085</v>
      </c>
      <c r="D1443" s="1">
        <v>145.19999999999999</v>
      </c>
    </row>
    <row r="1444" spans="1:4">
      <c r="A1444" s="1">
        <v>13805</v>
      </c>
      <c r="B1444" s="1" t="s">
        <v>2150</v>
      </c>
      <c r="C1444" s="1" t="s">
        <v>24085</v>
      </c>
      <c r="D1444" s="1">
        <v>260.25</v>
      </c>
    </row>
    <row r="1445" spans="1:4">
      <c r="A1445" s="1">
        <v>47</v>
      </c>
      <c r="B1445" s="1" t="s">
        <v>2151</v>
      </c>
      <c r="C1445" s="1" t="s">
        <v>24085</v>
      </c>
      <c r="D1445" s="1">
        <v>210.12</v>
      </c>
    </row>
    <row r="1446" spans="1:4">
      <c r="A1446" s="1">
        <v>46</v>
      </c>
      <c r="B1446" s="1" t="s">
        <v>2152</v>
      </c>
      <c r="C1446" s="1" t="s">
        <v>24085</v>
      </c>
      <c r="D1446" s="1">
        <v>196.3</v>
      </c>
    </row>
    <row r="1447" spans="1:4">
      <c r="A1447" s="1">
        <v>13808</v>
      </c>
      <c r="B1447" s="1" t="s">
        <v>2153</v>
      </c>
      <c r="C1447" s="1" t="s">
        <v>24085</v>
      </c>
      <c r="D1447" s="1">
        <v>180</v>
      </c>
    </row>
    <row r="1448" spans="1:4">
      <c r="A1448" s="1">
        <v>48</v>
      </c>
      <c r="B1448" s="1" t="s">
        <v>2154</v>
      </c>
      <c r="C1448" s="1" t="s">
        <v>24085</v>
      </c>
      <c r="D1448" s="1">
        <v>1123.3</v>
      </c>
    </row>
    <row r="1449" spans="1:4">
      <c r="A1449" s="1">
        <v>13802</v>
      </c>
      <c r="B1449" s="1" t="s">
        <v>2155</v>
      </c>
      <c r="C1449" s="1" t="s">
        <v>24085</v>
      </c>
      <c r="D1449" s="1">
        <v>196</v>
      </c>
    </row>
    <row r="1450" spans="1:4">
      <c r="A1450" s="1">
        <v>13803</v>
      </c>
      <c r="B1450" s="1" t="s">
        <v>2156</v>
      </c>
      <c r="C1450" s="1" t="s">
        <v>24085</v>
      </c>
      <c r="D1450" s="1">
        <v>185.25</v>
      </c>
    </row>
    <row r="1451" spans="1:4">
      <c r="A1451" s="1">
        <v>6967</v>
      </c>
      <c r="B1451" s="1" t="s">
        <v>2157</v>
      </c>
      <c r="C1451" s="1" t="s">
        <v>24085</v>
      </c>
      <c r="D1451" s="1">
        <v>362</v>
      </c>
    </row>
    <row r="1452" spans="1:4">
      <c r="A1452" s="1">
        <v>70177</v>
      </c>
      <c r="B1452" s="1" t="s">
        <v>2158</v>
      </c>
      <c r="C1452" s="1" t="s">
        <v>24085</v>
      </c>
      <c r="D1452" s="1">
        <v>345.2</v>
      </c>
    </row>
    <row r="1453" spans="1:4">
      <c r="A1453" s="1">
        <v>13810</v>
      </c>
      <c r="B1453" s="1" t="s">
        <v>2159</v>
      </c>
      <c r="C1453" s="1" t="s">
        <v>24085</v>
      </c>
      <c r="D1453" s="1">
        <v>123.25</v>
      </c>
    </row>
    <row r="1454" spans="1:4">
      <c r="A1454" s="1">
        <v>13811</v>
      </c>
      <c r="B1454" s="1" t="s">
        <v>3675</v>
      </c>
      <c r="C1454" s="1" t="s">
        <v>24085</v>
      </c>
      <c r="D1454" s="1">
        <v>215.2</v>
      </c>
    </row>
    <row r="1455" spans="1:4">
      <c r="A1455" s="1">
        <v>13812</v>
      </c>
      <c r="B1455" s="1" t="s">
        <v>3676</v>
      </c>
      <c r="C1455" s="1" t="s">
        <v>24085</v>
      </c>
      <c r="D1455" s="1">
        <v>258.3</v>
      </c>
    </row>
    <row r="1456" spans="1:4">
      <c r="A1456" s="1">
        <v>8823</v>
      </c>
      <c r="B1456" s="1" t="s">
        <v>3677</v>
      </c>
      <c r="C1456" s="1" t="s">
        <v>24085</v>
      </c>
      <c r="D1456" s="1">
        <v>96.3</v>
      </c>
    </row>
    <row r="1457" spans="1:4">
      <c r="A1457" s="1">
        <v>13801</v>
      </c>
      <c r="B1457" s="1" t="s">
        <v>3678</v>
      </c>
      <c r="C1457" s="1" t="s">
        <v>24085</v>
      </c>
      <c r="D1457" s="1">
        <v>126</v>
      </c>
    </row>
    <row r="1458" spans="1:4">
      <c r="A1458" s="1">
        <v>13809</v>
      </c>
      <c r="B1458" s="1" t="s">
        <v>3679</v>
      </c>
      <c r="C1458" s="1" t="s">
        <v>24085</v>
      </c>
      <c r="D1458" s="1">
        <v>1652</v>
      </c>
    </row>
    <row r="1459" spans="1:4">
      <c r="A1459" s="1">
        <v>20066</v>
      </c>
      <c r="B1459" s="1" t="s">
        <v>3680</v>
      </c>
      <c r="C1459" s="1" t="s">
        <v>24085</v>
      </c>
      <c r="D1459" s="1">
        <v>656.3</v>
      </c>
    </row>
    <row r="1460" spans="1:4">
      <c r="A1460" s="1">
        <v>62625</v>
      </c>
      <c r="B1460" s="1" t="s">
        <v>3681</v>
      </c>
      <c r="C1460" s="1" t="s">
        <v>24085</v>
      </c>
      <c r="D1460" s="1">
        <v>985</v>
      </c>
    </row>
    <row r="1461" spans="1:4">
      <c r="A1461" s="1">
        <v>8787</v>
      </c>
      <c r="B1461" s="1" t="s">
        <v>3682</v>
      </c>
      <c r="C1461" s="1" t="s">
        <v>21974</v>
      </c>
      <c r="D1461" s="1">
        <v>32.020000000000003</v>
      </c>
    </row>
    <row r="1462" spans="1:4">
      <c r="A1462" s="1">
        <v>804</v>
      </c>
      <c r="B1462" s="1" t="s">
        <v>3683</v>
      </c>
      <c r="C1462" s="1" t="s">
        <v>23227</v>
      </c>
      <c r="D1462" s="1">
        <v>2273.6</v>
      </c>
    </row>
    <row r="1463" spans="1:4">
      <c r="A1463" s="1">
        <v>88506</v>
      </c>
      <c r="B1463" s="1" t="s">
        <v>3684</v>
      </c>
      <c r="C1463" s="1" t="s">
        <v>24085</v>
      </c>
      <c r="D1463" s="1">
        <v>835.2</v>
      </c>
    </row>
    <row r="1464" spans="1:4">
      <c r="A1464" s="1">
        <v>20774</v>
      </c>
      <c r="B1464" s="1" t="s">
        <v>3685</v>
      </c>
      <c r="C1464" s="1" t="s">
        <v>24085</v>
      </c>
      <c r="D1464" s="1">
        <v>3650</v>
      </c>
    </row>
    <row r="1465" spans="1:4">
      <c r="A1465" s="1">
        <v>20773</v>
      </c>
      <c r="B1465" s="1" t="s">
        <v>3686</v>
      </c>
      <c r="C1465" s="1" t="s">
        <v>24085</v>
      </c>
      <c r="D1465" s="1">
        <v>1760</v>
      </c>
    </row>
    <row r="1466" spans="1:4">
      <c r="A1466" s="1">
        <v>20777</v>
      </c>
      <c r="B1466" s="1" t="s">
        <v>3687</v>
      </c>
      <c r="C1466" s="1" t="s">
        <v>24085</v>
      </c>
      <c r="D1466" s="1">
        <v>1095</v>
      </c>
    </row>
    <row r="1467" spans="1:4">
      <c r="A1467" s="1">
        <v>20772</v>
      </c>
      <c r="B1467" s="1" t="s">
        <v>3688</v>
      </c>
      <c r="C1467" s="1" t="s">
        <v>24085</v>
      </c>
      <c r="D1467" s="1">
        <v>790</v>
      </c>
    </row>
    <row r="1468" spans="1:4">
      <c r="A1468" s="1">
        <v>6193</v>
      </c>
      <c r="B1468" s="1" t="s">
        <v>3689</v>
      </c>
      <c r="C1468" s="1" t="s">
        <v>24085</v>
      </c>
      <c r="D1468" s="1">
        <v>325</v>
      </c>
    </row>
    <row r="1469" spans="1:4">
      <c r="A1469" s="1">
        <v>12566</v>
      </c>
      <c r="B1469" s="1" t="s">
        <v>3690</v>
      </c>
      <c r="C1469" s="1" t="s">
        <v>24085</v>
      </c>
      <c r="D1469" s="1">
        <v>661.2</v>
      </c>
    </row>
    <row r="1470" spans="1:4">
      <c r="A1470" s="1">
        <v>88921</v>
      </c>
      <c r="B1470" s="1" t="s">
        <v>3691</v>
      </c>
      <c r="C1470" s="1" t="s">
        <v>24085</v>
      </c>
      <c r="D1470" s="1">
        <v>423600</v>
      </c>
    </row>
    <row r="1471" spans="1:4">
      <c r="A1471" s="1">
        <v>5313</v>
      </c>
      <c r="B1471" s="1" t="s">
        <v>3692</v>
      </c>
      <c r="C1471" s="1" t="s">
        <v>24085</v>
      </c>
      <c r="D1471" s="1">
        <v>482300</v>
      </c>
    </row>
    <row r="1472" spans="1:4">
      <c r="A1472" s="1">
        <v>12655</v>
      </c>
      <c r="B1472" s="1" t="s">
        <v>3693</v>
      </c>
      <c r="C1472" s="1" t="s">
        <v>24085</v>
      </c>
      <c r="D1472" s="1">
        <v>522600</v>
      </c>
    </row>
    <row r="1473" spans="1:4">
      <c r="A1473" s="1">
        <v>204</v>
      </c>
      <c r="B1473" s="1" t="s">
        <v>3694</v>
      </c>
      <c r="C1473" s="1" t="s">
        <v>21974</v>
      </c>
      <c r="D1473" s="1">
        <v>17.54</v>
      </c>
    </row>
    <row r="1474" spans="1:4">
      <c r="A1474" s="1">
        <v>6275</v>
      </c>
      <c r="B1474" s="1" t="s">
        <v>3695</v>
      </c>
      <c r="C1474" s="1" t="s">
        <v>24085</v>
      </c>
      <c r="D1474" s="1">
        <v>31.2</v>
      </c>
    </row>
    <row r="1475" spans="1:4">
      <c r="A1475" s="1">
        <v>99530</v>
      </c>
      <c r="B1475" s="1" t="s">
        <v>3696</v>
      </c>
      <c r="C1475" s="1" t="s">
        <v>22075</v>
      </c>
      <c r="D1475" s="1">
        <v>4.3499999999999996</v>
      </c>
    </row>
    <row r="1476" spans="1:4">
      <c r="A1476" s="1">
        <v>3291</v>
      </c>
      <c r="B1476" s="1" t="s">
        <v>3697</v>
      </c>
      <c r="C1476" s="1" t="s">
        <v>24085</v>
      </c>
      <c r="D1476" s="1">
        <v>60</v>
      </c>
    </row>
    <row r="1477" spans="1:4">
      <c r="A1477" s="1">
        <v>70581</v>
      </c>
      <c r="B1477" s="1" t="s">
        <v>3698</v>
      </c>
      <c r="C1477" s="1" t="s">
        <v>24085</v>
      </c>
      <c r="D1477" s="1">
        <v>229.52</v>
      </c>
    </row>
    <row r="1478" spans="1:4">
      <c r="A1478" s="1">
        <v>46864</v>
      </c>
      <c r="B1478" s="1" t="s">
        <v>3699</v>
      </c>
      <c r="C1478" s="1" t="s">
        <v>24085</v>
      </c>
      <c r="D1478" s="1">
        <v>54.57</v>
      </c>
    </row>
    <row r="1479" spans="1:4">
      <c r="A1479" s="1">
        <v>46865</v>
      </c>
      <c r="B1479" s="1" t="s">
        <v>3700</v>
      </c>
      <c r="C1479" s="1" t="s">
        <v>24085</v>
      </c>
      <c r="D1479" s="1">
        <v>63.38</v>
      </c>
    </row>
    <row r="1480" spans="1:4">
      <c r="A1480" s="1">
        <v>3595</v>
      </c>
      <c r="B1480" s="1" t="s">
        <v>3701</v>
      </c>
      <c r="C1480" s="1" t="s">
        <v>24085</v>
      </c>
      <c r="D1480" s="1">
        <v>10.25</v>
      </c>
    </row>
    <row r="1481" spans="1:4">
      <c r="A1481" s="1">
        <v>5507</v>
      </c>
      <c r="B1481" s="1" t="s">
        <v>3702</v>
      </c>
      <c r="C1481" s="1" t="s">
        <v>24085</v>
      </c>
      <c r="D1481" s="1">
        <v>56.6</v>
      </c>
    </row>
    <row r="1482" spans="1:4">
      <c r="A1482" s="1">
        <v>37141</v>
      </c>
      <c r="B1482" s="1" t="s">
        <v>3703</v>
      </c>
      <c r="C1482" s="1" t="s">
        <v>21974</v>
      </c>
      <c r="D1482" s="1">
        <v>491.14</v>
      </c>
    </row>
    <row r="1483" spans="1:4">
      <c r="A1483" s="1">
        <v>8463</v>
      </c>
      <c r="B1483" s="1" t="s">
        <v>3704</v>
      </c>
      <c r="C1483" s="1" t="s">
        <v>20557</v>
      </c>
      <c r="D1483" s="1">
        <v>145</v>
      </c>
    </row>
    <row r="1484" spans="1:4">
      <c r="A1484" s="1">
        <v>19917</v>
      </c>
      <c r="B1484" s="1" t="s">
        <v>3705</v>
      </c>
      <c r="C1484" s="1" t="s">
        <v>24085</v>
      </c>
      <c r="D1484" s="1">
        <v>220.4</v>
      </c>
    </row>
    <row r="1485" spans="1:4">
      <c r="A1485" s="1">
        <v>19918</v>
      </c>
      <c r="B1485" s="1" t="s">
        <v>3706</v>
      </c>
      <c r="C1485" s="1" t="s">
        <v>24085</v>
      </c>
      <c r="D1485" s="1">
        <v>545.20000000000005</v>
      </c>
    </row>
    <row r="1486" spans="1:4">
      <c r="A1486" s="1">
        <v>21787</v>
      </c>
      <c r="B1486" s="1" t="s">
        <v>2196</v>
      </c>
      <c r="C1486" s="1" t="s">
        <v>22126</v>
      </c>
      <c r="D1486" s="1">
        <v>152</v>
      </c>
    </row>
    <row r="1487" spans="1:4">
      <c r="A1487" s="1">
        <v>21788</v>
      </c>
      <c r="B1487" s="1" t="s">
        <v>2197</v>
      </c>
      <c r="C1487" s="1" t="s">
        <v>22126</v>
      </c>
      <c r="D1487" s="1">
        <v>169</v>
      </c>
    </row>
    <row r="1488" spans="1:4">
      <c r="A1488" s="1">
        <v>21789</v>
      </c>
      <c r="B1488" s="1" t="s">
        <v>2198</v>
      </c>
      <c r="C1488" s="1" t="s">
        <v>22126</v>
      </c>
      <c r="D1488" s="1">
        <v>175.2</v>
      </c>
    </row>
    <row r="1489" spans="1:4">
      <c r="A1489" s="1">
        <v>21791</v>
      </c>
      <c r="B1489" s="1" t="s">
        <v>2199</v>
      </c>
      <c r="C1489" s="1" t="s">
        <v>22126</v>
      </c>
      <c r="D1489" s="1">
        <v>242.2</v>
      </c>
    </row>
    <row r="1490" spans="1:4">
      <c r="A1490" s="1">
        <v>8942</v>
      </c>
      <c r="B1490" s="1" t="s">
        <v>2200</v>
      </c>
      <c r="C1490" s="1" t="s">
        <v>22126</v>
      </c>
      <c r="D1490" s="1">
        <v>40.19</v>
      </c>
    </row>
    <row r="1491" spans="1:4">
      <c r="A1491" s="1">
        <v>7104</v>
      </c>
      <c r="B1491" s="1" t="s">
        <v>2201</v>
      </c>
      <c r="C1491" s="1" t="s">
        <v>22126</v>
      </c>
      <c r="D1491" s="1">
        <v>20.9</v>
      </c>
    </row>
    <row r="1492" spans="1:4">
      <c r="A1492" s="1">
        <v>7105</v>
      </c>
      <c r="B1492" s="1" t="s">
        <v>2202</v>
      </c>
      <c r="C1492" s="1" t="s">
        <v>22126</v>
      </c>
      <c r="D1492" s="1">
        <v>26.2</v>
      </c>
    </row>
    <row r="1493" spans="1:4">
      <c r="A1493" s="1">
        <v>31811</v>
      </c>
      <c r="B1493" s="1" t="s">
        <v>2203</v>
      </c>
      <c r="C1493" s="1" t="s">
        <v>22126</v>
      </c>
      <c r="D1493" s="1">
        <v>43.3</v>
      </c>
    </row>
    <row r="1494" spans="1:4">
      <c r="A1494" s="1">
        <v>7106</v>
      </c>
      <c r="B1494" s="1" t="s">
        <v>2204</v>
      </c>
      <c r="C1494" s="1" t="s">
        <v>22126</v>
      </c>
      <c r="D1494" s="1">
        <v>31.3</v>
      </c>
    </row>
    <row r="1495" spans="1:4">
      <c r="A1495" s="1">
        <v>31812</v>
      </c>
      <c r="B1495" s="1" t="s">
        <v>2205</v>
      </c>
      <c r="C1495" s="1" t="s">
        <v>22126</v>
      </c>
      <c r="D1495" s="1">
        <v>68.2</v>
      </c>
    </row>
    <row r="1496" spans="1:4">
      <c r="A1496" s="1">
        <v>7107</v>
      </c>
      <c r="B1496" s="1" t="s">
        <v>2206</v>
      </c>
      <c r="C1496" s="1" t="s">
        <v>22126</v>
      </c>
      <c r="D1496" s="1">
        <v>38.200000000000003</v>
      </c>
    </row>
    <row r="1497" spans="1:4">
      <c r="A1497" s="1">
        <v>7108</v>
      </c>
      <c r="B1497" s="1" t="s">
        <v>2207</v>
      </c>
      <c r="C1497" s="1" t="s">
        <v>22126</v>
      </c>
      <c r="D1497" s="1">
        <v>46.3</v>
      </c>
    </row>
    <row r="1498" spans="1:4">
      <c r="A1498" s="1">
        <v>31813</v>
      </c>
      <c r="B1498" s="1" t="s">
        <v>2208</v>
      </c>
      <c r="C1498" s="1" t="s">
        <v>22126</v>
      </c>
      <c r="D1498" s="1">
        <v>86.3</v>
      </c>
    </row>
    <row r="1499" spans="1:4">
      <c r="A1499" s="1">
        <v>7109</v>
      </c>
      <c r="B1499" s="1" t="s">
        <v>2209</v>
      </c>
      <c r="C1499" s="1" t="s">
        <v>22126</v>
      </c>
      <c r="D1499" s="1">
        <v>61.25</v>
      </c>
    </row>
    <row r="1500" spans="1:4">
      <c r="A1500" s="1">
        <v>28174</v>
      </c>
      <c r="B1500" s="1" t="s">
        <v>2210</v>
      </c>
      <c r="C1500" s="1" t="s">
        <v>22126</v>
      </c>
      <c r="D1500" s="1">
        <v>611.32000000000005</v>
      </c>
    </row>
    <row r="1501" spans="1:4">
      <c r="A1501" s="1">
        <v>31814</v>
      </c>
      <c r="B1501" s="1" t="s">
        <v>2211</v>
      </c>
      <c r="C1501" s="1" t="s">
        <v>22126</v>
      </c>
      <c r="D1501" s="1">
        <v>547.52</v>
      </c>
    </row>
    <row r="1502" spans="1:4">
      <c r="A1502" s="1">
        <v>5134</v>
      </c>
      <c r="B1502" s="1" t="s">
        <v>2212</v>
      </c>
      <c r="C1502" s="1" t="s">
        <v>24134</v>
      </c>
      <c r="D1502" s="1">
        <v>2.71</v>
      </c>
    </row>
    <row r="1503" spans="1:4">
      <c r="A1503" s="1">
        <v>10476</v>
      </c>
      <c r="B1503" s="1" t="s">
        <v>2213</v>
      </c>
      <c r="C1503" s="1" t="s">
        <v>22126</v>
      </c>
      <c r="D1503" s="1">
        <v>66.8</v>
      </c>
    </row>
    <row r="1504" spans="1:4">
      <c r="A1504" s="1">
        <v>24121</v>
      </c>
      <c r="B1504" s="1" t="s">
        <v>2213</v>
      </c>
      <c r="C1504" s="1" t="s">
        <v>24134</v>
      </c>
      <c r="D1504" s="1">
        <v>2.71</v>
      </c>
    </row>
    <row r="1505" spans="1:4">
      <c r="A1505" s="1">
        <v>11797</v>
      </c>
      <c r="B1505" s="1" t="s">
        <v>2214</v>
      </c>
      <c r="C1505" s="1" t="s">
        <v>22126</v>
      </c>
      <c r="D1505" s="1">
        <v>86.85</v>
      </c>
    </row>
    <row r="1506" spans="1:4">
      <c r="A1506" s="1">
        <v>24122</v>
      </c>
      <c r="B1506" s="1" t="s">
        <v>2215</v>
      </c>
      <c r="C1506" s="1" t="s">
        <v>22126</v>
      </c>
      <c r="D1506" s="1">
        <v>100.57</v>
      </c>
    </row>
    <row r="1507" spans="1:4">
      <c r="A1507" s="1">
        <v>36864</v>
      </c>
      <c r="B1507" s="1" t="s">
        <v>2215</v>
      </c>
      <c r="C1507" s="1" t="s">
        <v>24134</v>
      </c>
      <c r="D1507" s="1">
        <v>2.71</v>
      </c>
    </row>
    <row r="1508" spans="1:4">
      <c r="A1508" s="1">
        <v>36867</v>
      </c>
      <c r="B1508" s="1" t="s">
        <v>2216</v>
      </c>
      <c r="C1508" s="1" t="s">
        <v>24134</v>
      </c>
      <c r="D1508" s="1">
        <v>2.71</v>
      </c>
    </row>
    <row r="1509" spans="1:4">
      <c r="A1509" s="1">
        <v>5314</v>
      </c>
      <c r="B1509" s="1" t="s">
        <v>2217</v>
      </c>
      <c r="C1509" s="1" t="s">
        <v>24085</v>
      </c>
      <c r="D1509" s="1">
        <v>236500</v>
      </c>
    </row>
    <row r="1510" spans="1:4">
      <c r="A1510" s="1">
        <v>30059</v>
      </c>
      <c r="B1510" s="1" t="s">
        <v>2218</v>
      </c>
      <c r="C1510" s="1" t="s">
        <v>24085</v>
      </c>
      <c r="D1510" s="1">
        <v>93.03</v>
      </c>
    </row>
    <row r="1511" spans="1:4">
      <c r="A1511" s="1">
        <v>7220</v>
      </c>
      <c r="B1511" s="1" t="s">
        <v>2219</v>
      </c>
      <c r="C1511" s="1" t="s">
        <v>4295</v>
      </c>
      <c r="D1511" s="1">
        <v>67.94</v>
      </c>
    </row>
    <row r="1512" spans="1:4">
      <c r="A1512" s="1">
        <v>70119</v>
      </c>
      <c r="B1512" s="1" t="s">
        <v>2220</v>
      </c>
      <c r="C1512" s="1" t="s">
        <v>24134</v>
      </c>
      <c r="D1512" s="1">
        <v>7.32</v>
      </c>
    </row>
    <row r="1513" spans="1:4">
      <c r="A1513" s="1">
        <v>16204</v>
      </c>
      <c r="B1513" s="1" t="s">
        <v>2221</v>
      </c>
      <c r="C1513" s="1" t="s">
        <v>24085</v>
      </c>
      <c r="D1513" s="1">
        <v>13.54</v>
      </c>
    </row>
    <row r="1514" spans="1:4">
      <c r="A1514" s="1">
        <v>13083</v>
      </c>
      <c r="B1514" s="1" t="s">
        <v>2222</v>
      </c>
      <c r="C1514" s="1" t="s">
        <v>24134</v>
      </c>
      <c r="D1514" s="1">
        <v>3.25</v>
      </c>
    </row>
    <row r="1515" spans="1:4">
      <c r="A1515" s="1">
        <v>1500</v>
      </c>
      <c r="B1515" s="1" t="s">
        <v>2223</v>
      </c>
      <c r="C1515" s="1" t="s">
        <v>24085</v>
      </c>
      <c r="D1515" s="1">
        <v>3.12</v>
      </c>
    </row>
    <row r="1516" spans="1:4">
      <c r="A1516" s="1">
        <v>70110</v>
      </c>
      <c r="B1516" s="1" t="s">
        <v>2224</v>
      </c>
      <c r="C1516" s="1" t="s">
        <v>20557</v>
      </c>
      <c r="D1516" s="1">
        <v>61.39</v>
      </c>
    </row>
    <row r="1517" spans="1:4">
      <c r="A1517" s="1">
        <v>7717</v>
      </c>
      <c r="B1517" s="1" t="s">
        <v>2225</v>
      </c>
      <c r="C1517" s="1" t="s">
        <v>24134</v>
      </c>
      <c r="D1517" s="1">
        <v>10.08</v>
      </c>
    </row>
    <row r="1518" spans="1:4">
      <c r="A1518" s="1">
        <v>15686</v>
      </c>
      <c r="B1518" s="1" t="s">
        <v>2226</v>
      </c>
      <c r="C1518" s="1" t="s">
        <v>20557</v>
      </c>
      <c r="D1518" s="1">
        <v>86.63</v>
      </c>
    </row>
    <row r="1519" spans="1:4">
      <c r="A1519" s="1">
        <v>15685</v>
      </c>
      <c r="B1519" s="1" t="s">
        <v>2227</v>
      </c>
      <c r="C1519" s="1" t="s">
        <v>20557</v>
      </c>
      <c r="D1519" s="1">
        <v>78.25</v>
      </c>
    </row>
    <row r="1520" spans="1:4">
      <c r="A1520" s="1">
        <v>15684</v>
      </c>
      <c r="B1520" s="1" t="s">
        <v>2228</v>
      </c>
      <c r="C1520" s="1" t="s">
        <v>20557</v>
      </c>
      <c r="D1520" s="1">
        <v>67.319999999999993</v>
      </c>
    </row>
    <row r="1521" spans="1:4">
      <c r="A1521" s="1">
        <v>15683</v>
      </c>
      <c r="B1521" s="1" t="s">
        <v>2229</v>
      </c>
      <c r="C1521" s="1" t="s">
        <v>20557</v>
      </c>
      <c r="D1521" s="1">
        <v>59.4</v>
      </c>
    </row>
    <row r="1522" spans="1:4">
      <c r="A1522" s="1">
        <v>15694</v>
      </c>
      <c r="B1522" s="1" t="s">
        <v>2230</v>
      </c>
      <c r="C1522" s="1" t="s">
        <v>20557</v>
      </c>
      <c r="D1522" s="1">
        <v>132.65</v>
      </c>
    </row>
    <row r="1523" spans="1:4">
      <c r="A1523" s="1">
        <v>15693</v>
      </c>
      <c r="B1523" s="1" t="s">
        <v>2231</v>
      </c>
      <c r="C1523" s="1" t="s">
        <v>20557</v>
      </c>
      <c r="D1523" s="1">
        <v>126.32</v>
      </c>
    </row>
    <row r="1524" spans="1:4">
      <c r="A1524" s="1">
        <v>15692</v>
      </c>
      <c r="B1524" s="1" t="s">
        <v>2232</v>
      </c>
      <c r="C1524" s="1" t="s">
        <v>20557</v>
      </c>
      <c r="D1524" s="1">
        <v>118.63</v>
      </c>
    </row>
    <row r="1525" spans="1:4">
      <c r="A1525" s="1">
        <v>15691</v>
      </c>
      <c r="B1525" s="1" t="s">
        <v>2233</v>
      </c>
      <c r="C1525" s="1" t="s">
        <v>20557</v>
      </c>
      <c r="D1525" s="1">
        <v>106.32</v>
      </c>
    </row>
    <row r="1526" spans="1:4">
      <c r="A1526" s="1">
        <v>15690</v>
      </c>
      <c r="B1526" s="1" t="s">
        <v>2234</v>
      </c>
      <c r="C1526" s="1" t="s">
        <v>20557</v>
      </c>
      <c r="D1526" s="1">
        <v>102.96</v>
      </c>
    </row>
    <row r="1527" spans="1:4">
      <c r="A1527" s="1">
        <v>15687</v>
      </c>
      <c r="B1527" s="1" t="s">
        <v>2235</v>
      </c>
      <c r="C1527" s="1" t="s">
        <v>20557</v>
      </c>
      <c r="D1527" s="1">
        <v>75.25</v>
      </c>
    </row>
    <row r="1528" spans="1:4">
      <c r="A1528" s="1">
        <v>15688</v>
      </c>
      <c r="B1528" s="1" t="s">
        <v>2236</v>
      </c>
      <c r="C1528" s="1" t="s">
        <v>20557</v>
      </c>
      <c r="D1528" s="1">
        <v>93.56</v>
      </c>
    </row>
    <row r="1529" spans="1:4">
      <c r="A1529" s="1">
        <v>21918</v>
      </c>
      <c r="B1529" s="1" t="s">
        <v>2237</v>
      </c>
      <c r="C1529" s="1" t="s">
        <v>20557</v>
      </c>
      <c r="D1529" s="1">
        <v>43.62</v>
      </c>
    </row>
    <row r="1530" spans="1:4">
      <c r="A1530" s="1">
        <v>21919</v>
      </c>
      <c r="B1530" s="1" t="s">
        <v>2238</v>
      </c>
      <c r="C1530" s="1" t="s">
        <v>20557</v>
      </c>
      <c r="D1530" s="1">
        <v>53.3</v>
      </c>
    </row>
    <row r="1531" spans="1:4">
      <c r="A1531" s="1">
        <v>21970</v>
      </c>
      <c r="B1531" s="1" t="s">
        <v>2239</v>
      </c>
      <c r="C1531" s="1" t="s">
        <v>20557</v>
      </c>
      <c r="D1531" s="1">
        <v>57.42</v>
      </c>
    </row>
    <row r="1532" spans="1:4">
      <c r="A1532" s="1">
        <v>99140</v>
      </c>
      <c r="B1532" s="1" t="s">
        <v>17364</v>
      </c>
      <c r="C1532" s="1" t="s">
        <v>22075</v>
      </c>
      <c r="D1532" s="1">
        <v>2.73</v>
      </c>
    </row>
    <row r="1533" spans="1:4">
      <c r="A1533" s="1">
        <v>99760</v>
      </c>
      <c r="B1533" s="1" t="s">
        <v>2240</v>
      </c>
      <c r="C1533" s="1" t="s">
        <v>22075</v>
      </c>
      <c r="D1533" s="1">
        <v>3.54</v>
      </c>
    </row>
    <row r="1534" spans="1:4">
      <c r="A1534" s="1">
        <v>33233</v>
      </c>
      <c r="B1534" s="1" t="s">
        <v>2241</v>
      </c>
      <c r="C1534" s="1" t="s">
        <v>24085</v>
      </c>
      <c r="D1534" s="1">
        <v>12.23</v>
      </c>
    </row>
    <row r="1535" spans="1:4">
      <c r="A1535" s="1">
        <v>4080</v>
      </c>
      <c r="B1535" s="1" t="s">
        <v>2242</v>
      </c>
      <c r="C1535" s="1" t="s">
        <v>24085</v>
      </c>
      <c r="D1535" s="1">
        <v>97.88</v>
      </c>
    </row>
    <row r="1536" spans="1:4">
      <c r="A1536" s="1">
        <v>6515</v>
      </c>
      <c r="B1536" s="1" t="s">
        <v>2243</v>
      </c>
      <c r="C1536" s="1" t="s">
        <v>24085</v>
      </c>
      <c r="D1536" s="1">
        <v>486.9</v>
      </c>
    </row>
    <row r="1537" spans="1:4">
      <c r="A1537" s="1">
        <v>6406</v>
      </c>
      <c r="B1537" s="1" t="s">
        <v>2244</v>
      </c>
      <c r="C1537" s="1" t="s">
        <v>24085</v>
      </c>
      <c r="D1537" s="1">
        <v>95.12</v>
      </c>
    </row>
    <row r="1538" spans="1:4">
      <c r="A1538" s="1">
        <v>86</v>
      </c>
      <c r="B1538" s="1" t="s">
        <v>2245</v>
      </c>
      <c r="C1538" s="1" t="s">
        <v>24085</v>
      </c>
      <c r="D1538" s="1">
        <v>806.66</v>
      </c>
    </row>
    <row r="1539" spans="1:4">
      <c r="A1539" s="1">
        <v>5942</v>
      </c>
      <c r="B1539" s="1" t="s">
        <v>2246</v>
      </c>
      <c r="C1539" s="1" t="s">
        <v>24085</v>
      </c>
      <c r="D1539" s="1">
        <v>243.97</v>
      </c>
    </row>
    <row r="1540" spans="1:4">
      <c r="A1540" s="1">
        <v>15711</v>
      </c>
      <c r="B1540" s="1" t="s">
        <v>2247</v>
      </c>
      <c r="C1540" s="1" t="s">
        <v>24134</v>
      </c>
      <c r="D1540" s="1">
        <v>12.36</v>
      </c>
    </row>
    <row r="1541" spans="1:4">
      <c r="A1541" s="1">
        <v>80097</v>
      </c>
      <c r="B1541" s="1" t="s">
        <v>2248</v>
      </c>
      <c r="C1541" s="1" t="s">
        <v>24134</v>
      </c>
      <c r="D1541" s="1">
        <v>13.23</v>
      </c>
    </row>
    <row r="1542" spans="1:4">
      <c r="A1542" s="1">
        <v>510</v>
      </c>
      <c r="B1542" s="1" t="s">
        <v>2249</v>
      </c>
      <c r="C1542" s="1" t="s">
        <v>24134</v>
      </c>
      <c r="D1542" s="1">
        <v>10.36</v>
      </c>
    </row>
    <row r="1543" spans="1:4">
      <c r="A1543" s="1">
        <v>3283</v>
      </c>
      <c r="B1543" s="1" t="s">
        <v>2250</v>
      </c>
      <c r="C1543" s="1" t="s">
        <v>24085</v>
      </c>
      <c r="D1543" s="1">
        <v>28.9</v>
      </c>
    </row>
    <row r="1544" spans="1:4">
      <c r="A1544" s="1">
        <v>3284</v>
      </c>
      <c r="B1544" s="1" t="s">
        <v>2251</v>
      </c>
      <c r="C1544" s="1" t="s">
        <v>24085</v>
      </c>
      <c r="D1544" s="1">
        <v>80</v>
      </c>
    </row>
    <row r="1545" spans="1:4">
      <c r="A1545" s="1">
        <v>3287</v>
      </c>
      <c r="B1545" s="1" t="s">
        <v>2252</v>
      </c>
      <c r="C1545" s="1" t="s">
        <v>24085</v>
      </c>
      <c r="D1545" s="1">
        <v>198</v>
      </c>
    </row>
    <row r="1546" spans="1:4">
      <c r="A1546" s="1">
        <v>36877</v>
      </c>
      <c r="B1546" s="1" t="s">
        <v>2253</v>
      </c>
      <c r="C1546" s="1" t="s">
        <v>24085</v>
      </c>
      <c r="D1546" s="1">
        <v>140</v>
      </c>
    </row>
    <row r="1547" spans="1:4">
      <c r="A1547" s="1">
        <v>3274</v>
      </c>
      <c r="B1547" s="1" t="s">
        <v>2254</v>
      </c>
      <c r="C1547" s="1" t="s">
        <v>24085</v>
      </c>
      <c r="D1547" s="1">
        <v>117</v>
      </c>
    </row>
    <row r="1548" spans="1:4">
      <c r="A1548" s="1">
        <v>3285</v>
      </c>
      <c r="B1548" s="1" t="s">
        <v>2255</v>
      </c>
      <c r="C1548" s="1" t="s">
        <v>24085</v>
      </c>
      <c r="D1548" s="1">
        <v>110</v>
      </c>
    </row>
    <row r="1549" spans="1:4">
      <c r="A1549" s="1">
        <v>37807</v>
      </c>
      <c r="B1549" s="1" t="s">
        <v>2256</v>
      </c>
      <c r="C1549" s="1" t="s">
        <v>24085</v>
      </c>
      <c r="D1549" s="1">
        <v>8.23</v>
      </c>
    </row>
    <row r="1550" spans="1:4">
      <c r="A1550" s="1">
        <v>251</v>
      </c>
      <c r="B1550" s="1" t="s">
        <v>2257</v>
      </c>
      <c r="C1550" s="1" t="s">
        <v>20557</v>
      </c>
      <c r="D1550" s="1">
        <v>319.7</v>
      </c>
    </row>
    <row r="1551" spans="1:4">
      <c r="A1551" s="1">
        <v>8026</v>
      </c>
      <c r="B1551" s="1" t="s">
        <v>2258</v>
      </c>
      <c r="C1551" s="1" t="s">
        <v>24085</v>
      </c>
      <c r="D1551" s="1">
        <v>43.25</v>
      </c>
    </row>
    <row r="1552" spans="1:4">
      <c r="A1552" s="1">
        <v>8044</v>
      </c>
      <c r="B1552" s="1" t="s">
        <v>2259</v>
      </c>
      <c r="C1552" s="1" t="s">
        <v>24085</v>
      </c>
      <c r="D1552" s="1">
        <v>63.3</v>
      </c>
    </row>
    <row r="1553" spans="1:4">
      <c r="A1553" s="1">
        <v>8039</v>
      </c>
      <c r="B1553" s="1" t="s">
        <v>2260</v>
      </c>
      <c r="C1553" s="1" t="s">
        <v>24085</v>
      </c>
      <c r="D1553" s="1">
        <v>56.63</v>
      </c>
    </row>
    <row r="1554" spans="1:4">
      <c r="A1554" s="1">
        <v>12511</v>
      </c>
      <c r="B1554" s="1" t="s">
        <v>2261</v>
      </c>
      <c r="C1554" s="1" t="s">
        <v>24085</v>
      </c>
      <c r="D1554" s="1">
        <v>53</v>
      </c>
    </row>
    <row r="1555" spans="1:4">
      <c r="A1555" s="1">
        <v>8024</v>
      </c>
      <c r="B1555" s="1" t="s">
        <v>2262</v>
      </c>
      <c r="C1555" s="1" t="s">
        <v>24085</v>
      </c>
      <c r="D1555" s="1">
        <v>67.28</v>
      </c>
    </row>
    <row r="1556" spans="1:4">
      <c r="A1556" s="1">
        <v>8030</v>
      </c>
      <c r="B1556" s="1" t="s">
        <v>2263</v>
      </c>
      <c r="C1556" s="1" t="s">
        <v>24085</v>
      </c>
      <c r="D1556" s="1">
        <v>56</v>
      </c>
    </row>
    <row r="1557" spans="1:4">
      <c r="A1557" s="1">
        <v>12520</v>
      </c>
      <c r="B1557" s="1" t="s">
        <v>2264</v>
      </c>
      <c r="C1557" s="1" t="s">
        <v>24085</v>
      </c>
      <c r="D1557" s="1">
        <v>46</v>
      </c>
    </row>
    <row r="1558" spans="1:4">
      <c r="A1558" s="1">
        <v>12728</v>
      </c>
      <c r="B1558" s="1" t="s">
        <v>2265</v>
      </c>
      <c r="C1558" s="1" t="s">
        <v>24085</v>
      </c>
      <c r="D1558" s="1">
        <v>82</v>
      </c>
    </row>
    <row r="1559" spans="1:4">
      <c r="A1559" s="1">
        <v>8025</v>
      </c>
      <c r="B1559" s="1" t="s">
        <v>2266</v>
      </c>
      <c r="C1559" s="1" t="s">
        <v>24085</v>
      </c>
      <c r="D1559" s="1">
        <v>22.3</v>
      </c>
    </row>
    <row r="1560" spans="1:4">
      <c r="A1560" s="1">
        <v>8031</v>
      </c>
      <c r="B1560" s="1" t="s">
        <v>2267</v>
      </c>
      <c r="C1560" s="1" t="s">
        <v>24085</v>
      </c>
      <c r="D1560" s="1">
        <v>62</v>
      </c>
    </row>
    <row r="1561" spans="1:4">
      <c r="A1561" s="1">
        <v>8019</v>
      </c>
      <c r="B1561" s="1" t="s">
        <v>2268</v>
      </c>
      <c r="C1561" s="1" t="s">
        <v>24085</v>
      </c>
      <c r="D1561" s="1">
        <v>40.92</v>
      </c>
    </row>
    <row r="1562" spans="1:4">
      <c r="A1562" s="1">
        <v>8034</v>
      </c>
      <c r="B1562" s="1" t="s">
        <v>2269</v>
      </c>
      <c r="C1562" s="1" t="s">
        <v>24085</v>
      </c>
      <c r="D1562" s="1">
        <v>48.2</v>
      </c>
    </row>
    <row r="1563" spans="1:4">
      <c r="A1563" s="1">
        <v>8022</v>
      </c>
      <c r="B1563" s="1" t="s">
        <v>2270</v>
      </c>
      <c r="C1563" s="1" t="s">
        <v>24085</v>
      </c>
      <c r="D1563" s="1">
        <v>82</v>
      </c>
    </row>
    <row r="1564" spans="1:4">
      <c r="A1564" s="1">
        <v>12724</v>
      </c>
      <c r="B1564" s="1" t="s">
        <v>2271</v>
      </c>
      <c r="C1564" s="1" t="s">
        <v>24085</v>
      </c>
      <c r="D1564" s="1">
        <v>168</v>
      </c>
    </row>
    <row r="1565" spans="1:4">
      <c r="A1565" s="1">
        <v>12726</v>
      </c>
      <c r="B1565" s="1" t="s">
        <v>2272</v>
      </c>
      <c r="C1565" s="1" t="s">
        <v>24085</v>
      </c>
      <c r="D1565" s="1">
        <v>98.6</v>
      </c>
    </row>
    <row r="1566" spans="1:4">
      <c r="A1566" s="1">
        <v>12731</v>
      </c>
      <c r="B1566" s="1" t="s">
        <v>2273</v>
      </c>
      <c r="C1566" s="1" t="s">
        <v>24085</v>
      </c>
      <c r="D1566" s="1">
        <v>42.2</v>
      </c>
    </row>
    <row r="1567" spans="1:4">
      <c r="A1567" s="1">
        <v>12730</v>
      </c>
      <c r="B1567" s="1" t="s">
        <v>2274</v>
      </c>
      <c r="C1567" s="1" t="s">
        <v>24085</v>
      </c>
      <c r="D1567" s="1">
        <v>44</v>
      </c>
    </row>
    <row r="1568" spans="1:4">
      <c r="A1568" s="1">
        <v>12729</v>
      </c>
      <c r="B1568" s="1" t="s">
        <v>2275</v>
      </c>
      <c r="C1568" s="1" t="s">
        <v>24085</v>
      </c>
      <c r="D1568" s="1">
        <v>46</v>
      </c>
    </row>
    <row r="1569" spans="1:4">
      <c r="A1569" s="1">
        <v>12722</v>
      </c>
      <c r="B1569" s="1" t="s">
        <v>2276</v>
      </c>
      <c r="C1569" s="1" t="s">
        <v>24085</v>
      </c>
      <c r="D1569" s="1">
        <v>19.649999999999999</v>
      </c>
    </row>
    <row r="1570" spans="1:4">
      <c r="A1570" s="1">
        <v>12720</v>
      </c>
      <c r="B1570" s="1" t="s">
        <v>2277</v>
      </c>
      <c r="C1570" s="1" t="s">
        <v>24085</v>
      </c>
      <c r="D1570" s="1">
        <v>28</v>
      </c>
    </row>
    <row r="1571" spans="1:4">
      <c r="A1571" s="1">
        <v>12721</v>
      </c>
      <c r="B1571" s="1" t="s">
        <v>2278</v>
      </c>
      <c r="C1571" s="1" t="s">
        <v>24085</v>
      </c>
      <c r="D1571" s="1">
        <v>21</v>
      </c>
    </row>
    <row r="1572" spans="1:4">
      <c r="A1572" s="1">
        <v>12723</v>
      </c>
      <c r="B1572" s="1" t="s">
        <v>2279</v>
      </c>
      <c r="C1572" s="1" t="s">
        <v>24085</v>
      </c>
      <c r="D1572" s="1">
        <v>50</v>
      </c>
    </row>
    <row r="1573" spans="1:4">
      <c r="A1573" s="1">
        <v>6339</v>
      </c>
      <c r="B1573" s="1" t="s">
        <v>2280</v>
      </c>
      <c r="C1573" s="1" t="s">
        <v>24085</v>
      </c>
      <c r="D1573" s="1">
        <v>23.3</v>
      </c>
    </row>
    <row r="1574" spans="1:4">
      <c r="A1574" s="1">
        <v>12515</v>
      </c>
      <c r="B1574" s="1" t="s">
        <v>2281</v>
      </c>
      <c r="C1574" s="1" t="s">
        <v>24085</v>
      </c>
      <c r="D1574" s="1">
        <v>78</v>
      </c>
    </row>
    <row r="1575" spans="1:4">
      <c r="A1575" s="1">
        <v>12725</v>
      </c>
      <c r="B1575" s="1" t="s">
        <v>2282</v>
      </c>
      <c r="C1575" s="1" t="s">
        <v>24085</v>
      </c>
      <c r="D1575" s="1">
        <v>39</v>
      </c>
    </row>
    <row r="1576" spans="1:4">
      <c r="A1576" s="1">
        <v>12736</v>
      </c>
      <c r="B1576" s="1" t="s">
        <v>2283</v>
      </c>
      <c r="C1576" s="1" t="s">
        <v>24085</v>
      </c>
      <c r="D1576" s="1">
        <v>325</v>
      </c>
    </row>
    <row r="1577" spans="1:4">
      <c r="A1577" s="1">
        <v>4214</v>
      </c>
      <c r="B1577" s="1" t="s">
        <v>2284</v>
      </c>
      <c r="C1577" s="1" t="s">
        <v>20557</v>
      </c>
      <c r="D1577" s="1">
        <v>371.2</v>
      </c>
    </row>
    <row r="1578" spans="1:4">
      <c r="A1578" s="1">
        <v>12749</v>
      </c>
      <c r="B1578" s="1" t="s">
        <v>2285</v>
      </c>
      <c r="C1578" s="1" t="s">
        <v>24085</v>
      </c>
      <c r="D1578" s="1">
        <v>32.25</v>
      </c>
    </row>
    <row r="1579" spans="1:4">
      <c r="A1579" s="1">
        <v>19934</v>
      </c>
      <c r="B1579" s="1" t="s">
        <v>2286</v>
      </c>
      <c r="C1579" s="1" t="s">
        <v>23227</v>
      </c>
      <c r="D1579" s="1">
        <v>52.2</v>
      </c>
    </row>
    <row r="1580" spans="1:4">
      <c r="A1580" s="1">
        <v>12733</v>
      </c>
      <c r="B1580" s="1" t="s">
        <v>2287</v>
      </c>
      <c r="C1580" s="1" t="s">
        <v>24085</v>
      </c>
      <c r="D1580" s="1">
        <v>48.27</v>
      </c>
    </row>
    <row r="1581" spans="1:4">
      <c r="A1581" s="1">
        <v>12734</v>
      </c>
      <c r="B1581" s="1" t="s">
        <v>2288</v>
      </c>
      <c r="C1581" s="1" t="s">
        <v>24085</v>
      </c>
      <c r="D1581" s="1">
        <v>59.55</v>
      </c>
    </row>
    <row r="1582" spans="1:4">
      <c r="A1582" s="1">
        <v>99525</v>
      </c>
      <c r="B1582" s="1" t="s">
        <v>2289</v>
      </c>
      <c r="C1582" s="1" t="s">
        <v>22075</v>
      </c>
      <c r="D1582" s="1">
        <v>4</v>
      </c>
    </row>
    <row r="1583" spans="1:4">
      <c r="A1583" s="1">
        <v>18257</v>
      </c>
      <c r="B1583" s="1" t="s">
        <v>2290</v>
      </c>
      <c r="C1583" s="1" t="s">
        <v>20557</v>
      </c>
      <c r="D1583" s="1">
        <v>15.6</v>
      </c>
    </row>
    <row r="1584" spans="1:4">
      <c r="A1584" s="1">
        <v>18260</v>
      </c>
      <c r="B1584" s="1" t="s">
        <v>2291</v>
      </c>
      <c r="C1584" s="1" t="s">
        <v>20557</v>
      </c>
      <c r="D1584" s="1">
        <v>15.87</v>
      </c>
    </row>
    <row r="1585" spans="1:4">
      <c r="A1585" s="1">
        <v>18259</v>
      </c>
      <c r="B1585" s="1" t="s">
        <v>2292</v>
      </c>
      <c r="C1585" s="1" t="s">
        <v>20557</v>
      </c>
      <c r="D1585" s="1">
        <v>16.329999999999998</v>
      </c>
    </row>
    <row r="1586" spans="1:4">
      <c r="A1586" s="1">
        <v>18258</v>
      </c>
      <c r="B1586" s="1" t="s">
        <v>2293</v>
      </c>
      <c r="C1586" s="1" t="s">
        <v>20557</v>
      </c>
      <c r="D1586" s="1">
        <v>24.5</v>
      </c>
    </row>
    <row r="1587" spans="1:4">
      <c r="A1587" s="1">
        <v>18145</v>
      </c>
      <c r="B1587" s="1" t="s">
        <v>2294</v>
      </c>
      <c r="C1587" s="1" t="s">
        <v>20557</v>
      </c>
      <c r="D1587" s="1">
        <v>8.51</v>
      </c>
    </row>
    <row r="1588" spans="1:4">
      <c r="A1588" s="1">
        <v>18146</v>
      </c>
      <c r="B1588" s="1" t="s">
        <v>2295</v>
      </c>
      <c r="C1588" s="1" t="s">
        <v>20557</v>
      </c>
      <c r="D1588" s="1">
        <v>8.6300000000000008</v>
      </c>
    </row>
    <row r="1589" spans="1:4">
      <c r="A1589" s="1">
        <v>18147</v>
      </c>
      <c r="B1589" s="1" t="s">
        <v>2296</v>
      </c>
      <c r="C1589" s="1" t="s">
        <v>20557</v>
      </c>
      <c r="D1589" s="1">
        <v>9.9499999999999993</v>
      </c>
    </row>
    <row r="1590" spans="1:4">
      <c r="A1590" s="1">
        <v>18149</v>
      </c>
      <c r="B1590" s="1" t="s">
        <v>2297</v>
      </c>
      <c r="C1590" s="1" t="s">
        <v>20557</v>
      </c>
      <c r="D1590" s="1">
        <v>12.19</v>
      </c>
    </row>
    <row r="1591" spans="1:4">
      <c r="A1591" s="1">
        <v>18150</v>
      </c>
      <c r="B1591" s="1" t="s">
        <v>2298</v>
      </c>
      <c r="C1591" s="1" t="s">
        <v>20557</v>
      </c>
      <c r="D1591" s="1">
        <v>7.71</v>
      </c>
    </row>
    <row r="1592" spans="1:4">
      <c r="A1592" s="1">
        <v>8426</v>
      </c>
      <c r="B1592" s="1" t="s">
        <v>2299</v>
      </c>
      <c r="C1592" s="1" t="s">
        <v>23227</v>
      </c>
      <c r="D1592" s="1">
        <v>98.56</v>
      </c>
    </row>
    <row r="1593" spans="1:4">
      <c r="A1593" s="1">
        <v>7150</v>
      </c>
      <c r="B1593" s="1" t="s">
        <v>2300</v>
      </c>
      <c r="C1593" s="1" t="s">
        <v>24085</v>
      </c>
      <c r="D1593" s="1">
        <v>92.56</v>
      </c>
    </row>
    <row r="1594" spans="1:4">
      <c r="A1594" s="1">
        <v>8428</v>
      </c>
      <c r="B1594" s="1" t="s">
        <v>2301</v>
      </c>
      <c r="C1594" s="1" t="s">
        <v>24085</v>
      </c>
      <c r="D1594" s="1">
        <v>56.3</v>
      </c>
    </row>
    <row r="1595" spans="1:4">
      <c r="A1595" s="1">
        <v>1462</v>
      </c>
      <c r="B1595" s="1" t="s">
        <v>2302</v>
      </c>
      <c r="C1595" s="1" t="s">
        <v>21978</v>
      </c>
      <c r="D1595" s="1">
        <v>63.35</v>
      </c>
    </row>
    <row r="1596" spans="1:4">
      <c r="A1596" s="1">
        <v>1458</v>
      </c>
      <c r="B1596" s="1" t="s">
        <v>2303</v>
      </c>
      <c r="C1596" s="1" t="s">
        <v>21978</v>
      </c>
      <c r="D1596" s="1">
        <v>102.97</v>
      </c>
    </row>
    <row r="1597" spans="1:4">
      <c r="A1597" s="1">
        <v>1402</v>
      </c>
      <c r="B1597" s="1" t="s">
        <v>2304</v>
      </c>
      <c r="C1597" s="1" t="s">
        <v>23227</v>
      </c>
      <c r="D1597" s="1">
        <v>96.25</v>
      </c>
    </row>
    <row r="1598" spans="1:4">
      <c r="A1598" s="1">
        <v>1468</v>
      </c>
      <c r="B1598" s="1" t="s">
        <v>2305</v>
      </c>
      <c r="C1598" s="1" t="s">
        <v>21978</v>
      </c>
      <c r="D1598" s="1">
        <v>168.5</v>
      </c>
    </row>
    <row r="1599" spans="1:4">
      <c r="A1599" s="1">
        <v>8654</v>
      </c>
      <c r="B1599" s="1" t="s">
        <v>2306</v>
      </c>
      <c r="C1599" s="1" t="s">
        <v>24085</v>
      </c>
      <c r="D1599" s="1">
        <v>142.56</v>
      </c>
    </row>
    <row r="1600" spans="1:4">
      <c r="A1600" s="1">
        <v>3848</v>
      </c>
      <c r="B1600" s="1" t="s">
        <v>2307</v>
      </c>
      <c r="C1600" s="1" t="s">
        <v>24085</v>
      </c>
      <c r="D1600" s="1">
        <v>30.72</v>
      </c>
    </row>
    <row r="1601" spans="1:4">
      <c r="A1601" s="1">
        <v>40017</v>
      </c>
      <c r="B1601" s="1" t="s">
        <v>2308</v>
      </c>
      <c r="C1601" s="1" t="s">
        <v>24085</v>
      </c>
      <c r="D1601" s="1">
        <v>73.650000000000006</v>
      </c>
    </row>
    <row r="1602" spans="1:4">
      <c r="A1602" s="1">
        <v>6600</v>
      </c>
      <c r="B1602" s="1" t="s">
        <v>2309</v>
      </c>
      <c r="C1602" s="1" t="s">
        <v>21978</v>
      </c>
      <c r="D1602" s="1">
        <v>12.62</v>
      </c>
    </row>
    <row r="1603" spans="1:4">
      <c r="A1603" s="1">
        <v>25</v>
      </c>
      <c r="B1603" s="1" t="s">
        <v>2310</v>
      </c>
      <c r="C1603" s="1" t="s">
        <v>24085</v>
      </c>
      <c r="D1603" s="1">
        <v>14.38</v>
      </c>
    </row>
    <row r="1604" spans="1:4">
      <c r="A1604" s="1">
        <v>47727</v>
      </c>
      <c r="B1604" s="1" t="s">
        <v>2311</v>
      </c>
      <c r="C1604" s="1" t="s">
        <v>24085</v>
      </c>
      <c r="D1604" s="1">
        <v>15.5</v>
      </c>
    </row>
    <row r="1605" spans="1:4">
      <c r="A1605" s="1">
        <v>30462</v>
      </c>
      <c r="B1605" s="1" t="s">
        <v>2312</v>
      </c>
      <c r="C1605" s="1" t="s">
        <v>24085</v>
      </c>
      <c r="D1605" s="1">
        <v>24.29</v>
      </c>
    </row>
    <row r="1606" spans="1:4">
      <c r="A1606" s="1">
        <v>30458</v>
      </c>
      <c r="B1606" s="1" t="s">
        <v>2313</v>
      </c>
      <c r="C1606" s="1" t="s">
        <v>24085</v>
      </c>
      <c r="D1606" s="1">
        <v>26.29</v>
      </c>
    </row>
    <row r="1607" spans="1:4">
      <c r="A1607" s="1">
        <v>88230</v>
      </c>
      <c r="B1607" s="1" t="s">
        <v>2314</v>
      </c>
      <c r="C1607" s="1" t="s">
        <v>22126</v>
      </c>
      <c r="D1607" s="1">
        <v>37</v>
      </c>
    </row>
    <row r="1608" spans="1:4">
      <c r="A1608" s="1">
        <v>88212</v>
      </c>
      <c r="B1608" s="1" t="s">
        <v>2315</v>
      </c>
      <c r="C1608" s="1" t="s">
        <v>22126</v>
      </c>
      <c r="D1608" s="1">
        <v>21</v>
      </c>
    </row>
    <row r="1609" spans="1:4">
      <c r="A1609" s="1">
        <v>35001</v>
      </c>
      <c r="B1609" s="1" t="s">
        <v>2316</v>
      </c>
      <c r="C1609" s="1" t="s">
        <v>24085</v>
      </c>
      <c r="D1609" s="1">
        <v>20.260000000000002</v>
      </c>
    </row>
    <row r="1610" spans="1:4">
      <c r="A1610" s="1">
        <v>5279</v>
      </c>
      <c r="B1610" s="1" t="s">
        <v>2317</v>
      </c>
      <c r="C1610" s="1" t="s">
        <v>24085</v>
      </c>
      <c r="D1610" s="1">
        <v>137.52000000000001</v>
      </c>
    </row>
    <row r="1611" spans="1:4">
      <c r="A1611" s="1">
        <v>1426</v>
      </c>
      <c r="B1611" s="1" t="s">
        <v>2318</v>
      </c>
      <c r="C1611" s="1" t="s">
        <v>24085</v>
      </c>
      <c r="D1611" s="1">
        <v>719.2</v>
      </c>
    </row>
    <row r="1612" spans="1:4">
      <c r="A1612" s="1">
        <v>6104</v>
      </c>
      <c r="B1612" s="1" t="s">
        <v>2319</v>
      </c>
      <c r="C1612" s="1" t="s">
        <v>24085</v>
      </c>
      <c r="D1612" s="1">
        <v>149.5</v>
      </c>
    </row>
    <row r="1613" spans="1:4">
      <c r="A1613" s="1">
        <v>6541</v>
      </c>
      <c r="B1613" s="1" t="s">
        <v>2320</v>
      </c>
      <c r="C1613" s="1" t="s">
        <v>24085</v>
      </c>
      <c r="D1613" s="1">
        <v>1350</v>
      </c>
    </row>
    <row r="1614" spans="1:4">
      <c r="A1614" s="1">
        <v>28115</v>
      </c>
      <c r="B1614" s="1" t="s">
        <v>2321</v>
      </c>
      <c r="C1614" s="1" t="s">
        <v>24085</v>
      </c>
      <c r="D1614" s="1">
        <v>104.54</v>
      </c>
    </row>
    <row r="1615" spans="1:4">
      <c r="A1615" s="1">
        <v>12577</v>
      </c>
      <c r="B1615" s="1" t="s">
        <v>2322</v>
      </c>
      <c r="C1615" s="1" t="s">
        <v>24085</v>
      </c>
      <c r="D1615" s="1">
        <v>1786.4</v>
      </c>
    </row>
    <row r="1616" spans="1:4">
      <c r="A1616" s="1">
        <v>12583</v>
      </c>
      <c r="B1616" s="1" t="s">
        <v>2323</v>
      </c>
      <c r="C1616" s="1" t="s">
        <v>24085</v>
      </c>
      <c r="D1616" s="1">
        <v>2433.98</v>
      </c>
    </row>
    <row r="1617" spans="1:4">
      <c r="A1617" s="1">
        <v>33211</v>
      </c>
      <c r="B1617" s="1" t="s">
        <v>2324</v>
      </c>
      <c r="C1617" s="1" t="s">
        <v>24085</v>
      </c>
      <c r="D1617" s="1">
        <v>27.84</v>
      </c>
    </row>
    <row r="1618" spans="1:4">
      <c r="A1618" s="1">
        <v>66465</v>
      </c>
      <c r="B1618" s="1" t="s">
        <v>2325</v>
      </c>
      <c r="C1618" s="1" t="s">
        <v>22126</v>
      </c>
      <c r="D1618" s="1">
        <v>512.72</v>
      </c>
    </row>
    <row r="1619" spans="1:4">
      <c r="A1619" s="1">
        <v>80521</v>
      </c>
      <c r="B1619" s="1" t="s">
        <v>2326</v>
      </c>
      <c r="C1619" s="1" t="s">
        <v>23227</v>
      </c>
      <c r="D1619" s="1">
        <v>1661.82</v>
      </c>
    </row>
    <row r="1620" spans="1:4">
      <c r="A1620" s="1">
        <v>80522</v>
      </c>
      <c r="B1620" s="1" t="s">
        <v>2327</v>
      </c>
      <c r="C1620" s="1" t="s">
        <v>23227</v>
      </c>
      <c r="D1620" s="1">
        <v>2033.47</v>
      </c>
    </row>
    <row r="1621" spans="1:4">
      <c r="A1621" s="1">
        <v>80523</v>
      </c>
      <c r="B1621" s="1" t="s">
        <v>2328</v>
      </c>
      <c r="C1621" s="1" t="s">
        <v>23227</v>
      </c>
      <c r="D1621" s="1">
        <v>2229.65</v>
      </c>
    </row>
    <row r="1622" spans="1:4">
      <c r="A1622" s="1">
        <v>12570</v>
      </c>
      <c r="B1622" s="1" t="s">
        <v>2329</v>
      </c>
      <c r="C1622" s="1" t="s">
        <v>24085</v>
      </c>
      <c r="D1622" s="1">
        <v>675.12</v>
      </c>
    </row>
    <row r="1623" spans="1:4">
      <c r="A1623" s="1">
        <v>12572</v>
      </c>
      <c r="B1623" s="1" t="s">
        <v>2330</v>
      </c>
      <c r="C1623" s="1" t="s">
        <v>24085</v>
      </c>
      <c r="D1623" s="1">
        <v>733.58</v>
      </c>
    </row>
    <row r="1624" spans="1:4">
      <c r="A1624" s="1">
        <v>12574</v>
      </c>
      <c r="B1624" s="1" t="s">
        <v>2331</v>
      </c>
      <c r="C1624" s="1" t="s">
        <v>24085</v>
      </c>
      <c r="D1624" s="1">
        <v>459.36</v>
      </c>
    </row>
    <row r="1625" spans="1:4">
      <c r="A1625" s="1">
        <v>7379</v>
      </c>
      <c r="B1625" s="1" t="s">
        <v>2332</v>
      </c>
      <c r="C1625" s="1" t="s">
        <v>24085</v>
      </c>
      <c r="D1625" s="1">
        <v>367.59</v>
      </c>
    </row>
    <row r="1626" spans="1:4">
      <c r="A1626" s="1">
        <v>10939</v>
      </c>
      <c r="B1626" s="1" t="s">
        <v>2333</v>
      </c>
      <c r="C1626" s="1" t="s">
        <v>24085</v>
      </c>
      <c r="D1626" s="1">
        <v>439.3</v>
      </c>
    </row>
    <row r="1627" spans="1:4">
      <c r="A1627" s="1">
        <v>70255</v>
      </c>
      <c r="B1627" s="1" t="s">
        <v>2334</v>
      </c>
      <c r="C1627" s="1" t="s">
        <v>24085</v>
      </c>
      <c r="D1627" s="1">
        <v>2.36</v>
      </c>
    </row>
    <row r="1628" spans="1:4">
      <c r="A1628" s="1">
        <v>4002</v>
      </c>
      <c r="B1628" s="1" t="s">
        <v>2335</v>
      </c>
      <c r="C1628" s="1" t="s">
        <v>24085</v>
      </c>
      <c r="D1628" s="1">
        <v>39.25</v>
      </c>
    </row>
    <row r="1629" spans="1:4">
      <c r="A1629" s="1">
        <v>3580</v>
      </c>
      <c r="B1629" s="1" t="s">
        <v>2336</v>
      </c>
      <c r="C1629" s="1" t="s">
        <v>22126</v>
      </c>
      <c r="D1629" s="1">
        <v>0.65</v>
      </c>
    </row>
    <row r="1630" spans="1:4">
      <c r="A1630" s="1">
        <v>3531</v>
      </c>
      <c r="B1630" s="1" t="s">
        <v>2337</v>
      </c>
      <c r="C1630" s="1" t="s">
        <v>22126</v>
      </c>
      <c r="D1630" s="1">
        <v>1.71</v>
      </c>
    </row>
    <row r="1631" spans="1:4">
      <c r="A1631" s="1">
        <v>12765</v>
      </c>
      <c r="B1631" s="1" t="s">
        <v>2338</v>
      </c>
      <c r="C1631" s="1" t="s">
        <v>24085</v>
      </c>
      <c r="D1631" s="1">
        <v>22.3</v>
      </c>
    </row>
    <row r="1632" spans="1:4">
      <c r="A1632" s="1">
        <v>3530</v>
      </c>
      <c r="B1632" s="1" t="s">
        <v>2339</v>
      </c>
      <c r="C1632" s="1" t="s">
        <v>22126</v>
      </c>
      <c r="D1632" s="1">
        <v>0.28000000000000003</v>
      </c>
    </row>
    <row r="1633" spans="1:4">
      <c r="A1633" s="1">
        <v>12021</v>
      </c>
      <c r="B1633" s="1" t="s">
        <v>2340</v>
      </c>
      <c r="C1633" s="1" t="s">
        <v>22126</v>
      </c>
      <c r="D1633" s="1">
        <v>3.37</v>
      </c>
    </row>
    <row r="1634" spans="1:4">
      <c r="A1634" s="1">
        <v>4989</v>
      </c>
      <c r="B1634" s="1" t="s">
        <v>2341</v>
      </c>
      <c r="C1634" s="1" t="s">
        <v>22126</v>
      </c>
      <c r="D1634" s="1">
        <v>0.49</v>
      </c>
    </row>
    <row r="1635" spans="1:4">
      <c r="A1635" s="1">
        <v>3579</v>
      </c>
      <c r="B1635" s="1" t="s">
        <v>2342</v>
      </c>
      <c r="C1635" s="1" t="s">
        <v>22126</v>
      </c>
      <c r="D1635" s="1">
        <v>0.95</v>
      </c>
    </row>
    <row r="1636" spans="1:4">
      <c r="A1636" s="1">
        <v>70106</v>
      </c>
      <c r="B1636" s="1" t="s">
        <v>2343</v>
      </c>
      <c r="C1636" s="1" t="s">
        <v>22126</v>
      </c>
      <c r="D1636" s="1">
        <v>9.02</v>
      </c>
    </row>
    <row r="1637" spans="1:4">
      <c r="A1637" s="1">
        <v>11173</v>
      </c>
      <c r="B1637" s="1" t="s">
        <v>2344</v>
      </c>
      <c r="C1637" s="1" t="s">
        <v>24085</v>
      </c>
      <c r="D1637" s="1">
        <v>9.6</v>
      </c>
    </row>
    <row r="1638" spans="1:4">
      <c r="A1638" s="1">
        <v>17304</v>
      </c>
      <c r="B1638" s="1" t="s">
        <v>2345</v>
      </c>
      <c r="C1638" s="1" t="s">
        <v>2346</v>
      </c>
      <c r="D1638" s="1">
        <v>2.17</v>
      </c>
    </row>
    <row r="1639" spans="1:4">
      <c r="A1639" s="1">
        <v>3420</v>
      </c>
      <c r="B1639" s="1" t="s">
        <v>2347</v>
      </c>
      <c r="C1639" s="1" t="s">
        <v>22126</v>
      </c>
      <c r="D1639" s="1">
        <v>0.17</v>
      </c>
    </row>
    <row r="1640" spans="1:4">
      <c r="A1640" s="1">
        <v>36794</v>
      </c>
      <c r="B1640" s="1" t="s">
        <v>2348</v>
      </c>
      <c r="C1640" s="1" t="s">
        <v>22126</v>
      </c>
      <c r="D1640" s="1">
        <v>0.22</v>
      </c>
    </row>
    <row r="1641" spans="1:4">
      <c r="A1641" s="1">
        <v>36795</v>
      </c>
      <c r="B1641" s="1" t="s">
        <v>2349</v>
      </c>
      <c r="C1641" s="1" t="s">
        <v>22126</v>
      </c>
      <c r="D1641" s="1">
        <v>0.27</v>
      </c>
    </row>
    <row r="1642" spans="1:4">
      <c r="A1642" s="1">
        <v>30007</v>
      </c>
      <c r="B1642" s="1" t="s">
        <v>2350</v>
      </c>
      <c r="C1642" s="1" t="s">
        <v>22126</v>
      </c>
      <c r="D1642" s="1">
        <v>0.26</v>
      </c>
    </row>
    <row r="1643" spans="1:4">
      <c r="A1643" s="1">
        <v>14014</v>
      </c>
      <c r="B1643" s="1" t="s">
        <v>2351</v>
      </c>
      <c r="C1643" s="1" t="s">
        <v>22126</v>
      </c>
      <c r="D1643" s="1">
        <v>0.69</v>
      </c>
    </row>
    <row r="1644" spans="1:4">
      <c r="A1644" s="1">
        <v>4636</v>
      </c>
      <c r="B1644" s="1" t="s">
        <v>2352</v>
      </c>
      <c r="C1644" s="1" t="s">
        <v>22126</v>
      </c>
      <c r="D1644" s="1">
        <v>0.14000000000000001</v>
      </c>
    </row>
    <row r="1645" spans="1:4">
      <c r="A1645" s="1">
        <v>14354</v>
      </c>
      <c r="B1645" s="1" t="s">
        <v>2353</v>
      </c>
      <c r="C1645" s="1" t="s">
        <v>24085</v>
      </c>
      <c r="D1645" s="1">
        <v>12.69</v>
      </c>
    </row>
    <row r="1646" spans="1:4">
      <c r="A1646" s="1">
        <v>50970</v>
      </c>
      <c r="B1646" s="1" t="s">
        <v>2354</v>
      </c>
      <c r="C1646" s="1" t="s">
        <v>24085</v>
      </c>
      <c r="D1646" s="1">
        <v>1092.73</v>
      </c>
    </row>
    <row r="1647" spans="1:4">
      <c r="A1647" s="1">
        <v>50962</v>
      </c>
      <c r="B1647" s="1" t="s">
        <v>2355</v>
      </c>
      <c r="C1647" s="1" t="s">
        <v>24085</v>
      </c>
      <c r="D1647" s="1">
        <v>54.37</v>
      </c>
    </row>
    <row r="1648" spans="1:4">
      <c r="A1648" s="1">
        <v>50966</v>
      </c>
      <c r="B1648" s="1" t="s">
        <v>2356</v>
      </c>
      <c r="C1648" s="1" t="s">
        <v>24085</v>
      </c>
      <c r="D1648" s="1">
        <v>171.48</v>
      </c>
    </row>
    <row r="1649" spans="1:4">
      <c r="A1649" s="1">
        <v>1109</v>
      </c>
      <c r="B1649" s="1" t="s">
        <v>2357</v>
      </c>
      <c r="C1649" s="1" t="s">
        <v>24085</v>
      </c>
      <c r="D1649" s="1">
        <v>50.11</v>
      </c>
    </row>
    <row r="1650" spans="1:4">
      <c r="A1650" s="1">
        <v>1136</v>
      </c>
      <c r="B1650" s="1" t="s">
        <v>2358</v>
      </c>
      <c r="C1650" s="1" t="s">
        <v>24085</v>
      </c>
      <c r="D1650" s="1">
        <v>8.26</v>
      </c>
    </row>
    <row r="1651" spans="1:4">
      <c r="A1651" s="1">
        <v>5591</v>
      </c>
      <c r="B1651" s="1" t="s">
        <v>2359</v>
      </c>
      <c r="C1651" s="1" t="s">
        <v>24085</v>
      </c>
      <c r="D1651" s="1">
        <v>130.9</v>
      </c>
    </row>
    <row r="1652" spans="1:4">
      <c r="A1652" s="1">
        <v>80076</v>
      </c>
      <c r="B1652" s="1" t="s">
        <v>2360</v>
      </c>
      <c r="C1652" s="1" t="s">
        <v>24085</v>
      </c>
      <c r="D1652" s="1">
        <v>84.56</v>
      </c>
    </row>
    <row r="1653" spans="1:4">
      <c r="A1653" s="1">
        <v>3055</v>
      </c>
      <c r="B1653" s="1" t="s">
        <v>2361</v>
      </c>
      <c r="C1653" s="1" t="s">
        <v>24085</v>
      </c>
      <c r="D1653" s="1">
        <v>749.36</v>
      </c>
    </row>
    <row r="1654" spans="1:4">
      <c r="A1654" s="1">
        <v>5220</v>
      </c>
      <c r="B1654" s="1" t="s">
        <v>2362</v>
      </c>
      <c r="C1654" s="1" t="s">
        <v>24085</v>
      </c>
      <c r="D1654" s="1">
        <v>24.43</v>
      </c>
    </row>
    <row r="1655" spans="1:4">
      <c r="A1655" s="1">
        <v>5505</v>
      </c>
      <c r="B1655" s="1" t="s">
        <v>2363</v>
      </c>
      <c r="C1655" s="1" t="s">
        <v>20557</v>
      </c>
      <c r="D1655" s="1">
        <v>1.28</v>
      </c>
    </row>
    <row r="1656" spans="1:4">
      <c r="A1656" s="1">
        <v>1602</v>
      </c>
      <c r="B1656" s="1" t="s">
        <v>2364</v>
      </c>
      <c r="C1656" s="1" t="s">
        <v>20557</v>
      </c>
      <c r="D1656" s="1">
        <v>13.08</v>
      </c>
    </row>
    <row r="1657" spans="1:4">
      <c r="A1657" s="1">
        <v>30471</v>
      </c>
      <c r="B1657" s="1" t="s">
        <v>2365</v>
      </c>
      <c r="C1657" s="1" t="s">
        <v>24085</v>
      </c>
      <c r="D1657" s="1">
        <v>24.51</v>
      </c>
    </row>
    <row r="1658" spans="1:4">
      <c r="A1658" s="1">
        <v>8414</v>
      </c>
      <c r="B1658" s="1" t="s">
        <v>2366</v>
      </c>
      <c r="C1658" s="1" t="s">
        <v>20557</v>
      </c>
      <c r="D1658" s="1">
        <v>49.07</v>
      </c>
    </row>
    <row r="1659" spans="1:4">
      <c r="A1659" s="1">
        <v>43512</v>
      </c>
      <c r="B1659" s="1" t="s">
        <v>2367</v>
      </c>
      <c r="C1659" s="1" t="s">
        <v>20557</v>
      </c>
      <c r="D1659" s="1">
        <v>6.4</v>
      </c>
    </row>
    <row r="1660" spans="1:4">
      <c r="A1660" s="1">
        <v>11404</v>
      </c>
      <c r="B1660" s="1" t="s">
        <v>2368</v>
      </c>
      <c r="C1660" s="1" t="s">
        <v>20557</v>
      </c>
      <c r="D1660" s="1">
        <v>16.22</v>
      </c>
    </row>
    <row r="1661" spans="1:4">
      <c r="A1661" s="1">
        <v>12919</v>
      </c>
      <c r="B1661" s="1" t="s">
        <v>2369</v>
      </c>
      <c r="C1661" s="1" t="s">
        <v>2370</v>
      </c>
      <c r="D1661" s="1">
        <v>35.25</v>
      </c>
    </row>
    <row r="1662" spans="1:4">
      <c r="A1662" s="1">
        <v>88105</v>
      </c>
      <c r="B1662" s="1" t="s">
        <v>2371</v>
      </c>
      <c r="C1662" s="1" t="s">
        <v>20557</v>
      </c>
      <c r="D1662" s="1">
        <v>31.36</v>
      </c>
    </row>
    <row r="1663" spans="1:4">
      <c r="A1663" s="1">
        <v>6111</v>
      </c>
      <c r="B1663" s="1" t="s">
        <v>2372</v>
      </c>
      <c r="C1663" s="1" t="s">
        <v>20557</v>
      </c>
      <c r="D1663" s="1">
        <v>32.36</v>
      </c>
    </row>
    <row r="1664" spans="1:4">
      <c r="A1664" s="1">
        <v>8387</v>
      </c>
      <c r="B1664" s="1" t="s">
        <v>2373</v>
      </c>
      <c r="C1664" s="1" t="s">
        <v>20557</v>
      </c>
      <c r="D1664" s="1">
        <v>32.299999999999997</v>
      </c>
    </row>
    <row r="1665" spans="1:4">
      <c r="A1665" s="1">
        <v>28007</v>
      </c>
      <c r="B1665" s="1" t="s">
        <v>2374</v>
      </c>
      <c r="C1665" s="1" t="s">
        <v>20557</v>
      </c>
      <c r="D1665" s="1">
        <v>28.65</v>
      </c>
    </row>
    <row r="1666" spans="1:4">
      <c r="A1666" s="1">
        <v>20821</v>
      </c>
      <c r="B1666" s="1" t="s">
        <v>2375</v>
      </c>
      <c r="C1666" s="1" t="s">
        <v>20557</v>
      </c>
      <c r="D1666" s="1">
        <v>26.1</v>
      </c>
    </row>
    <row r="1667" spans="1:4">
      <c r="A1667" s="1">
        <v>5053</v>
      </c>
      <c r="B1667" s="1" t="s">
        <v>2376</v>
      </c>
      <c r="C1667" s="1" t="s">
        <v>20557</v>
      </c>
      <c r="D1667" s="1">
        <v>206.24</v>
      </c>
    </row>
    <row r="1668" spans="1:4">
      <c r="A1668" s="1">
        <v>20061</v>
      </c>
      <c r="B1668" s="1" t="s">
        <v>2377</v>
      </c>
      <c r="C1668" s="1" t="s">
        <v>20557</v>
      </c>
      <c r="D1668" s="1">
        <v>31.26</v>
      </c>
    </row>
    <row r="1669" spans="1:4">
      <c r="A1669" s="1">
        <v>88101</v>
      </c>
      <c r="B1669" s="1" t="s">
        <v>2378</v>
      </c>
      <c r="C1669" s="1" t="s">
        <v>20557</v>
      </c>
      <c r="D1669" s="1">
        <v>36.65</v>
      </c>
    </row>
    <row r="1670" spans="1:4">
      <c r="A1670" s="1">
        <v>88102</v>
      </c>
      <c r="B1670" s="1" t="s">
        <v>2379</v>
      </c>
      <c r="C1670" s="1" t="s">
        <v>20557</v>
      </c>
      <c r="D1670" s="1">
        <v>36.32</v>
      </c>
    </row>
    <row r="1671" spans="1:4">
      <c r="A1671" s="1">
        <v>88103</v>
      </c>
      <c r="B1671" s="1" t="s">
        <v>2380</v>
      </c>
      <c r="C1671" s="1" t="s">
        <v>20557</v>
      </c>
      <c r="D1671" s="1">
        <v>36.229999999999997</v>
      </c>
    </row>
    <row r="1672" spans="1:4">
      <c r="A1672" s="1">
        <v>36736</v>
      </c>
      <c r="B1672" s="1" t="s">
        <v>2381</v>
      </c>
      <c r="C1672" s="1" t="s">
        <v>24085</v>
      </c>
      <c r="D1672" s="1">
        <v>3300</v>
      </c>
    </row>
    <row r="1673" spans="1:4">
      <c r="A1673" s="1">
        <v>36001</v>
      </c>
      <c r="B1673" s="1" t="s">
        <v>2382</v>
      </c>
      <c r="C1673" s="1" t="s">
        <v>24085</v>
      </c>
      <c r="D1673" s="1">
        <v>6600</v>
      </c>
    </row>
    <row r="1674" spans="1:4">
      <c r="A1674" s="1">
        <v>36734</v>
      </c>
      <c r="B1674" s="1" t="s">
        <v>2383</v>
      </c>
      <c r="C1674" s="1" t="s">
        <v>24085</v>
      </c>
      <c r="D1674" s="1">
        <v>990</v>
      </c>
    </row>
    <row r="1675" spans="1:4">
      <c r="A1675" s="1">
        <v>36735</v>
      </c>
      <c r="B1675" s="1" t="s">
        <v>2384</v>
      </c>
      <c r="C1675" s="1" t="s">
        <v>24085</v>
      </c>
      <c r="D1675" s="1">
        <v>1335</v>
      </c>
    </row>
    <row r="1676" spans="1:4">
      <c r="A1676" s="1">
        <v>36003</v>
      </c>
      <c r="B1676" s="1" t="s">
        <v>2385</v>
      </c>
      <c r="C1676" s="1" t="s">
        <v>24085</v>
      </c>
      <c r="D1676" s="1">
        <v>1650</v>
      </c>
    </row>
    <row r="1677" spans="1:4">
      <c r="A1677" s="1">
        <v>2077</v>
      </c>
      <c r="B1677" s="1" t="s">
        <v>2386</v>
      </c>
      <c r="C1677" s="1" t="s">
        <v>24085</v>
      </c>
      <c r="D1677" s="1">
        <v>1980</v>
      </c>
    </row>
    <row r="1678" spans="1:4">
      <c r="A1678" s="1">
        <v>374</v>
      </c>
      <c r="B1678" s="1" t="s">
        <v>2387</v>
      </c>
      <c r="C1678" s="1" t="s">
        <v>24085</v>
      </c>
      <c r="D1678" s="1">
        <v>2640</v>
      </c>
    </row>
    <row r="1679" spans="1:4">
      <c r="A1679" s="1">
        <v>2076</v>
      </c>
      <c r="B1679" s="1" t="s">
        <v>2388</v>
      </c>
      <c r="C1679" s="1" t="s">
        <v>24085</v>
      </c>
      <c r="D1679" s="1">
        <v>600</v>
      </c>
    </row>
    <row r="1680" spans="1:4">
      <c r="A1680" s="1">
        <v>36732</v>
      </c>
      <c r="B1680" s="1" t="s">
        <v>2389</v>
      </c>
      <c r="C1680" s="1" t="s">
        <v>24085</v>
      </c>
      <c r="D1680" s="1">
        <v>920</v>
      </c>
    </row>
    <row r="1681" spans="1:4">
      <c r="A1681" s="1">
        <v>36733</v>
      </c>
      <c r="B1681" s="1" t="s">
        <v>2390</v>
      </c>
      <c r="C1681" s="1" t="s">
        <v>24085</v>
      </c>
      <c r="D1681" s="1">
        <v>1200</v>
      </c>
    </row>
    <row r="1682" spans="1:4">
      <c r="A1682" s="1">
        <v>856</v>
      </c>
      <c r="B1682" s="1" t="s">
        <v>2391</v>
      </c>
      <c r="C1682" s="1" t="s">
        <v>24085</v>
      </c>
      <c r="D1682" s="1">
        <v>360</v>
      </c>
    </row>
    <row r="1683" spans="1:4">
      <c r="A1683" s="1">
        <v>85</v>
      </c>
      <c r="B1683" s="1" t="s">
        <v>2392</v>
      </c>
      <c r="C1683" s="1" t="s">
        <v>24085</v>
      </c>
      <c r="D1683" s="1">
        <v>420</v>
      </c>
    </row>
    <row r="1684" spans="1:4">
      <c r="A1684" s="1">
        <v>61781</v>
      </c>
      <c r="B1684" s="1" t="s">
        <v>2393</v>
      </c>
      <c r="C1684" s="1" t="s">
        <v>24085</v>
      </c>
      <c r="D1684" s="1">
        <v>0.93</v>
      </c>
    </row>
    <row r="1685" spans="1:4">
      <c r="A1685" s="1">
        <v>201</v>
      </c>
      <c r="B1685" s="1" t="s">
        <v>2394</v>
      </c>
      <c r="C1685" s="1" t="s">
        <v>20557</v>
      </c>
      <c r="D1685" s="1">
        <v>2.78</v>
      </c>
    </row>
    <row r="1686" spans="1:4">
      <c r="A1686" s="1">
        <v>42523</v>
      </c>
      <c r="B1686" s="1" t="s">
        <v>2395</v>
      </c>
      <c r="C1686" s="1" t="s">
        <v>20557</v>
      </c>
      <c r="D1686" s="1">
        <v>3.52</v>
      </c>
    </row>
    <row r="1687" spans="1:4">
      <c r="A1687" s="1">
        <v>5912</v>
      </c>
      <c r="B1687" s="1" t="s">
        <v>2396</v>
      </c>
      <c r="C1687" s="1" t="s">
        <v>24134</v>
      </c>
      <c r="D1687" s="1">
        <v>2.36</v>
      </c>
    </row>
    <row r="1688" spans="1:4">
      <c r="A1688" s="1">
        <v>2950</v>
      </c>
      <c r="B1688" s="1" t="s">
        <v>2397</v>
      </c>
      <c r="C1688" s="1" t="s">
        <v>16505</v>
      </c>
      <c r="D1688" s="1">
        <v>61.25</v>
      </c>
    </row>
    <row r="1689" spans="1:4">
      <c r="A1689" s="1">
        <v>8103</v>
      </c>
      <c r="B1689" s="1" t="s">
        <v>2398</v>
      </c>
      <c r="C1689" s="1" t="s">
        <v>16505</v>
      </c>
      <c r="D1689" s="1">
        <v>82.3</v>
      </c>
    </row>
    <row r="1690" spans="1:4">
      <c r="A1690" s="1">
        <v>6201</v>
      </c>
      <c r="B1690" s="1" t="s">
        <v>2399</v>
      </c>
      <c r="C1690" s="1" t="s">
        <v>16505</v>
      </c>
      <c r="D1690" s="1">
        <v>36.19</v>
      </c>
    </row>
    <row r="1691" spans="1:4">
      <c r="A1691" s="1">
        <v>2198</v>
      </c>
      <c r="B1691" s="1" t="s">
        <v>2400</v>
      </c>
      <c r="C1691" s="1" t="s">
        <v>16505</v>
      </c>
      <c r="D1691" s="1">
        <v>41.76</v>
      </c>
    </row>
    <row r="1692" spans="1:4">
      <c r="A1692" s="1">
        <v>50318</v>
      </c>
      <c r="B1692" s="1" t="s">
        <v>2401</v>
      </c>
      <c r="C1692" s="1" t="s">
        <v>2402</v>
      </c>
      <c r="D1692" s="1">
        <v>41.76</v>
      </c>
    </row>
    <row r="1693" spans="1:4">
      <c r="A1693" s="1">
        <v>12072</v>
      </c>
      <c r="B1693" s="1" t="s">
        <v>2403</v>
      </c>
      <c r="C1693" s="1" t="s">
        <v>24085</v>
      </c>
      <c r="D1693" s="1">
        <v>21.98</v>
      </c>
    </row>
    <row r="1694" spans="1:4">
      <c r="A1694" s="1">
        <v>12073</v>
      </c>
      <c r="B1694" s="1" t="s">
        <v>2404</v>
      </c>
      <c r="C1694" s="1" t="s">
        <v>24085</v>
      </c>
      <c r="D1694" s="1">
        <v>38.35</v>
      </c>
    </row>
    <row r="1695" spans="1:4">
      <c r="A1695" s="1">
        <v>6889</v>
      </c>
      <c r="B1695" s="1" t="s">
        <v>2405</v>
      </c>
      <c r="C1695" s="1" t="s">
        <v>4295</v>
      </c>
      <c r="D1695" s="1">
        <v>87.42</v>
      </c>
    </row>
    <row r="1696" spans="1:4">
      <c r="A1696" s="1">
        <v>22028</v>
      </c>
      <c r="B1696" s="1" t="s">
        <v>2406</v>
      </c>
      <c r="C1696" s="1" t="s">
        <v>24085</v>
      </c>
      <c r="D1696" s="1">
        <v>55.33</v>
      </c>
    </row>
    <row r="1697" spans="1:4">
      <c r="A1697" s="1">
        <v>22033</v>
      </c>
      <c r="B1697" s="1" t="s">
        <v>2407</v>
      </c>
      <c r="C1697" s="1" t="s">
        <v>24085</v>
      </c>
      <c r="D1697" s="1">
        <v>58.36</v>
      </c>
    </row>
    <row r="1698" spans="1:4">
      <c r="A1698" s="1">
        <v>4861</v>
      </c>
      <c r="B1698" s="1" t="s">
        <v>954</v>
      </c>
      <c r="C1698" s="1" t="s">
        <v>24134</v>
      </c>
      <c r="D1698" s="1">
        <v>22.39</v>
      </c>
    </row>
    <row r="1699" spans="1:4">
      <c r="A1699" s="1">
        <v>19630</v>
      </c>
      <c r="B1699" s="1" t="s">
        <v>955</v>
      </c>
      <c r="C1699" s="1" t="s">
        <v>21974</v>
      </c>
      <c r="D1699" s="1">
        <v>296.63</v>
      </c>
    </row>
    <row r="1700" spans="1:4">
      <c r="A1700" s="1">
        <v>19637</v>
      </c>
      <c r="B1700" s="1" t="s">
        <v>956</v>
      </c>
      <c r="C1700" s="1" t="s">
        <v>21974</v>
      </c>
      <c r="D1700" s="1">
        <v>256</v>
      </c>
    </row>
    <row r="1701" spans="1:4">
      <c r="A1701" s="1">
        <v>19644</v>
      </c>
      <c r="B1701" s="1" t="s">
        <v>957</v>
      </c>
      <c r="C1701" s="1" t="s">
        <v>20557</v>
      </c>
      <c r="D1701" s="1">
        <v>91.12</v>
      </c>
    </row>
    <row r="1702" spans="1:4">
      <c r="A1702" s="1">
        <v>19645</v>
      </c>
      <c r="B1702" s="1" t="s">
        <v>958</v>
      </c>
      <c r="C1702" s="1" t="s">
        <v>20557</v>
      </c>
      <c r="D1702" s="1">
        <v>105.23</v>
      </c>
    </row>
    <row r="1703" spans="1:4">
      <c r="A1703" s="1">
        <v>19638</v>
      </c>
      <c r="B1703" s="1" t="s">
        <v>959</v>
      </c>
      <c r="C1703" s="1" t="s">
        <v>21974</v>
      </c>
      <c r="D1703" s="1">
        <v>326.3</v>
      </c>
    </row>
    <row r="1704" spans="1:4">
      <c r="A1704" s="1">
        <v>19639</v>
      </c>
      <c r="B1704" s="1" t="s">
        <v>960</v>
      </c>
      <c r="C1704" s="1" t="s">
        <v>21974</v>
      </c>
      <c r="D1704" s="1">
        <v>275</v>
      </c>
    </row>
    <row r="1705" spans="1:4">
      <c r="A1705" s="1">
        <v>19643</v>
      </c>
      <c r="B1705" s="1" t="s">
        <v>961</v>
      </c>
      <c r="C1705" s="1" t="s">
        <v>20557</v>
      </c>
      <c r="D1705" s="1">
        <v>76.3</v>
      </c>
    </row>
    <row r="1706" spans="1:4">
      <c r="A1706" s="1">
        <v>42253</v>
      </c>
      <c r="B1706" s="1" t="s">
        <v>962</v>
      </c>
      <c r="C1706" s="1" t="s">
        <v>24085</v>
      </c>
      <c r="D1706" s="1">
        <v>2414.66</v>
      </c>
    </row>
    <row r="1707" spans="1:4">
      <c r="A1707" s="1">
        <v>52054</v>
      </c>
      <c r="B1707" s="1" t="s">
        <v>963</v>
      </c>
      <c r="C1707" s="1" t="s">
        <v>24085</v>
      </c>
      <c r="D1707" s="1">
        <v>18.37</v>
      </c>
    </row>
    <row r="1708" spans="1:4">
      <c r="A1708" s="1">
        <v>2008</v>
      </c>
      <c r="B1708" s="1" t="s">
        <v>964</v>
      </c>
      <c r="C1708" s="1" t="s">
        <v>24085</v>
      </c>
      <c r="D1708" s="1">
        <v>0.78</v>
      </c>
    </row>
    <row r="1709" spans="1:4">
      <c r="A1709" s="1">
        <v>6395</v>
      </c>
      <c r="B1709" s="1" t="s">
        <v>965</v>
      </c>
      <c r="C1709" s="1" t="s">
        <v>24085</v>
      </c>
      <c r="D1709" s="1">
        <v>0.65</v>
      </c>
    </row>
    <row r="1710" spans="1:4">
      <c r="A1710" s="1">
        <v>40523</v>
      </c>
      <c r="B1710" s="1" t="s">
        <v>966</v>
      </c>
      <c r="C1710" s="1" t="s">
        <v>24085</v>
      </c>
      <c r="D1710" s="1">
        <v>0.15</v>
      </c>
    </row>
    <row r="1711" spans="1:4">
      <c r="A1711" s="1">
        <v>47715</v>
      </c>
      <c r="B1711" s="1" t="s">
        <v>967</v>
      </c>
      <c r="C1711" s="1" t="s">
        <v>24085</v>
      </c>
      <c r="D1711" s="1">
        <v>429.2</v>
      </c>
    </row>
    <row r="1712" spans="1:4">
      <c r="A1712" s="1">
        <v>12761</v>
      </c>
      <c r="B1712" s="1" t="s">
        <v>968</v>
      </c>
      <c r="C1712" s="1" t="s">
        <v>24085</v>
      </c>
      <c r="D1712" s="1">
        <v>18.600000000000001</v>
      </c>
    </row>
    <row r="1713" spans="1:4">
      <c r="A1713" s="1">
        <v>70071</v>
      </c>
      <c r="B1713" s="1" t="s">
        <v>969</v>
      </c>
      <c r="C1713" s="1" t="s">
        <v>24085</v>
      </c>
      <c r="D1713" s="1">
        <v>43.3</v>
      </c>
    </row>
    <row r="1714" spans="1:4">
      <c r="A1714" s="1">
        <v>4817</v>
      </c>
      <c r="B1714" s="1" t="s">
        <v>970</v>
      </c>
      <c r="C1714" s="1" t="s">
        <v>24134</v>
      </c>
      <c r="D1714" s="1">
        <v>11.55</v>
      </c>
    </row>
    <row r="1715" spans="1:4">
      <c r="A1715" s="1">
        <v>70078</v>
      </c>
      <c r="B1715" s="1" t="s">
        <v>971</v>
      </c>
      <c r="C1715" s="1" t="s">
        <v>24134</v>
      </c>
      <c r="D1715" s="1">
        <v>3.33</v>
      </c>
    </row>
    <row r="1716" spans="1:4">
      <c r="A1716" s="1">
        <v>10574</v>
      </c>
      <c r="B1716" s="1" t="s">
        <v>972</v>
      </c>
      <c r="C1716" s="1" t="s">
        <v>21974</v>
      </c>
      <c r="D1716" s="1">
        <v>12.23</v>
      </c>
    </row>
    <row r="1717" spans="1:4">
      <c r="A1717" s="1">
        <v>11580</v>
      </c>
      <c r="B1717" s="1" t="s">
        <v>973</v>
      </c>
      <c r="C1717" s="1" t="s">
        <v>21974</v>
      </c>
      <c r="D1717" s="1">
        <v>12.52</v>
      </c>
    </row>
    <row r="1718" spans="1:4">
      <c r="A1718" s="1">
        <v>872</v>
      </c>
      <c r="B1718" s="1" t="s">
        <v>974</v>
      </c>
      <c r="C1718" s="1" t="s">
        <v>3730</v>
      </c>
      <c r="D1718" s="1">
        <v>12.76</v>
      </c>
    </row>
    <row r="1719" spans="1:4">
      <c r="A1719" s="1">
        <v>4109</v>
      </c>
      <c r="B1719" s="1" t="s">
        <v>975</v>
      </c>
      <c r="C1719" s="1" t="s">
        <v>2346</v>
      </c>
      <c r="D1719" s="1">
        <v>35.18</v>
      </c>
    </row>
    <row r="1720" spans="1:4">
      <c r="A1720" s="1">
        <v>86227</v>
      </c>
      <c r="B1720" s="1" t="s">
        <v>976</v>
      </c>
      <c r="C1720" s="1" t="s">
        <v>22075</v>
      </c>
      <c r="D1720" s="1">
        <v>30.16</v>
      </c>
    </row>
    <row r="1721" spans="1:4">
      <c r="A1721" s="1">
        <v>20030</v>
      </c>
      <c r="B1721" s="1" t="s">
        <v>977</v>
      </c>
      <c r="C1721" s="1" t="s">
        <v>20557</v>
      </c>
      <c r="D1721" s="1">
        <v>2.81</v>
      </c>
    </row>
    <row r="1722" spans="1:4">
      <c r="A1722" s="1">
        <v>19641</v>
      </c>
      <c r="B1722" s="1" t="s">
        <v>978</v>
      </c>
      <c r="C1722" s="1" t="s">
        <v>20557</v>
      </c>
      <c r="D1722" s="1">
        <v>3.96</v>
      </c>
    </row>
    <row r="1723" spans="1:4">
      <c r="A1723" s="1">
        <v>1238</v>
      </c>
      <c r="B1723" s="1" t="s">
        <v>979</v>
      </c>
      <c r="C1723" s="1" t="s">
        <v>24085</v>
      </c>
      <c r="D1723" s="1">
        <v>28907.200000000001</v>
      </c>
    </row>
    <row r="1724" spans="1:4">
      <c r="A1724" s="1">
        <v>6918</v>
      </c>
      <c r="B1724" s="1" t="s">
        <v>980</v>
      </c>
      <c r="C1724" s="1" t="s">
        <v>24085</v>
      </c>
      <c r="D1724" s="1">
        <v>32804.800000000003</v>
      </c>
    </row>
    <row r="1725" spans="1:4">
      <c r="A1725" s="1">
        <v>80536</v>
      </c>
      <c r="B1725" s="1" t="s">
        <v>981</v>
      </c>
      <c r="C1725" s="1" t="s">
        <v>24085</v>
      </c>
      <c r="D1725" s="1">
        <v>2009.12</v>
      </c>
    </row>
    <row r="1726" spans="1:4">
      <c r="A1726" s="1">
        <v>80535</v>
      </c>
      <c r="B1726" s="1" t="s">
        <v>982</v>
      </c>
      <c r="C1726" s="1" t="s">
        <v>24085</v>
      </c>
      <c r="D1726" s="1">
        <v>1605.44</v>
      </c>
    </row>
    <row r="1727" spans="1:4">
      <c r="A1727" s="1">
        <v>80534</v>
      </c>
      <c r="B1727" s="1" t="s">
        <v>983</v>
      </c>
      <c r="C1727" s="1" t="s">
        <v>24085</v>
      </c>
      <c r="D1727" s="1">
        <v>707.6</v>
      </c>
    </row>
    <row r="1728" spans="1:4">
      <c r="A1728" s="1">
        <v>99315</v>
      </c>
      <c r="B1728" s="1" t="s">
        <v>14440</v>
      </c>
      <c r="C1728" s="1" t="s">
        <v>22075</v>
      </c>
      <c r="D1728" s="1">
        <v>2.73</v>
      </c>
    </row>
    <row r="1729" spans="1:4">
      <c r="A1729" s="1">
        <v>99455</v>
      </c>
      <c r="B1729" s="1" t="s">
        <v>984</v>
      </c>
      <c r="C1729" s="1" t="s">
        <v>22075</v>
      </c>
      <c r="D1729" s="1">
        <v>2.73</v>
      </c>
    </row>
    <row r="1730" spans="1:4">
      <c r="A1730" s="1">
        <v>99977</v>
      </c>
      <c r="B1730" s="1" t="s">
        <v>985</v>
      </c>
      <c r="C1730" s="1" t="s">
        <v>22075</v>
      </c>
      <c r="D1730" s="1">
        <v>2.73</v>
      </c>
    </row>
    <row r="1731" spans="1:4">
      <c r="A1731" s="1">
        <v>4780</v>
      </c>
      <c r="B1731" s="1" t="s">
        <v>986</v>
      </c>
      <c r="C1731" s="1" t="s">
        <v>24085</v>
      </c>
      <c r="D1731" s="1">
        <v>14.62</v>
      </c>
    </row>
    <row r="1732" spans="1:4">
      <c r="A1732" s="1">
        <v>7665</v>
      </c>
      <c r="B1732" s="1" t="s">
        <v>987</v>
      </c>
      <c r="C1732" s="1" t="s">
        <v>24085</v>
      </c>
      <c r="D1732" s="1">
        <v>4.5999999999999996</v>
      </c>
    </row>
    <row r="1733" spans="1:4">
      <c r="A1733" s="1">
        <v>2600</v>
      </c>
      <c r="B1733" s="1" t="s">
        <v>988</v>
      </c>
      <c r="C1733" s="1" t="s">
        <v>24134</v>
      </c>
      <c r="D1733" s="1">
        <v>0.55000000000000004</v>
      </c>
    </row>
    <row r="1734" spans="1:4">
      <c r="A1734" s="1">
        <v>4781</v>
      </c>
      <c r="B1734" s="1" t="s">
        <v>989</v>
      </c>
      <c r="C1734" s="1" t="s">
        <v>24085</v>
      </c>
      <c r="D1734" s="1">
        <v>13.92</v>
      </c>
    </row>
    <row r="1735" spans="1:4">
      <c r="A1735" s="1">
        <v>4782</v>
      </c>
      <c r="B1735" s="1" t="s">
        <v>990</v>
      </c>
      <c r="C1735" s="1" t="s">
        <v>22126</v>
      </c>
      <c r="D1735" s="1">
        <v>6.22</v>
      </c>
    </row>
    <row r="1736" spans="1:4">
      <c r="A1736" s="1">
        <v>4785</v>
      </c>
      <c r="B1736" s="1" t="s">
        <v>991</v>
      </c>
      <c r="C1736" s="1" t="s">
        <v>20557</v>
      </c>
      <c r="D1736" s="1">
        <v>3.6</v>
      </c>
    </row>
    <row r="1737" spans="1:4">
      <c r="A1737" s="1">
        <v>8383</v>
      </c>
      <c r="B1737" s="1" t="s">
        <v>992</v>
      </c>
      <c r="C1737" s="1" t="s">
        <v>24134</v>
      </c>
      <c r="D1737" s="1">
        <v>0.55000000000000004</v>
      </c>
    </row>
    <row r="1738" spans="1:4">
      <c r="A1738" s="1">
        <v>36896</v>
      </c>
      <c r="B1738" s="1" t="s">
        <v>993</v>
      </c>
      <c r="C1738" s="1" t="s">
        <v>3106</v>
      </c>
      <c r="D1738" s="1">
        <v>11.43</v>
      </c>
    </row>
    <row r="1739" spans="1:4">
      <c r="A1739" s="1">
        <v>38726</v>
      </c>
      <c r="B1739" s="1" t="s">
        <v>994</v>
      </c>
      <c r="C1739" s="1" t="s">
        <v>24085</v>
      </c>
      <c r="D1739" s="1">
        <v>13.22</v>
      </c>
    </row>
    <row r="1740" spans="1:4">
      <c r="A1740" s="1">
        <v>8382</v>
      </c>
      <c r="B1740" s="1" t="s">
        <v>995</v>
      </c>
      <c r="C1740" s="1" t="s">
        <v>24085</v>
      </c>
      <c r="D1740" s="1">
        <v>8.1999999999999993</v>
      </c>
    </row>
    <row r="1741" spans="1:4">
      <c r="A1741" s="1">
        <v>36900</v>
      </c>
      <c r="B1741" s="1" t="s">
        <v>996</v>
      </c>
      <c r="C1741" s="1" t="s">
        <v>20557</v>
      </c>
      <c r="D1741" s="1">
        <v>12.3</v>
      </c>
    </row>
    <row r="1742" spans="1:4">
      <c r="A1742" s="1">
        <v>50113</v>
      </c>
      <c r="B1742" s="1" t="s">
        <v>997</v>
      </c>
      <c r="C1742" s="1" t="s">
        <v>24085</v>
      </c>
      <c r="D1742" s="1">
        <v>33.99</v>
      </c>
    </row>
    <row r="1743" spans="1:4">
      <c r="A1743" s="1">
        <v>6027</v>
      </c>
      <c r="B1743" s="1" t="s">
        <v>998</v>
      </c>
      <c r="C1743" s="1" t="s">
        <v>24085</v>
      </c>
      <c r="D1743" s="1">
        <v>4.54</v>
      </c>
    </row>
    <row r="1744" spans="1:4">
      <c r="A1744" s="1">
        <v>77735</v>
      </c>
      <c r="B1744" s="1" t="s">
        <v>999</v>
      </c>
      <c r="C1744" s="1" t="s">
        <v>20557</v>
      </c>
      <c r="D1744" s="1">
        <v>65.2</v>
      </c>
    </row>
    <row r="1745" spans="1:4">
      <c r="A1745" s="1">
        <v>77335</v>
      </c>
      <c r="B1745" s="1" t="s">
        <v>1000</v>
      </c>
      <c r="C1745" s="1" t="s">
        <v>20557</v>
      </c>
      <c r="D1745" s="1">
        <v>66.3</v>
      </c>
    </row>
    <row r="1746" spans="1:4">
      <c r="A1746" s="1">
        <v>13844</v>
      </c>
      <c r="B1746" s="1" t="s">
        <v>1001</v>
      </c>
      <c r="C1746" s="1" t="s">
        <v>20557</v>
      </c>
      <c r="D1746" s="1">
        <v>212.51</v>
      </c>
    </row>
    <row r="1747" spans="1:4">
      <c r="A1747" s="1">
        <v>5511</v>
      </c>
      <c r="B1747" s="1" t="s">
        <v>1002</v>
      </c>
      <c r="C1747" s="1" t="s">
        <v>20557</v>
      </c>
      <c r="D1747" s="1">
        <v>2583</v>
      </c>
    </row>
    <row r="1748" spans="1:4">
      <c r="A1748" s="1">
        <v>87326</v>
      </c>
      <c r="B1748" s="1" t="s">
        <v>1003</v>
      </c>
      <c r="C1748" s="1" t="s">
        <v>20557</v>
      </c>
      <c r="D1748" s="1">
        <v>324.3</v>
      </c>
    </row>
    <row r="1749" spans="1:4">
      <c r="A1749" s="1">
        <v>1333</v>
      </c>
      <c r="B1749" s="1" t="s">
        <v>1004</v>
      </c>
      <c r="C1749" s="1" t="s">
        <v>20557</v>
      </c>
      <c r="D1749" s="1">
        <v>224.11</v>
      </c>
    </row>
    <row r="1750" spans="1:4">
      <c r="A1750" s="1">
        <v>46863</v>
      </c>
      <c r="B1750" s="1" t="s">
        <v>1005</v>
      </c>
      <c r="C1750" s="1" t="s">
        <v>20557</v>
      </c>
      <c r="D1750" s="1">
        <v>5.0999999999999996</v>
      </c>
    </row>
    <row r="1751" spans="1:4">
      <c r="A1751" s="1">
        <v>8236</v>
      </c>
      <c r="B1751" s="1" t="s">
        <v>1006</v>
      </c>
      <c r="C1751" s="1" t="s">
        <v>20557</v>
      </c>
      <c r="D1751" s="1">
        <v>3.86</v>
      </c>
    </row>
    <row r="1752" spans="1:4">
      <c r="A1752" s="1">
        <v>30528</v>
      </c>
      <c r="B1752" s="1" t="s">
        <v>1007</v>
      </c>
      <c r="C1752" s="1" t="s">
        <v>20557</v>
      </c>
      <c r="D1752" s="1">
        <v>4.0999999999999996</v>
      </c>
    </row>
    <row r="1753" spans="1:4">
      <c r="A1753" s="1">
        <v>30529</v>
      </c>
      <c r="B1753" s="1" t="s">
        <v>1008</v>
      </c>
      <c r="C1753" s="1" t="s">
        <v>20557</v>
      </c>
      <c r="D1753" s="1">
        <v>3.25</v>
      </c>
    </row>
    <row r="1754" spans="1:4">
      <c r="A1754" s="1">
        <v>30530</v>
      </c>
      <c r="B1754" s="1" t="s">
        <v>1009</v>
      </c>
      <c r="C1754" s="1" t="s">
        <v>20557</v>
      </c>
      <c r="D1754" s="1">
        <v>4.5</v>
      </c>
    </row>
    <row r="1755" spans="1:4">
      <c r="A1755" s="1">
        <v>62525</v>
      </c>
      <c r="B1755" s="1" t="s">
        <v>1010</v>
      </c>
      <c r="C1755" s="1" t="s">
        <v>20557</v>
      </c>
      <c r="D1755" s="1">
        <v>4.5</v>
      </c>
    </row>
    <row r="1756" spans="1:4">
      <c r="A1756" s="1">
        <v>30531</v>
      </c>
      <c r="B1756" s="1" t="s">
        <v>1011</v>
      </c>
      <c r="C1756" s="1" t="s">
        <v>20557</v>
      </c>
      <c r="D1756" s="1">
        <v>7.25</v>
      </c>
    </row>
    <row r="1757" spans="1:4">
      <c r="A1757" s="1">
        <v>30527</v>
      </c>
      <c r="B1757" s="1" t="s">
        <v>1012</v>
      </c>
      <c r="C1757" s="1" t="s">
        <v>20557</v>
      </c>
      <c r="D1757" s="1">
        <v>4.3499999999999996</v>
      </c>
    </row>
    <row r="1758" spans="1:4">
      <c r="A1758" s="1">
        <v>1732</v>
      </c>
      <c r="B1758" s="1" t="s">
        <v>1013</v>
      </c>
      <c r="C1758" s="1" t="s">
        <v>24085</v>
      </c>
      <c r="D1758" s="1">
        <v>0.3</v>
      </c>
    </row>
    <row r="1759" spans="1:4">
      <c r="A1759" s="1">
        <v>45208</v>
      </c>
      <c r="B1759" s="1" t="s">
        <v>1014</v>
      </c>
      <c r="C1759" s="1" t="s">
        <v>24085</v>
      </c>
      <c r="D1759" s="1">
        <v>25.73</v>
      </c>
    </row>
    <row r="1760" spans="1:4">
      <c r="A1760" s="1">
        <v>45651</v>
      </c>
      <c r="B1760" s="1" t="s">
        <v>1015</v>
      </c>
      <c r="C1760" s="1" t="s">
        <v>24085</v>
      </c>
      <c r="D1760" s="1">
        <v>2.87</v>
      </c>
    </row>
    <row r="1761" spans="1:4">
      <c r="A1761" s="1">
        <v>45655</v>
      </c>
      <c r="B1761" s="1" t="s">
        <v>1016</v>
      </c>
      <c r="C1761" s="1" t="s">
        <v>24085</v>
      </c>
      <c r="D1761" s="1">
        <v>6.77</v>
      </c>
    </row>
    <row r="1762" spans="1:4">
      <c r="A1762" s="1">
        <v>1152</v>
      </c>
      <c r="B1762" s="1" t="s">
        <v>1017</v>
      </c>
      <c r="C1762" s="1" t="s">
        <v>20557</v>
      </c>
      <c r="D1762" s="1">
        <v>28.56</v>
      </c>
    </row>
    <row r="1763" spans="1:4">
      <c r="A1763" s="1">
        <v>7100</v>
      </c>
      <c r="B1763" s="1" t="s">
        <v>1018</v>
      </c>
      <c r="C1763" s="1" t="s">
        <v>20557</v>
      </c>
      <c r="D1763" s="1">
        <v>22.85</v>
      </c>
    </row>
    <row r="1764" spans="1:4">
      <c r="A1764" s="1">
        <v>7530</v>
      </c>
      <c r="B1764" s="1" t="s">
        <v>1019</v>
      </c>
      <c r="C1764" s="1" t="s">
        <v>24134</v>
      </c>
      <c r="D1764" s="1">
        <v>0.31</v>
      </c>
    </row>
    <row r="1765" spans="1:4">
      <c r="A1765" s="1">
        <v>8376</v>
      </c>
      <c r="B1765" s="1" t="s">
        <v>1020</v>
      </c>
      <c r="C1765" s="1" t="s">
        <v>20557</v>
      </c>
      <c r="D1765" s="1">
        <v>150.5</v>
      </c>
    </row>
    <row r="1766" spans="1:4">
      <c r="A1766" s="1">
        <v>10432</v>
      </c>
      <c r="B1766" s="1" t="s">
        <v>1021</v>
      </c>
      <c r="C1766" s="1" t="s">
        <v>20557</v>
      </c>
      <c r="D1766" s="1">
        <v>78</v>
      </c>
    </row>
    <row r="1767" spans="1:4">
      <c r="A1767" s="1">
        <v>10435</v>
      </c>
      <c r="B1767" s="1" t="s">
        <v>1022</v>
      </c>
      <c r="C1767" s="1" t="s">
        <v>20557</v>
      </c>
      <c r="D1767" s="1">
        <v>95</v>
      </c>
    </row>
    <row r="1768" spans="1:4">
      <c r="A1768" s="1">
        <v>10401</v>
      </c>
      <c r="B1768" s="1" t="s">
        <v>1023</v>
      </c>
      <c r="C1768" s="1" t="s">
        <v>20557</v>
      </c>
      <c r="D1768" s="1">
        <v>78</v>
      </c>
    </row>
    <row r="1769" spans="1:4">
      <c r="A1769" s="1">
        <v>10403</v>
      </c>
      <c r="B1769" s="1" t="s">
        <v>1024</v>
      </c>
      <c r="C1769" s="1" t="s">
        <v>22126</v>
      </c>
      <c r="D1769" s="1">
        <v>26</v>
      </c>
    </row>
    <row r="1770" spans="1:4">
      <c r="A1770" s="1">
        <v>10404</v>
      </c>
      <c r="B1770" s="1" t="s">
        <v>1025</v>
      </c>
      <c r="C1770" s="1" t="s">
        <v>22126</v>
      </c>
      <c r="D1770" s="1">
        <v>28</v>
      </c>
    </row>
    <row r="1771" spans="1:4">
      <c r="A1771" s="1">
        <v>10405</v>
      </c>
      <c r="B1771" s="1" t="s">
        <v>1026</v>
      </c>
      <c r="C1771" s="1" t="s">
        <v>20557</v>
      </c>
      <c r="D1771" s="1">
        <v>86</v>
      </c>
    </row>
    <row r="1772" spans="1:4">
      <c r="A1772" s="1">
        <v>10406</v>
      </c>
      <c r="B1772" s="1" t="s">
        <v>1027</v>
      </c>
      <c r="C1772" s="1" t="s">
        <v>20557</v>
      </c>
      <c r="D1772" s="1">
        <v>85</v>
      </c>
    </row>
    <row r="1773" spans="1:4">
      <c r="A1773" s="1">
        <v>10400</v>
      </c>
      <c r="B1773" s="1" t="s">
        <v>1028</v>
      </c>
      <c r="C1773" s="1" t="s">
        <v>20557</v>
      </c>
      <c r="D1773" s="1">
        <v>100.22</v>
      </c>
    </row>
    <row r="1774" spans="1:4">
      <c r="A1774" s="1">
        <v>10402</v>
      </c>
      <c r="B1774" s="1" t="s">
        <v>1029</v>
      </c>
      <c r="C1774" s="1" t="s">
        <v>22126</v>
      </c>
      <c r="D1774" s="1">
        <v>18</v>
      </c>
    </row>
    <row r="1775" spans="1:4">
      <c r="A1775" s="1">
        <v>10368</v>
      </c>
      <c r="B1775" s="1" t="s">
        <v>1030</v>
      </c>
      <c r="C1775" s="1" t="s">
        <v>20557</v>
      </c>
      <c r="D1775" s="1">
        <v>128</v>
      </c>
    </row>
    <row r="1776" spans="1:4">
      <c r="A1776" s="1">
        <v>10373</v>
      </c>
      <c r="B1776" s="1" t="s">
        <v>1031</v>
      </c>
      <c r="C1776" s="1" t="s">
        <v>20557</v>
      </c>
      <c r="D1776" s="1">
        <v>125</v>
      </c>
    </row>
    <row r="1777" spans="1:4">
      <c r="A1777" s="1">
        <v>8187</v>
      </c>
      <c r="B1777" s="1" t="s">
        <v>1032</v>
      </c>
      <c r="C1777" s="1" t="s">
        <v>20557</v>
      </c>
      <c r="D1777" s="1">
        <v>174</v>
      </c>
    </row>
    <row r="1778" spans="1:4">
      <c r="A1778" s="1">
        <v>10378</v>
      </c>
      <c r="B1778" s="1" t="s">
        <v>1033</v>
      </c>
      <c r="C1778" s="1" t="s">
        <v>20557</v>
      </c>
      <c r="D1778" s="1">
        <v>90</v>
      </c>
    </row>
    <row r="1779" spans="1:4">
      <c r="A1779" s="1">
        <v>10461</v>
      </c>
      <c r="B1779" s="1" t="s">
        <v>1034</v>
      </c>
      <c r="C1779" s="1" t="s">
        <v>20557</v>
      </c>
      <c r="D1779" s="1">
        <v>118</v>
      </c>
    </row>
    <row r="1780" spans="1:4">
      <c r="A1780" s="1">
        <v>31065</v>
      </c>
      <c r="B1780" s="1" t="s">
        <v>1035</v>
      </c>
      <c r="C1780" s="1" t="s">
        <v>20557</v>
      </c>
      <c r="D1780" s="1">
        <v>98</v>
      </c>
    </row>
    <row r="1781" spans="1:4">
      <c r="A1781" s="1">
        <v>10414</v>
      </c>
      <c r="B1781" s="1" t="s">
        <v>1036</v>
      </c>
      <c r="C1781" s="1" t="s">
        <v>20557</v>
      </c>
      <c r="D1781" s="1">
        <v>92</v>
      </c>
    </row>
    <row r="1782" spans="1:4">
      <c r="A1782" s="1">
        <v>10462</v>
      </c>
      <c r="B1782" s="1" t="s">
        <v>1037</v>
      </c>
      <c r="C1782" s="1" t="s">
        <v>22126</v>
      </c>
      <c r="D1782" s="1">
        <v>19</v>
      </c>
    </row>
    <row r="1783" spans="1:4">
      <c r="A1783" s="1">
        <v>8183</v>
      </c>
      <c r="B1783" s="1" t="s">
        <v>1038</v>
      </c>
      <c r="C1783" s="1" t="s">
        <v>20557</v>
      </c>
      <c r="D1783" s="1">
        <v>93</v>
      </c>
    </row>
    <row r="1784" spans="1:4">
      <c r="A1784" s="1">
        <v>10433</v>
      </c>
      <c r="B1784" s="1" t="s">
        <v>1039</v>
      </c>
      <c r="C1784" s="1" t="s">
        <v>20557</v>
      </c>
      <c r="D1784" s="1">
        <v>78</v>
      </c>
    </row>
    <row r="1785" spans="1:4">
      <c r="A1785" s="1">
        <v>10415</v>
      </c>
      <c r="B1785" s="1" t="s">
        <v>1040</v>
      </c>
      <c r="C1785" s="1" t="s">
        <v>20557</v>
      </c>
      <c r="D1785" s="1">
        <v>65</v>
      </c>
    </row>
    <row r="1786" spans="1:4">
      <c r="A1786" s="1">
        <v>10463</v>
      </c>
      <c r="B1786" s="1" t="s">
        <v>1041</v>
      </c>
      <c r="C1786" s="1" t="s">
        <v>22126</v>
      </c>
      <c r="D1786" s="1">
        <v>32</v>
      </c>
    </row>
    <row r="1787" spans="1:4">
      <c r="A1787" s="1">
        <v>10465</v>
      </c>
      <c r="B1787" s="1" t="s">
        <v>1042</v>
      </c>
      <c r="C1787" s="1" t="s">
        <v>20557</v>
      </c>
      <c r="D1787" s="1">
        <v>85</v>
      </c>
    </row>
    <row r="1788" spans="1:4">
      <c r="A1788" s="1">
        <v>10466</v>
      </c>
      <c r="B1788" s="1" t="s">
        <v>1043</v>
      </c>
      <c r="C1788" s="1" t="s">
        <v>20557</v>
      </c>
      <c r="D1788" s="1">
        <v>124</v>
      </c>
    </row>
    <row r="1789" spans="1:4">
      <c r="A1789" s="1">
        <v>10438</v>
      </c>
      <c r="B1789" s="1" t="s">
        <v>1044</v>
      </c>
      <c r="C1789" s="1" t="s">
        <v>20557</v>
      </c>
      <c r="D1789" s="1">
        <v>63</v>
      </c>
    </row>
    <row r="1790" spans="1:4">
      <c r="A1790" s="1">
        <v>10434</v>
      </c>
      <c r="B1790" s="1" t="s">
        <v>1045</v>
      </c>
      <c r="C1790" s="1" t="s">
        <v>20557</v>
      </c>
      <c r="D1790" s="1">
        <v>765.6</v>
      </c>
    </row>
    <row r="1791" spans="1:4">
      <c r="A1791" s="1">
        <v>10464</v>
      </c>
      <c r="B1791" s="1" t="s">
        <v>1046</v>
      </c>
      <c r="C1791" s="1" t="s">
        <v>22126</v>
      </c>
      <c r="D1791" s="1">
        <v>132</v>
      </c>
    </row>
    <row r="1792" spans="1:4">
      <c r="A1792" s="1">
        <v>10453</v>
      </c>
      <c r="B1792" s="1" t="s">
        <v>1047</v>
      </c>
      <c r="C1792" s="1" t="s">
        <v>20557</v>
      </c>
      <c r="D1792" s="1">
        <v>86</v>
      </c>
    </row>
    <row r="1793" spans="1:4">
      <c r="A1793" s="1">
        <v>10457</v>
      </c>
      <c r="B1793" s="1" t="s">
        <v>1048</v>
      </c>
      <c r="C1793" s="1" t="s">
        <v>22126</v>
      </c>
      <c r="D1793" s="1">
        <v>32</v>
      </c>
    </row>
    <row r="1794" spans="1:4">
      <c r="A1794" s="1">
        <v>8680</v>
      </c>
      <c r="B1794" s="1" t="s">
        <v>1049</v>
      </c>
      <c r="C1794" s="1" t="s">
        <v>22126</v>
      </c>
      <c r="D1794" s="1">
        <v>1.79</v>
      </c>
    </row>
    <row r="1795" spans="1:4">
      <c r="A1795" s="1">
        <v>7348</v>
      </c>
      <c r="B1795" s="1" t="s">
        <v>1050</v>
      </c>
      <c r="C1795" s="1" t="s">
        <v>24085</v>
      </c>
      <c r="D1795" s="1">
        <v>1032.4000000000001</v>
      </c>
    </row>
    <row r="1796" spans="1:4">
      <c r="A1796" s="1">
        <v>11</v>
      </c>
      <c r="B1796" s="1" t="s">
        <v>1051</v>
      </c>
      <c r="C1796" s="1" t="s">
        <v>24134</v>
      </c>
      <c r="D1796" s="1">
        <v>3.36</v>
      </c>
    </row>
    <row r="1797" spans="1:4">
      <c r="A1797" s="1">
        <v>77201</v>
      </c>
      <c r="B1797" s="1" t="s">
        <v>1052</v>
      </c>
      <c r="C1797" s="1" t="s">
        <v>24085</v>
      </c>
      <c r="D1797" s="1">
        <v>19.72</v>
      </c>
    </row>
    <row r="1798" spans="1:4">
      <c r="A1798" s="1">
        <v>77719</v>
      </c>
      <c r="B1798" s="1" t="s">
        <v>1053</v>
      </c>
      <c r="C1798" s="1" t="s">
        <v>24085</v>
      </c>
      <c r="D1798" s="1">
        <v>4.58</v>
      </c>
    </row>
    <row r="1799" spans="1:4">
      <c r="A1799" s="1">
        <v>77203</v>
      </c>
      <c r="B1799" s="1" t="s">
        <v>1054</v>
      </c>
      <c r="C1799" s="1" t="s">
        <v>24085</v>
      </c>
      <c r="D1799" s="1">
        <v>29.05</v>
      </c>
    </row>
    <row r="1800" spans="1:4">
      <c r="A1800" s="1">
        <v>7499</v>
      </c>
      <c r="B1800" s="1" t="s">
        <v>1055</v>
      </c>
      <c r="C1800" s="1" t="s">
        <v>24085</v>
      </c>
      <c r="D1800" s="1">
        <v>41.42</v>
      </c>
    </row>
    <row r="1801" spans="1:4">
      <c r="A1801" s="1">
        <v>78849</v>
      </c>
      <c r="B1801" s="1" t="s">
        <v>1056</v>
      </c>
      <c r="C1801" s="1" t="s">
        <v>22126</v>
      </c>
      <c r="D1801" s="1">
        <v>302.62</v>
      </c>
    </row>
    <row r="1802" spans="1:4">
      <c r="A1802" s="1">
        <v>2253</v>
      </c>
      <c r="B1802" s="1" t="s">
        <v>1057</v>
      </c>
      <c r="C1802" s="1" t="s">
        <v>24085</v>
      </c>
      <c r="D1802" s="1">
        <v>67.510000000000005</v>
      </c>
    </row>
    <row r="1803" spans="1:4">
      <c r="A1803" s="1">
        <v>5029</v>
      </c>
      <c r="B1803" s="1" t="s">
        <v>1058</v>
      </c>
      <c r="C1803" s="1" t="s">
        <v>22126</v>
      </c>
      <c r="D1803" s="1">
        <v>28.05</v>
      </c>
    </row>
    <row r="1804" spans="1:4">
      <c r="A1804" s="1">
        <v>77222</v>
      </c>
      <c r="B1804" s="1" t="s">
        <v>1059</v>
      </c>
      <c r="C1804" s="1" t="s">
        <v>24085</v>
      </c>
      <c r="D1804" s="1">
        <v>244.99</v>
      </c>
    </row>
    <row r="1805" spans="1:4">
      <c r="A1805" s="1">
        <v>77205</v>
      </c>
      <c r="B1805" s="1" t="s">
        <v>1060</v>
      </c>
      <c r="C1805" s="1" t="s">
        <v>24085</v>
      </c>
      <c r="D1805" s="1">
        <v>184.21</v>
      </c>
    </row>
    <row r="1806" spans="1:4">
      <c r="A1806" s="1">
        <v>77206</v>
      </c>
      <c r="B1806" s="1" t="s">
        <v>1061</v>
      </c>
      <c r="C1806" s="1" t="s">
        <v>24085</v>
      </c>
      <c r="D1806" s="1">
        <v>276.31</v>
      </c>
    </row>
    <row r="1807" spans="1:4">
      <c r="A1807" s="1">
        <v>10338</v>
      </c>
      <c r="B1807" s="1" t="s">
        <v>1062</v>
      </c>
      <c r="C1807" s="1" t="s">
        <v>24085</v>
      </c>
      <c r="D1807" s="1">
        <v>45.66</v>
      </c>
    </row>
    <row r="1808" spans="1:4">
      <c r="A1808" s="1">
        <v>77204</v>
      </c>
      <c r="B1808" s="1" t="s">
        <v>1063</v>
      </c>
      <c r="C1808" s="1" t="s">
        <v>24085</v>
      </c>
      <c r="D1808" s="1">
        <v>23.2</v>
      </c>
    </row>
    <row r="1809" spans="1:4">
      <c r="A1809" s="1">
        <v>556</v>
      </c>
      <c r="B1809" s="1" t="s">
        <v>1064</v>
      </c>
      <c r="C1809" s="1" t="s">
        <v>24085</v>
      </c>
      <c r="D1809" s="1">
        <v>15.52</v>
      </c>
    </row>
    <row r="1810" spans="1:4">
      <c r="A1810" s="1">
        <v>43336</v>
      </c>
      <c r="B1810" s="1" t="s">
        <v>1065</v>
      </c>
      <c r="C1810" s="1" t="s">
        <v>22126</v>
      </c>
      <c r="D1810" s="1">
        <v>34.22</v>
      </c>
    </row>
    <row r="1811" spans="1:4">
      <c r="A1811" s="1">
        <v>7495</v>
      </c>
      <c r="B1811" s="1" t="s">
        <v>1066</v>
      </c>
      <c r="C1811" s="1" t="s">
        <v>24085</v>
      </c>
      <c r="D1811" s="1">
        <v>5.57</v>
      </c>
    </row>
    <row r="1812" spans="1:4">
      <c r="A1812" s="1">
        <v>7491</v>
      </c>
      <c r="B1812" s="1" t="s">
        <v>1067</v>
      </c>
      <c r="C1812" s="1" t="s">
        <v>24085</v>
      </c>
      <c r="D1812" s="1">
        <v>11.43</v>
      </c>
    </row>
    <row r="1813" spans="1:4">
      <c r="A1813" s="1">
        <v>40073</v>
      </c>
      <c r="B1813" s="1" t="s">
        <v>1068</v>
      </c>
      <c r="C1813" s="1" t="s">
        <v>24085</v>
      </c>
      <c r="D1813" s="1">
        <v>23.2</v>
      </c>
    </row>
    <row r="1814" spans="1:4">
      <c r="A1814" s="1">
        <v>88115</v>
      </c>
      <c r="B1814" s="1" t="s">
        <v>1069</v>
      </c>
      <c r="C1814" s="1" t="s">
        <v>24085</v>
      </c>
      <c r="D1814" s="1">
        <v>325.26</v>
      </c>
    </row>
    <row r="1815" spans="1:4">
      <c r="A1815" s="1">
        <v>77202</v>
      </c>
      <c r="B1815" s="1" t="s">
        <v>1070</v>
      </c>
      <c r="C1815" s="1" t="s">
        <v>24085</v>
      </c>
      <c r="D1815" s="1">
        <v>63.1</v>
      </c>
    </row>
    <row r="1816" spans="1:4">
      <c r="A1816" s="1">
        <v>61961</v>
      </c>
      <c r="B1816" s="1" t="s">
        <v>1071</v>
      </c>
      <c r="C1816" s="1" t="s">
        <v>24085</v>
      </c>
      <c r="D1816" s="1">
        <v>18.79</v>
      </c>
    </row>
    <row r="1817" spans="1:4">
      <c r="A1817" s="1">
        <v>30454</v>
      </c>
      <c r="B1817" s="1" t="s">
        <v>1072</v>
      </c>
      <c r="C1817" s="1" t="s">
        <v>22075</v>
      </c>
      <c r="D1817" s="1">
        <v>11.7</v>
      </c>
    </row>
    <row r="1818" spans="1:4">
      <c r="A1818" s="1">
        <v>87334</v>
      </c>
      <c r="B1818" s="1" t="s">
        <v>1073</v>
      </c>
      <c r="C1818" s="1" t="s">
        <v>20557</v>
      </c>
      <c r="D1818" s="1">
        <v>447.06</v>
      </c>
    </row>
    <row r="1819" spans="1:4">
      <c r="A1819" s="1">
        <v>17921</v>
      </c>
      <c r="B1819" s="1" t="s">
        <v>1074</v>
      </c>
      <c r="C1819" s="1" t="s">
        <v>24085</v>
      </c>
      <c r="D1819" s="1">
        <v>19.04</v>
      </c>
    </row>
    <row r="1820" spans="1:4">
      <c r="A1820" s="1">
        <v>6701</v>
      </c>
      <c r="B1820" s="1" t="s">
        <v>1075</v>
      </c>
      <c r="C1820" s="1" t="s">
        <v>24085</v>
      </c>
      <c r="D1820" s="1">
        <v>2262</v>
      </c>
    </row>
    <row r="1821" spans="1:4">
      <c r="A1821" s="1">
        <v>6702</v>
      </c>
      <c r="B1821" s="1" t="s">
        <v>1076</v>
      </c>
      <c r="C1821" s="1" t="s">
        <v>24085</v>
      </c>
      <c r="D1821" s="1">
        <v>4120</v>
      </c>
    </row>
    <row r="1822" spans="1:4">
      <c r="A1822" s="1">
        <v>6352</v>
      </c>
      <c r="B1822" s="1" t="s">
        <v>1077</v>
      </c>
      <c r="C1822" s="1" t="s">
        <v>22126</v>
      </c>
      <c r="D1822" s="1">
        <v>3.41</v>
      </c>
    </row>
    <row r="1823" spans="1:4">
      <c r="A1823" s="1">
        <v>28094</v>
      </c>
      <c r="B1823" s="1" t="s">
        <v>1078</v>
      </c>
      <c r="C1823" s="1" t="s">
        <v>24085</v>
      </c>
      <c r="D1823" s="1">
        <v>1003.33</v>
      </c>
    </row>
    <row r="1824" spans="1:4">
      <c r="A1824" s="1">
        <v>28611</v>
      </c>
      <c r="B1824" s="1" t="s">
        <v>1079</v>
      </c>
      <c r="C1824" s="1" t="s">
        <v>22126</v>
      </c>
      <c r="D1824" s="1">
        <v>9.19</v>
      </c>
    </row>
    <row r="1825" spans="1:4">
      <c r="A1825" s="1">
        <v>28602</v>
      </c>
      <c r="B1825" s="1" t="s">
        <v>1080</v>
      </c>
      <c r="C1825" s="1" t="s">
        <v>22126</v>
      </c>
      <c r="D1825" s="1">
        <v>10.49</v>
      </c>
    </row>
    <row r="1826" spans="1:4">
      <c r="A1826" s="1">
        <v>99320</v>
      </c>
      <c r="B1826" s="1" t="s">
        <v>1081</v>
      </c>
      <c r="C1826" s="1" t="s">
        <v>22075</v>
      </c>
      <c r="D1826" s="1">
        <v>2.89</v>
      </c>
    </row>
    <row r="1827" spans="1:4">
      <c r="A1827" s="1">
        <v>18569</v>
      </c>
      <c r="B1827" s="1" t="s">
        <v>1082</v>
      </c>
      <c r="C1827" s="1" t="s">
        <v>24085</v>
      </c>
      <c r="D1827" s="1">
        <v>1.52</v>
      </c>
    </row>
    <row r="1828" spans="1:4">
      <c r="A1828" s="1">
        <v>45204</v>
      </c>
      <c r="B1828" s="1" t="s">
        <v>1083</v>
      </c>
      <c r="C1828" s="1" t="s">
        <v>24085</v>
      </c>
      <c r="D1828" s="1">
        <v>123.25</v>
      </c>
    </row>
    <row r="1829" spans="1:4">
      <c r="A1829" s="1">
        <v>45200</v>
      </c>
      <c r="B1829" s="1" t="s">
        <v>1084</v>
      </c>
      <c r="C1829" s="1" t="s">
        <v>24085</v>
      </c>
      <c r="D1829" s="1">
        <v>56.36</v>
      </c>
    </row>
    <row r="1830" spans="1:4">
      <c r="A1830" s="1">
        <v>12109</v>
      </c>
      <c r="B1830" s="1" t="s">
        <v>1085</v>
      </c>
      <c r="C1830" s="1" t="s">
        <v>24085</v>
      </c>
      <c r="D1830" s="1">
        <v>51.12</v>
      </c>
    </row>
    <row r="1831" spans="1:4">
      <c r="A1831" s="1">
        <v>31870</v>
      </c>
      <c r="B1831" s="1" t="s">
        <v>1086</v>
      </c>
      <c r="C1831" s="1" t="s">
        <v>24085</v>
      </c>
      <c r="D1831" s="1">
        <v>10.37</v>
      </c>
    </row>
    <row r="1832" spans="1:4">
      <c r="A1832" s="1">
        <v>3025</v>
      </c>
      <c r="B1832" s="1" t="s">
        <v>1087</v>
      </c>
      <c r="C1832" s="1" t="s">
        <v>24085</v>
      </c>
      <c r="D1832" s="1">
        <v>23.6</v>
      </c>
    </row>
    <row r="1833" spans="1:4">
      <c r="A1833" s="1">
        <v>47717</v>
      </c>
      <c r="B1833" s="1" t="s">
        <v>1088</v>
      </c>
      <c r="C1833" s="1" t="s">
        <v>22075</v>
      </c>
      <c r="D1833" s="1">
        <v>1229.5999999999999</v>
      </c>
    </row>
    <row r="1834" spans="1:4">
      <c r="A1834" s="1">
        <v>36912</v>
      </c>
      <c r="B1834" s="1" t="s">
        <v>1089</v>
      </c>
      <c r="C1834" s="1" t="s">
        <v>24085</v>
      </c>
      <c r="D1834" s="1">
        <v>346</v>
      </c>
    </row>
    <row r="1835" spans="1:4">
      <c r="A1835" s="1">
        <v>36913</v>
      </c>
      <c r="B1835" s="1" t="s">
        <v>1090</v>
      </c>
      <c r="C1835" s="1" t="s">
        <v>24085</v>
      </c>
      <c r="D1835" s="1">
        <v>342</v>
      </c>
    </row>
    <row r="1836" spans="1:4">
      <c r="A1836" s="1">
        <v>36878</v>
      </c>
      <c r="B1836" s="1" t="s">
        <v>1091</v>
      </c>
      <c r="C1836" s="1" t="s">
        <v>24085</v>
      </c>
      <c r="D1836" s="1">
        <v>785</v>
      </c>
    </row>
    <row r="1837" spans="1:4">
      <c r="A1837" s="1">
        <v>36911</v>
      </c>
      <c r="B1837" s="1" t="s">
        <v>1092</v>
      </c>
      <c r="C1837" s="1" t="s">
        <v>24085</v>
      </c>
      <c r="D1837" s="1">
        <v>96</v>
      </c>
    </row>
    <row r="1838" spans="1:4">
      <c r="A1838" s="1">
        <v>680</v>
      </c>
      <c r="B1838" s="1" t="s">
        <v>1093</v>
      </c>
      <c r="C1838" s="1" t="s">
        <v>24085</v>
      </c>
      <c r="D1838" s="1">
        <v>88</v>
      </c>
    </row>
    <row r="1839" spans="1:4">
      <c r="A1839" s="1">
        <v>3902</v>
      </c>
      <c r="B1839" s="1" t="s">
        <v>1094</v>
      </c>
      <c r="C1839" s="1" t="s">
        <v>24085</v>
      </c>
      <c r="D1839" s="1">
        <v>98</v>
      </c>
    </row>
    <row r="1840" spans="1:4">
      <c r="A1840" s="1">
        <v>1436</v>
      </c>
      <c r="B1840" s="1" t="s">
        <v>1095</v>
      </c>
      <c r="C1840" s="1" t="s">
        <v>24085</v>
      </c>
      <c r="D1840" s="1">
        <v>82.32</v>
      </c>
    </row>
    <row r="1841" spans="1:4">
      <c r="A1841" s="1">
        <v>30474</v>
      </c>
      <c r="B1841" s="1" t="s">
        <v>1096</v>
      </c>
      <c r="C1841" s="1" t="s">
        <v>24085</v>
      </c>
      <c r="D1841" s="1">
        <v>62</v>
      </c>
    </row>
    <row r="1842" spans="1:4">
      <c r="A1842" s="1">
        <v>562</v>
      </c>
      <c r="B1842" s="1" t="s">
        <v>1097</v>
      </c>
      <c r="C1842" s="1" t="s">
        <v>24134</v>
      </c>
      <c r="D1842" s="1">
        <v>18.63</v>
      </c>
    </row>
    <row r="1843" spans="1:4">
      <c r="A1843" s="1">
        <v>71101</v>
      </c>
      <c r="B1843" s="1" t="s">
        <v>1098</v>
      </c>
      <c r="C1843" s="1" t="s">
        <v>22075</v>
      </c>
      <c r="D1843" s="1">
        <v>1364.16</v>
      </c>
    </row>
    <row r="1844" spans="1:4">
      <c r="A1844" s="1">
        <v>15698</v>
      </c>
      <c r="B1844" s="1" t="s">
        <v>1099</v>
      </c>
      <c r="C1844" s="1" t="s">
        <v>24085</v>
      </c>
      <c r="D1844" s="1">
        <v>165</v>
      </c>
    </row>
    <row r="1845" spans="1:4">
      <c r="A1845" s="1">
        <v>15699</v>
      </c>
      <c r="B1845" s="1" t="s">
        <v>1100</v>
      </c>
      <c r="C1845" s="1" t="s">
        <v>24085</v>
      </c>
      <c r="D1845" s="1">
        <v>252</v>
      </c>
    </row>
    <row r="1846" spans="1:4">
      <c r="A1846" s="1">
        <v>15696</v>
      </c>
      <c r="B1846" s="1" t="s">
        <v>1101</v>
      </c>
      <c r="C1846" s="1" t="s">
        <v>24085</v>
      </c>
      <c r="D1846" s="1">
        <v>286</v>
      </c>
    </row>
    <row r="1847" spans="1:4">
      <c r="A1847" s="1">
        <v>19911</v>
      </c>
      <c r="B1847" s="1" t="s">
        <v>1102</v>
      </c>
      <c r="C1847" s="1" t="s">
        <v>24085</v>
      </c>
      <c r="D1847" s="1">
        <v>245</v>
      </c>
    </row>
    <row r="1848" spans="1:4">
      <c r="A1848" s="1">
        <v>15697</v>
      </c>
      <c r="B1848" s="1" t="s">
        <v>1103</v>
      </c>
      <c r="C1848" s="1" t="s">
        <v>24085</v>
      </c>
      <c r="D1848" s="1">
        <v>285</v>
      </c>
    </row>
    <row r="1849" spans="1:4">
      <c r="A1849" s="1">
        <v>20776</v>
      </c>
      <c r="B1849" s="1" t="s">
        <v>1104</v>
      </c>
      <c r="C1849" s="1" t="s">
        <v>23227</v>
      </c>
      <c r="D1849" s="1">
        <v>16360</v>
      </c>
    </row>
    <row r="1850" spans="1:4">
      <c r="A1850" s="1">
        <v>20771</v>
      </c>
      <c r="B1850" s="1" t="s">
        <v>1105</v>
      </c>
      <c r="C1850" s="1" t="s">
        <v>23227</v>
      </c>
      <c r="D1850" s="1">
        <v>13830</v>
      </c>
    </row>
    <row r="1851" spans="1:4">
      <c r="A1851" s="1">
        <v>99024</v>
      </c>
      <c r="B1851" s="1" t="s">
        <v>24082</v>
      </c>
      <c r="C1851" s="1" t="s">
        <v>22075</v>
      </c>
      <c r="D1851" s="1">
        <v>2.73</v>
      </c>
    </row>
    <row r="1852" spans="1:4">
      <c r="A1852" s="1">
        <v>12914</v>
      </c>
      <c r="B1852" s="1" t="s">
        <v>1106</v>
      </c>
      <c r="C1852" s="1" t="s">
        <v>24085</v>
      </c>
      <c r="D1852" s="1">
        <v>8.32</v>
      </c>
    </row>
    <row r="1853" spans="1:4">
      <c r="A1853" s="1">
        <v>52109</v>
      </c>
      <c r="B1853" s="1" t="s">
        <v>1107</v>
      </c>
      <c r="C1853" s="1" t="s">
        <v>24134</v>
      </c>
      <c r="D1853" s="1">
        <v>2.12</v>
      </c>
    </row>
    <row r="1854" spans="1:4">
      <c r="A1854" s="1">
        <v>52108</v>
      </c>
      <c r="B1854" s="1" t="s">
        <v>1108</v>
      </c>
      <c r="C1854" s="1" t="s">
        <v>24134</v>
      </c>
      <c r="D1854" s="1">
        <v>1.76</v>
      </c>
    </row>
    <row r="1855" spans="1:4">
      <c r="A1855" s="1">
        <v>28327</v>
      </c>
      <c r="B1855" s="1" t="s">
        <v>1109</v>
      </c>
      <c r="C1855" s="1" t="s">
        <v>24138</v>
      </c>
      <c r="D1855" s="1">
        <v>10.96</v>
      </c>
    </row>
    <row r="1856" spans="1:4">
      <c r="A1856" s="1">
        <v>12913</v>
      </c>
      <c r="B1856" s="1" t="s">
        <v>1110</v>
      </c>
      <c r="C1856" s="1" t="s">
        <v>24134</v>
      </c>
      <c r="D1856" s="1">
        <v>8.93</v>
      </c>
    </row>
    <row r="1857" spans="1:4">
      <c r="A1857" s="1">
        <v>52111</v>
      </c>
      <c r="B1857" s="1" t="s">
        <v>1111</v>
      </c>
      <c r="C1857" s="1" t="s">
        <v>24134</v>
      </c>
      <c r="D1857" s="1">
        <v>13.55</v>
      </c>
    </row>
    <row r="1858" spans="1:4">
      <c r="A1858" s="1">
        <v>8671</v>
      </c>
      <c r="B1858" s="1" t="s">
        <v>1112</v>
      </c>
      <c r="C1858" s="1" t="s">
        <v>24134</v>
      </c>
      <c r="D1858" s="1">
        <v>6.23</v>
      </c>
    </row>
    <row r="1859" spans="1:4">
      <c r="A1859" s="1">
        <v>52102</v>
      </c>
      <c r="B1859" s="1" t="s">
        <v>1113</v>
      </c>
      <c r="C1859" s="1" t="s">
        <v>24134</v>
      </c>
      <c r="D1859" s="1">
        <v>2.82</v>
      </c>
    </row>
    <row r="1860" spans="1:4">
      <c r="A1860" s="1">
        <v>12917</v>
      </c>
      <c r="B1860" s="1" t="s">
        <v>1114</v>
      </c>
      <c r="C1860" s="1" t="s">
        <v>24134</v>
      </c>
      <c r="D1860" s="1">
        <v>5.18</v>
      </c>
    </row>
    <row r="1861" spans="1:4">
      <c r="A1861" s="1">
        <v>52117</v>
      </c>
      <c r="B1861" s="1" t="s">
        <v>1115</v>
      </c>
      <c r="C1861" s="1" t="s">
        <v>24134</v>
      </c>
      <c r="D1861" s="1">
        <v>5.59</v>
      </c>
    </row>
    <row r="1862" spans="1:4">
      <c r="A1862" s="1">
        <v>52115</v>
      </c>
      <c r="B1862" s="1" t="s">
        <v>1116</v>
      </c>
      <c r="C1862" s="1" t="s">
        <v>24134</v>
      </c>
      <c r="D1862" s="1">
        <v>17.920000000000002</v>
      </c>
    </row>
    <row r="1863" spans="1:4">
      <c r="A1863" s="1">
        <v>5434</v>
      </c>
      <c r="B1863" s="1" t="s">
        <v>1117</v>
      </c>
      <c r="C1863" s="1" t="s">
        <v>24134</v>
      </c>
      <c r="D1863" s="1">
        <v>43.77</v>
      </c>
    </row>
    <row r="1864" spans="1:4">
      <c r="A1864" s="1">
        <v>10293</v>
      </c>
      <c r="B1864" s="1" t="s">
        <v>1118</v>
      </c>
      <c r="C1864" s="1" t="s">
        <v>24138</v>
      </c>
      <c r="D1864" s="1">
        <v>2.9</v>
      </c>
    </row>
    <row r="1865" spans="1:4">
      <c r="A1865" s="1">
        <v>1092</v>
      </c>
      <c r="B1865" s="1" t="s">
        <v>1119</v>
      </c>
      <c r="C1865" s="1" t="s">
        <v>24138</v>
      </c>
      <c r="D1865" s="1">
        <v>7.62</v>
      </c>
    </row>
    <row r="1866" spans="1:4">
      <c r="A1866" s="1">
        <v>72552</v>
      </c>
      <c r="B1866" s="1" t="s">
        <v>1120</v>
      </c>
      <c r="C1866" s="1" t="s">
        <v>24134</v>
      </c>
      <c r="D1866" s="1">
        <v>2.9</v>
      </c>
    </row>
    <row r="1867" spans="1:4">
      <c r="A1867" s="1">
        <v>44150</v>
      </c>
      <c r="B1867" s="1" t="s">
        <v>1121</v>
      </c>
      <c r="C1867" s="1" t="s">
        <v>24085</v>
      </c>
      <c r="D1867" s="1">
        <v>11.85</v>
      </c>
    </row>
    <row r="1868" spans="1:4">
      <c r="A1868" s="1">
        <v>3900</v>
      </c>
      <c r="B1868" s="1" t="s">
        <v>1122</v>
      </c>
      <c r="C1868" s="1" t="s">
        <v>24138</v>
      </c>
      <c r="D1868" s="1">
        <v>5.63</v>
      </c>
    </row>
    <row r="1869" spans="1:4">
      <c r="A1869" s="1">
        <v>56102</v>
      </c>
      <c r="B1869" s="1" t="s">
        <v>1123</v>
      </c>
      <c r="C1869" s="1" t="s">
        <v>24138</v>
      </c>
      <c r="D1869" s="1">
        <v>13.62</v>
      </c>
    </row>
    <row r="1870" spans="1:4">
      <c r="A1870" s="1">
        <v>28328</v>
      </c>
      <c r="B1870" s="1" t="s">
        <v>1124</v>
      </c>
      <c r="C1870" s="1" t="s">
        <v>24138</v>
      </c>
      <c r="D1870" s="1">
        <v>12.56</v>
      </c>
    </row>
    <row r="1871" spans="1:4">
      <c r="A1871" s="1">
        <v>28355</v>
      </c>
      <c r="B1871" s="1" t="s">
        <v>1125</v>
      </c>
      <c r="C1871" s="1" t="s">
        <v>24134</v>
      </c>
      <c r="D1871" s="1">
        <v>5.63</v>
      </c>
    </row>
    <row r="1872" spans="1:4">
      <c r="A1872" s="1">
        <v>1573</v>
      </c>
      <c r="B1872" s="1" t="s">
        <v>1126</v>
      </c>
      <c r="C1872" s="1" t="s">
        <v>20557</v>
      </c>
      <c r="D1872" s="1">
        <v>14.45</v>
      </c>
    </row>
    <row r="1873" spans="1:4">
      <c r="A1873" s="1">
        <v>44121</v>
      </c>
      <c r="B1873" s="1" t="s">
        <v>1127</v>
      </c>
      <c r="C1873" s="1" t="s">
        <v>24134</v>
      </c>
      <c r="D1873" s="1">
        <v>5.74</v>
      </c>
    </row>
    <row r="1874" spans="1:4">
      <c r="A1874" s="1">
        <v>30105</v>
      </c>
      <c r="B1874" s="1" t="s">
        <v>1128</v>
      </c>
      <c r="C1874" s="1" t="s">
        <v>16505</v>
      </c>
      <c r="D1874" s="1">
        <v>67.319999999999993</v>
      </c>
    </row>
    <row r="1875" spans="1:4">
      <c r="A1875" s="1">
        <v>2618</v>
      </c>
      <c r="B1875" s="1" t="s">
        <v>1129</v>
      </c>
      <c r="C1875" s="1" t="s">
        <v>24085</v>
      </c>
      <c r="D1875" s="1">
        <v>22.8</v>
      </c>
    </row>
    <row r="1876" spans="1:4">
      <c r="A1876" s="1">
        <v>8877</v>
      </c>
      <c r="B1876" s="1" t="s">
        <v>1130</v>
      </c>
      <c r="C1876" s="1" t="s">
        <v>24085</v>
      </c>
      <c r="D1876" s="1">
        <v>43620</v>
      </c>
    </row>
    <row r="1877" spans="1:4">
      <c r="A1877" s="1">
        <v>8879</v>
      </c>
      <c r="B1877" s="1" t="s">
        <v>1131</v>
      </c>
      <c r="C1877" s="1" t="s">
        <v>24085</v>
      </c>
      <c r="D1877" s="1">
        <v>126300</v>
      </c>
    </row>
    <row r="1878" spans="1:4">
      <c r="A1878" s="1">
        <v>8880</v>
      </c>
      <c r="B1878" s="1" t="s">
        <v>1132</v>
      </c>
      <c r="C1878" s="1" t="s">
        <v>24085</v>
      </c>
      <c r="D1878" s="1">
        <v>51200</v>
      </c>
    </row>
    <row r="1879" spans="1:4">
      <c r="A1879" s="1">
        <v>8878</v>
      </c>
      <c r="B1879" s="1" t="s">
        <v>1133</v>
      </c>
      <c r="C1879" s="1" t="s">
        <v>24085</v>
      </c>
      <c r="D1879" s="1">
        <v>142300</v>
      </c>
    </row>
    <row r="1880" spans="1:4">
      <c r="A1880" s="1">
        <v>1765</v>
      </c>
      <c r="B1880" s="1" t="s">
        <v>1134</v>
      </c>
      <c r="C1880" s="1" t="s">
        <v>23227</v>
      </c>
      <c r="D1880" s="1">
        <v>16.25</v>
      </c>
    </row>
    <row r="1881" spans="1:4">
      <c r="A1881" s="1">
        <v>17013</v>
      </c>
      <c r="B1881" s="1" t="s">
        <v>1135</v>
      </c>
      <c r="C1881" s="1" t="s">
        <v>24085</v>
      </c>
      <c r="D1881" s="1">
        <v>3016</v>
      </c>
    </row>
    <row r="1882" spans="1:4">
      <c r="A1882" s="1">
        <v>1207</v>
      </c>
      <c r="B1882" s="1" t="s">
        <v>1136</v>
      </c>
      <c r="C1882" s="1" t="s">
        <v>20557</v>
      </c>
      <c r="D1882" s="1">
        <v>42.3</v>
      </c>
    </row>
    <row r="1883" spans="1:4">
      <c r="A1883" s="1">
        <v>10917</v>
      </c>
      <c r="B1883" s="1" t="s">
        <v>1137</v>
      </c>
      <c r="C1883" s="1" t="s">
        <v>1138</v>
      </c>
      <c r="D1883" s="1">
        <v>426</v>
      </c>
    </row>
    <row r="1884" spans="1:4">
      <c r="A1884" s="1">
        <v>10913</v>
      </c>
      <c r="B1884" s="1" t="s">
        <v>1139</v>
      </c>
      <c r="C1884" s="1" t="s">
        <v>1138</v>
      </c>
      <c r="D1884" s="1">
        <v>151.25</v>
      </c>
    </row>
    <row r="1885" spans="1:4">
      <c r="A1885" s="1">
        <v>12337</v>
      </c>
      <c r="B1885" s="1" t="s">
        <v>1140</v>
      </c>
      <c r="C1885" s="1" t="s">
        <v>24085</v>
      </c>
      <c r="D1885" s="1">
        <v>7.3</v>
      </c>
    </row>
    <row r="1886" spans="1:4">
      <c r="A1886" s="1">
        <v>31403</v>
      </c>
      <c r="B1886" s="1" t="s">
        <v>1141</v>
      </c>
      <c r="C1886" s="1" t="s">
        <v>24085</v>
      </c>
      <c r="D1886" s="1">
        <v>7.4</v>
      </c>
    </row>
    <row r="1887" spans="1:4">
      <c r="A1887" s="1">
        <v>6233</v>
      </c>
      <c r="B1887" s="1" t="s">
        <v>1142</v>
      </c>
      <c r="C1887" s="1" t="s">
        <v>24085</v>
      </c>
      <c r="D1887" s="1">
        <v>8.23</v>
      </c>
    </row>
    <row r="1888" spans="1:4">
      <c r="A1888" s="1">
        <v>3578</v>
      </c>
      <c r="B1888" s="1" t="s">
        <v>1143</v>
      </c>
      <c r="C1888" s="1" t="s">
        <v>24085</v>
      </c>
      <c r="D1888" s="1">
        <v>7.3</v>
      </c>
    </row>
    <row r="1889" spans="1:4">
      <c r="A1889" s="1">
        <v>3970</v>
      </c>
      <c r="B1889" s="1" t="s">
        <v>1144</v>
      </c>
      <c r="C1889" s="1" t="s">
        <v>24085</v>
      </c>
      <c r="D1889" s="1">
        <v>8.23</v>
      </c>
    </row>
    <row r="1890" spans="1:4">
      <c r="A1890" s="1">
        <v>6237</v>
      </c>
      <c r="B1890" s="1" t="s">
        <v>1145</v>
      </c>
      <c r="C1890" s="1" t="s">
        <v>24085</v>
      </c>
      <c r="D1890" s="1">
        <v>7</v>
      </c>
    </row>
    <row r="1891" spans="1:4">
      <c r="A1891" s="1">
        <v>6047</v>
      </c>
      <c r="B1891" s="1" t="s">
        <v>1146</v>
      </c>
      <c r="C1891" s="1" t="s">
        <v>24085</v>
      </c>
      <c r="D1891" s="1">
        <v>6.9</v>
      </c>
    </row>
    <row r="1892" spans="1:4">
      <c r="A1892" s="1">
        <v>12333</v>
      </c>
      <c r="B1892" s="1" t="s">
        <v>1147</v>
      </c>
      <c r="C1892" s="1" t="s">
        <v>24085</v>
      </c>
      <c r="D1892" s="1">
        <v>4.55</v>
      </c>
    </row>
    <row r="1893" spans="1:4">
      <c r="A1893" s="1">
        <v>4500</v>
      </c>
      <c r="B1893" s="1" t="s">
        <v>1148</v>
      </c>
      <c r="C1893" s="1" t="s">
        <v>24085</v>
      </c>
      <c r="D1893" s="1">
        <v>4.9000000000000004</v>
      </c>
    </row>
    <row r="1894" spans="1:4">
      <c r="A1894" s="1">
        <v>8111</v>
      </c>
      <c r="B1894" s="1" t="s">
        <v>1149</v>
      </c>
      <c r="C1894" s="1" t="s">
        <v>24085</v>
      </c>
      <c r="D1894" s="1">
        <v>1.82</v>
      </c>
    </row>
    <row r="1895" spans="1:4">
      <c r="A1895" s="1">
        <v>31522</v>
      </c>
      <c r="B1895" s="1" t="s">
        <v>1150</v>
      </c>
      <c r="C1895" s="1" t="s">
        <v>24085</v>
      </c>
      <c r="D1895" s="1">
        <v>0.62</v>
      </c>
    </row>
    <row r="1896" spans="1:4">
      <c r="A1896" s="1">
        <v>30718</v>
      </c>
      <c r="B1896" s="1" t="s">
        <v>1151</v>
      </c>
      <c r="C1896" s="1" t="s">
        <v>24085</v>
      </c>
      <c r="D1896" s="1">
        <v>0.87</v>
      </c>
    </row>
    <row r="1897" spans="1:4">
      <c r="A1897" s="1">
        <v>30740</v>
      </c>
      <c r="B1897" s="1" t="s">
        <v>1152</v>
      </c>
      <c r="C1897" s="1" t="s">
        <v>24085</v>
      </c>
      <c r="D1897" s="1">
        <v>0.76</v>
      </c>
    </row>
    <row r="1898" spans="1:4">
      <c r="A1898" s="1">
        <v>50116</v>
      </c>
      <c r="B1898" s="1" t="s">
        <v>1153</v>
      </c>
      <c r="C1898" s="1" t="s">
        <v>24085</v>
      </c>
      <c r="D1898" s="1">
        <v>0.68</v>
      </c>
    </row>
    <row r="1899" spans="1:4">
      <c r="A1899" s="1">
        <v>87604</v>
      </c>
      <c r="B1899" s="1" t="s">
        <v>1154</v>
      </c>
      <c r="C1899" s="1" t="s">
        <v>24085</v>
      </c>
      <c r="D1899" s="1">
        <v>0.68</v>
      </c>
    </row>
    <row r="1900" spans="1:4">
      <c r="A1900" s="1">
        <v>30725</v>
      </c>
      <c r="B1900" s="1" t="s">
        <v>1155</v>
      </c>
      <c r="C1900" s="1" t="s">
        <v>24085</v>
      </c>
      <c r="D1900" s="1">
        <v>0.51</v>
      </c>
    </row>
    <row r="1901" spans="1:4">
      <c r="A1901" s="1">
        <v>30730</v>
      </c>
      <c r="B1901" s="1" t="s">
        <v>1156</v>
      </c>
      <c r="C1901" s="1" t="s">
        <v>24085</v>
      </c>
      <c r="D1901" s="1">
        <v>1.2</v>
      </c>
    </row>
    <row r="1902" spans="1:4">
      <c r="A1902" s="1">
        <v>30727</v>
      </c>
      <c r="B1902" s="1" t="s">
        <v>1157</v>
      </c>
      <c r="C1902" s="1" t="s">
        <v>24085</v>
      </c>
      <c r="D1902" s="1">
        <v>0.49</v>
      </c>
    </row>
    <row r="1903" spans="1:4">
      <c r="A1903" s="1">
        <v>30732</v>
      </c>
      <c r="B1903" s="1" t="s">
        <v>1158</v>
      </c>
      <c r="C1903" s="1" t="s">
        <v>24085</v>
      </c>
      <c r="D1903" s="1">
        <v>0.9</v>
      </c>
    </row>
    <row r="1904" spans="1:4">
      <c r="A1904" s="1">
        <v>69013</v>
      </c>
      <c r="B1904" s="1" t="s">
        <v>1159</v>
      </c>
      <c r="C1904" s="1" t="s">
        <v>24085</v>
      </c>
      <c r="D1904" s="1">
        <v>0.71</v>
      </c>
    </row>
    <row r="1905" spans="1:4">
      <c r="A1905" s="1">
        <v>20063</v>
      </c>
      <c r="B1905" s="1" t="s">
        <v>1160</v>
      </c>
      <c r="C1905" s="1" t="s">
        <v>2370</v>
      </c>
      <c r="D1905" s="1">
        <v>16.32</v>
      </c>
    </row>
    <row r="1906" spans="1:4">
      <c r="A1906" s="1">
        <v>1978</v>
      </c>
      <c r="B1906" s="1" t="s">
        <v>1161</v>
      </c>
      <c r="C1906" s="1" t="s">
        <v>24085</v>
      </c>
      <c r="D1906" s="1">
        <v>111.23</v>
      </c>
    </row>
    <row r="1907" spans="1:4">
      <c r="A1907" s="1">
        <v>45611</v>
      </c>
      <c r="B1907" s="1" t="s">
        <v>1162</v>
      </c>
      <c r="C1907" s="1" t="s">
        <v>24085</v>
      </c>
      <c r="D1907" s="1">
        <v>39.29</v>
      </c>
    </row>
    <row r="1908" spans="1:4">
      <c r="A1908" s="1">
        <v>45615</v>
      </c>
      <c r="B1908" s="1" t="s">
        <v>1163</v>
      </c>
      <c r="C1908" s="1" t="s">
        <v>24085</v>
      </c>
      <c r="D1908" s="1">
        <v>111.82</v>
      </c>
    </row>
    <row r="1909" spans="1:4">
      <c r="A1909" s="1">
        <v>3456</v>
      </c>
      <c r="B1909" s="1" t="s">
        <v>1164</v>
      </c>
      <c r="C1909" s="1" t="s">
        <v>24085</v>
      </c>
      <c r="D1909" s="1">
        <v>69.510000000000005</v>
      </c>
    </row>
    <row r="1910" spans="1:4">
      <c r="A1910" s="1">
        <v>45619</v>
      </c>
      <c r="B1910" s="1" t="s">
        <v>1165</v>
      </c>
      <c r="C1910" s="1" t="s">
        <v>24085</v>
      </c>
      <c r="D1910" s="1">
        <v>130.88999999999999</v>
      </c>
    </row>
    <row r="1911" spans="1:4">
      <c r="A1911" s="1">
        <v>45623</v>
      </c>
      <c r="B1911" s="1" t="s">
        <v>1166</v>
      </c>
      <c r="C1911" s="1" t="s">
        <v>24085</v>
      </c>
      <c r="D1911" s="1">
        <v>14.94</v>
      </c>
    </row>
    <row r="1912" spans="1:4">
      <c r="A1912" s="1">
        <v>7727</v>
      </c>
      <c r="B1912" s="1" t="s">
        <v>1167</v>
      </c>
      <c r="C1912" s="1" t="s">
        <v>24085</v>
      </c>
      <c r="D1912" s="1">
        <v>14.57</v>
      </c>
    </row>
    <row r="1913" spans="1:4">
      <c r="A1913" s="1">
        <v>47772</v>
      </c>
      <c r="B1913" s="1" t="s">
        <v>1168</v>
      </c>
      <c r="C1913" s="1" t="s">
        <v>24085</v>
      </c>
      <c r="D1913" s="1">
        <v>16.48</v>
      </c>
    </row>
    <row r="1914" spans="1:4">
      <c r="A1914" s="1">
        <v>45627</v>
      </c>
      <c r="B1914" s="1" t="s">
        <v>1169</v>
      </c>
      <c r="C1914" s="1" t="s">
        <v>24085</v>
      </c>
      <c r="D1914" s="1">
        <v>131.78</v>
      </c>
    </row>
    <row r="1915" spans="1:4">
      <c r="A1915" s="1">
        <v>78027</v>
      </c>
      <c r="B1915" s="1" t="s">
        <v>1170</v>
      </c>
      <c r="C1915" s="1" t="s">
        <v>20557</v>
      </c>
      <c r="D1915" s="1">
        <v>6.33</v>
      </c>
    </row>
    <row r="1916" spans="1:4">
      <c r="A1916" s="1">
        <v>13744</v>
      </c>
      <c r="B1916" s="1" t="s">
        <v>1171</v>
      </c>
      <c r="C1916" s="1" t="s">
        <v>20557</v>
      </c>
      <c r="D1916" s="1">
        <v>285.23</v>
      </c>
    </row>
    <row r="1917" spans="1:4">
      <c r="A1917" s="1">
        <v>2727</v>
      </c>
      <c r="B1917" s="1" t="s">
        <v>1172</v>
      </c>
      <c r="C1917" s="1" t="s">
        <v>20557</v>
      </c>
      <c r="D1917" s="1">
        <v>335.8</v>
      </c>
    </row>
    <row r="1918" spans="1:4">
      <c r="A1918" s="1">
        <v>1719</v>
      </c>
      <c r="B1918" s="1" t="s">
        <v>1173</v>
      </c>
      <c r="C1918" s="1" t="s">
        <v>24085</v>
      </c>
      <c r="D1918" s="1">
        <v>250</v>
      </c>
    </row>
    <row r="1919" spans="1:4">
      <c r="A1919" s="1">
        <v>4259</v>
      </c>
      <c r="B1919" s="1" t="s">
        <v>1174</v>
      </c>
      <c r="C1919" s="1" t="s">
        <v>20557</v>
      </c>
      <c r="D1919" s="1">
        <v>577.32000000000005</v>
      </c>
    </row>
    <row r="1920" spans="1:4">
      <c r="A1920" s="1">
        <v>3783</v>
      </c>
      <c r="B1920" s="1" t="s">
        <v>1175</v>
      </c>
      <c r="C1920" s="1" t="s">
        <v>24085</v>
      </c>
      <c r="D1920" s="1">
        <v>123.1</v>
      </c>
    </row>
    <row r="1921" spans="1:4">
      <c r="A1921" s="1">
        <v>3777</v>
      </c>
      <c r="B1921" s="1" t="s">
        <v>1176</v>
      </c>
      <c r="C1921" s="1" t="s">
        <v>24085</v>
      </c>
      <c r="D1921" s="1">
        <v>256.7</v>
      </c>
    </row>
    <row r="1922" spans="1:4">
      <c r="A1922" s="1">
        <v>1326</v>
      </c>
      <c r="B1922" s="1" t="s">
        <v>1177</v>
      </c>
      <c r="C1922" s="1" t="s">
        <v>20557</v>
      </c>
      <c r="D1922" s="1">
        <v>375</v>
      </c>
    </row>
    <row r="1923" spans="1:4">
      <c r="A1923" s="1">
        <v>1322</v>
      </c>
      <c r="B1923" s="1" t="s">
        <v>1178</v>
      </c>
      <c r="C1923" s="1" t="s">
        <v>20557</v>
      </c>
      <c r="D1923" s="1">
        <v>123.3</v>
      </c>
    </row>
    <row r="1924" spans="1:4">
      <c r="A1924" s="1">
        <v>13743</v>
      </c>
      <c r="B1924" s="1" t="s">
        <v>1179</v>
      </c>
      <c r="C1924" s="1" t="s">
        <v>20557</v>
      </c>
      <c r="D1924" s="1">
        <v>254.6</v>
      </c>
    </row>
    <row r="1925" spans="1:4">
      <c r="A1925" s="1">
        <v>50314</v>
      </c>
      <c r="B1925" s="1" t="s">
        <v>1179</v>
      </c>
      <c r="C1925" s="1" t="s">
        <v>20557</v>
      </c>
      <c r="D1925" s="1">
        <v>255.3</v>
      </c>
    </row>
    <row r="1926" spans="1:4">
      <c r="A1926" s="1">
        <v>10639</v>
      </c>
      <c r="B1926" s="1" t="s">
        <v>1180</v>
      </c>
      <c r="C1926" s="1" t="s">
        <v>20557</v>
      </c>
      <c r="D1926" s="1">
        <v>127.8</v>
      </c>
    </row>
    <row r="1927" spans="1:4">
      <c r="A1927" s="1">
        <v>10638</v>
      </c>
      <c r="B1927" s="1" t="s">
        <v>1181</v>
      </c>
      <c r="C1927" s="1" t="s">
        <v>20557</v>
      </c>
      <c r="D1927" s="1">
        <v>127.8</v>
      </c>
    </row>
    <row r="1928" spans="1:4">
      <c r="A1928" s="1">
        <v>1324</v>
      </c>
      <c r="B1928" s="1" t="s">
        <v>1182</v>
      </c>
      <c r="C1928" s="1" t="s">
        <v>20557</v>
      </c>
      <c r="D1928" s="1">
        <v>356</v>
      </c>
    </row>
    <row r="1929" spans="1:4">
      <c r="A1929" s="1">
        <v>87321</v>
      </c>
      <c r="B1929" s="1" t="s">
        <v>1183</v>
      </c>
      <c r="C1929" s="1" t="s">
        <v>20557</v>
      </c>
      <c r="D1929" s="1">
        <v>345</v>
      </c>
    </row>
    <row r="1930" spans="1:4">
      <c r="A1930" s="1">
        <v>87338</v>
      </c>
      <c r="B1930" s="1" t="s">
        <v>1184</v>
      </c>
      <c r="C1930" s="1" t="s">
        <v>20557</v>
      </c>
      <c r="D1930" s="1">
        <v>375</v>
      </c>
    </row>
    <row r="1931" spans="1:4">
      <c r="A1931" s="1">
        <v>13742</v>
      </c>
      <c r="B1931" s="1" t="s">
        <v>1185</v>
      </c>
      <c r="C1931" s="1" t="s">
        <v>20557</v>
      </c>
      <c r="D1931" s="1">
        <v>274.25</v>
      </c>
    </row>
    <row r="1932" spans="1:4">
      <c r="A1932" s="1">
        <v>3751</v>
      </c>
      <c r="B1932" s="1" t="s">
        <v>1186</v>
      </c>
      <c r="C1932" s="1" t="s">
        <v>24085</v>
      </c>
      <c r="D1932" s="1">
        <v>203.23</v>
      </c>
    </row>
    <row r="1933" spans="1:4">
      <c r="A1933" s="1">
        <v>13745</v>
      </c>
      <c r="B1933" s="1" t="s">
        <v>1187</v>
      </c>
      <c r="C1933" s="1" t="s">
        <v>20557</v>
      </c>
      <c r="D1933" s="1">
        <v>236.25</v>
      </c>
    </row>
    <row r="1934" spans="1:4">
      <c r="A1934" s="1">
        <v>1323</v>
      </c>
      <c r="B1934" s="1" t="s">
        <v>1188</v>
      </c>
      <c r="C1934" s="1" t="s">
        <v>20557</v>
      </c>
      <c r="D1934" s="1">
        <v>256.3</v>
      </c>
    </row>
    <row r="1935" spans="1:4">
      <c r="A1935" s="1">
        <v>1316</v>
      </c>
      <c r="B1935" s="1" t="s">
        <v>1189</v>
      </c>
      <c r="C1935" s="1" t="s">
        <v>20557</v>
      </c>
      <c r="D1935" s="1">
        <v>260</v>
      </c>
    </row>
    <row r="1936" spans="1:4">
      <c r="A1936" s="1">
        <v>1317</v>
      </c>
      <c r="B1936" s="1" t="s">
        <v>2634</v>
      </c>
      <c r="C1936" s="1" t="s">
        <v>20557</v>
      </c>
      <c r="D1936" s="1">
        <v>340</v>
      </c>
    </row>
    <row r="1937" spans="1:4">
      <c r="A1937" s="1">
        <v>6132</v>
      </c>
      <c r="B1937" s="1" t="s">
        <v>2635</v>
      </c>
      <c r="C1937" s="1" t="s">
        <v>20557</v>
      </c>
      <c r="D1937" s="1">
        <v>236.5</v>
      </c>
    </row>
    <row r="1938" spans="1:4">
      <c r="A1938" s="1">
        <v>69917</v>
      </c>
      <c r="B1938" s="1" t="s">
        <v>2636</v>
      </c>
      <c r="C1938" s="1" t="s">
        <v>20557</v>
      </c>
      <c r="D1938" s="1">
        <v>320</v>
      </c>
    </row>
    <row r="1939" spans="1:4">
      <c r="A1939" s="1">
        <v>4354</v>
      </c>
      <c r="B1939" s="1" t="s">
        <v>2637</v>
      </c>
      <c r="C1939" s="1" t="s">
        <v>20557</v>
      </c>
      <c r="D1939" s="1">
        <v>258</v>
      </c>
    </row>
    <row r="1940" spans="1:4">
      <c r="A1940" s="1">
        <v>1717</v>
      </c>
      <c r="B1940" s="1" t="s">
        <v>2638</v>
      </c>
      <c r="C1940" s="1" t="s">
        <v>20557</v>
      </c>
      <c r="D1940" s="1">
        <v>323</v>
      </c>
    </row>
    <row r="1941" spans="1:4">
      <c r="A1941" s="1">
        <v>13741</v>
      </c>
      <c r="B1941" s="1" t="s">
        <v>2639</v>
      </c>
      <c r="C1941" s="1" t="s">
        <v>20557</v>
      </c>
      <c r="D1941" s="1">
        <v>250.25</v>
      </c>
    </row>
    <row r="1942" spans="1:4">
      <c r="A1942" s="1">
        <v>99355</v>
      </c>
      <c r="B1942" s="1" t="s">
        <v>15081</v>
      </c>
      <c r="C1942" s="1" t="s">
        <v>22075</v>
      </c>
      <c r="D1942" s="1">
        <v>2.73</v>
      </c>
    </row>
    <row r="1943" spans="1:4">
      <c r="A1943" s="1">
        <v>99164</v>
      </c>
      <c r="B1943" s="1" t="s">
        <v>2640</v>
      </c>
      <c r="C1943" s="1" t="s">
        <v>22075</v>
      </c>
      <c r="D1943" s="1">
        <v>2.73</v>
      </c>
    </row>
    <row r="1944" spans="1:4">
      <c r="A1944" s="1">
        <v>18155</v>
      </c>
      <c r="B1944" s="1" t="s">
        <v>2641</v>
      </c>
      <c r="C1944" s="1" t="s">
        <v>20557</v>
      </c>
      <c r="D1944" s="1">
        <v>25.66</v>
      </c>
    </row>
    <row r="1945" spans="1:4">
      <c r="A1945" s="1">
        <v>3336</v>
      </c>
      <c r="B1945" s="1" t="s">
        <v>2642</v>
      </c>
      <c r="C1945" s="1" t="s">
        <v>20557</v>
      </c>
      <c r="D1945" s="1">
        <v>18.22</v>
      </c>
    </row>
    <row r="1946" spans="1:4">
      <c r="A1946" s="1">
        <v>3340</v>
      </c>
      <c r="B1946" s="1" t="s">
        <v>2643</v>
      </c>
      <c r="C1946" s="1" t="s">
        <v>20557</v>
      </c>
      <c r="D1946" s="1">
        <v>0.01</v>
      </c>
    </row>
    <row r="1947" spans="1:4">
      <c r="A1947" s="1">
        <v>18152</v>
      </c>
      <c r="B1947" s="1" t="s">
        <v>2644</v>
      </c>
      <c r="C1947" s="1" t="s">
        <v>20557</v>
      </c>
      <c r="D1947" s="1">
        <v>34.130000000000003</v>
      </c>
    </row>
    <row r="1948" spans="1:4">
      <c r="A1948" s="1">
        <v>18154</v>
      </c>
      <c r="B1948" s="1" t="s">
        <v>2645</v>
      </c>
      <c r="C1948" s="1" t="s">
        <v>20557</v>
      </c>
      <c r="D1948" s="1">
        <v>29.6</v>
      </c>
    </row>
    <row r="1949" spans="1:4">
      <c r="A1949" s="1">
        <v>18153</v>
      </c>
      <c r="B1949" s="1" t="s">
        <v>2646</v>
      </c>
      <c r="C1949" s="1" t="s">
        <v>20557</v>
      </c>
      <c r="D1949" s="1">
        <v>44.03</v>
      </c>
    </row>
    <row r="1950" spans="1:4">
      <c r="A1950" s="1">
        <v>18151</v>
      </c>
      <c r="B1950" s="1" t="s">
        <v>2647</v>
      </c>
      <c r="C1950" s="1" t="s">
        <v>20557</v>
      </c>
      <c r="D1950" s="1">
        <v>25.7</v>
      </c>
    </row>
    <row r="1951" spans="1:4">
      <c r="A1951" s="1">
        <v>18156</v>
      </c>
      <c r="B1951" s="1" t="s">
        <v>2648</v>
      </c>
      <c r="C1951" s="1" t="s">
        <v>20557</v>
      </c>
      <c r="D1951" s="1">
        <v>247.14</v>
      </c>
    </row>
    <row r="1952" spans="1:4">
      <c r="A1952" s="1">
        <v>18157</v>
      </c>
      <c r="B1952" s="1" t="s">
        <v>2649</v>
      </c>
      <c r="C1952" s="1" t="s">
        <v>20557</v>
      </c>
      <c r="D1952" s="1">
        <v>56.31</v>
      </c>
    </row>
    <row r="1953" spans="1:4">
      <c r="A1953" s="1">
        <v>18158</v>
      </c>
      <c r="B1953" s="1" t="s">
        <v>2650</v>
      </c>
      <c r="C1953" s="1" t="s">
        <v>20557</v>
      </c>
      <c r="D1953" s="1">
        <v>30.96</v>
      </c>
    </row>
    <row r="1954" spans="1:4">
      <c r="A1954" s="1">
        <v>18159</v>
      </c>
      <c r="B1954" s="1" t="s">
        <v>2651</v>
      </c>
      <c r="C1954" s="1" t="s">
        <v>20557</v>
      </c>
      <c r="D1954" s="1">
        <v>32.130000000000003</v>
      </c>
    </row>
    <row r="1955" spans="1:4">
      <c r="A1955" s="1">
        <v>6246</v>
      </c>
      <c r="B1955" s="1" t="s">
        <v>2652</v>
      </c>
      <c r="C1955" s="1" t="s">
        <v>20557</v>
      </c>
      <c r="D1955" s="1">
        <v>23.12</v>
      </c>
    </row>
    <row r="1956" spans="1:4">
      <c r="A1956" s="1">
        <v>3699</v>
      </c>
      <c r="B1956" s="1" t="s">
        <v>2653</v>
      </c>
      <c r="C1956" s="1" t="s">
        <v>24085</v>
      </c>
      <c r="D1956" s="1">
        <v>33.08</v>
      </c>
    </row>
    <row r="1957" spans="1:4">
      <c r="A1957" s="1">
        <v>4282</v>
      </c>
      <c r="B1957" s="1" t="s">
        <v>2654</v>
      </c>
      <c r="C1957" s="1" t="s">
        <v>24085</v>
      </c>
      <c r="D1957" s="1">
        <v>13.53</v>
      </c>
    </row>
    <row r="1958" spans="1:4">
      <c r="A1958" s="1">
        <v>4496</v>
      </c>
      <c r="B1958" s="1" t="s">
        <v>2655</v>
      </c>
      <c r="C1958" s="1" t="s">
        <v>24085</v>
      </c>
      <c r="D1958" s="1">
        <v>25.62</v>
      </c>
    </row>
    <row r="1959" spans="1:4">
      <c r="A1959" s="1">
        <v>4497</v>
      </c>
      <c r="B1959" s="1" t="s">
        <v>2656</v>
      </c>
      <c r="C1959" s="1" t="s">
        <v>24085</v>
      </c>
      <c r="D1959" s="1">
        <v>41.31</v>
      </c>
    </row>
    <row r="1960" spans="1:4">
      <c r="A1960" s="1">
        <v>4053</v>
      </c>
      <c r="B1960" s="1" t="s">
        <v>2657</v>
      </c>
      <c r="C1960" s="1" t="s">
        <v>24085</v>
      </c>
      <c r="D1960" s="1">
        <v>75.150000000000006</v>
      </c>
    </row>
    <row r="1961" spans="1:4">
      <c r="A1961" s="1">
        <v>4645</v>
      </c>
      <c r="B1961" s="1" t="s">
        <v>2658</v>
      </c>
      <c r="C1961" s="1" t="s">
        <v>24085</v>
      </c>
      <c r="D1961" s="1">
        <v>181.05</v>
      </c>
    </row>
    <row r="1962" spans="1:4">
      <c r="A1962" s="1">
        <v>5375</v>
      </c>
      <c r="B1962" s="1" t="s">
        <v>2659</v>
      </c>
      <c r="C1962" s="1" t="s">
        <v>24085</v>
      </c>
      <c r="D1962" s="1">
        <v>1.96</v>
      </c>
    </row>
    <row r="1963" spans="1:4">
      <c r="A1963" s="1">
        <v>5491</v>
      </c>
      <c r="B1963" s="1" t="s">
        <v>2660</v>
      </c>
      <c r="C1963" s="1" t="s">
        <v>24085</v>
      </c>
      <c r="D1963" s="1">
        <v>3.2</v>
      </c>
    </row>
    <row r="1964" spans="1:4">
      <c r="A1964" s="1">
        <v>5495</v>
      </c>
      <c r="B1964" s="1" t="s">
        <v>2661</v>
      </c>
      <c r="C1964" s="1" t="s">
        <v>24085</v>
      </c>
      <c r="D1964" s="1">
        <v>39.31</v>
      </c>
    </row>
    <row r="1965" spans="1:4">
      <c r="A1965" s="1">
        <v>4288</v>
      </c>
      <c r="B1965" s="1" t="s">
        <v>2662</v>
      </c>
      <c r="C1965" s="1" t="s">
        <v>24085</v>
      </c>
      <c r="D1965" s="1">
        <v>51.18</v>
      </c>
    </row>
    <row r="1966" spans="1:4">
      <c r="A1966" s="1">
        <v>4279</v>
      </c>
      <c r="B1966" s="1" t="s">
        <v>2663</v>
      </c>
      <c r="C1966" s="1" t="s">
        <v>24085</v>
      </c>
      <c r="D1966" s="1">
        <v>17.690000000000001</v>
      </c>
    </row>
    <row r="1967" spans="1:4">
      <c r="A1967" s="1">
        <v>20316</v>
      </c>
      <c r="B1967" s="1" t="s">
        <v>2664</v>
      </c>
      <c r="C1967" s="1" t="s">
        <v>24085</v>
      </c>
      <c r="D1967" s="1">
        <v>1.5</v>
      </c>
    </row>
    <row r="1968" spans="1:4">
      <c r="A1968" s="1">
        <v>2675</v>
      </c>
      <c r="B1968" s="1" t="s">
        <v>2665</v>
      </c>
      <c r="C1968" s="1" t="s">
        <v>24085</v>
      </c>
      <c r="D1968" s="1">
        <v>0.48</v>
      </c>
    </row>
    <row r="1969" spans="1:4">
      <c r="A1969" s="1">
        <v>2693</v>
      </c>
      <c r="B1969" s="1" t="s">
        <v>2666</v>
      </c>
      <c r="C1969" s="1" t="s">
        <v>24085</v>
      </c>
      <c r="D1969" s="1">
        <v>86.8</v>
      </c>
    </row>
    <row r="1970" spans="1:4">
      <c r="A1970" s="1">
        <v>393</v>
      </c>
      <c r="B1970" s="1" t="s">
        <v>2667</v>
      </c>
      <c r="C1970" s="1" t="s">
        <v>24085</v>
      </c>
      <c r="D1970" s="1">
        <v>41.78</v>
      </c>
    </row>
    <row r="1971" spans="1:4">
      <c r="A1971" s="1">
        <v>4502</v>
      </c>
      <c r="B1971" s="1" t="s">
        <v>2668</v>
      </c>
      <c r="C1971" s="1" t="s">
        <v>24085</v>
      </c>
      <c r="D1971" s="1">
        <v>4.9800000000000004</v>
      </c>
    </row>
    <row r="1972" spans="1:4">
      <c r="A1972" s="1">
        <v>2690</v>
      </c>
      <c r="B1972" s="1" t="s">
        <v>2669</v>
      </c>
      <c r="C1972" s="1" t="s">
        <v>24085</v>
      </c>
      <c r="D1972" s="1">
        <v>2.36</v>
      </c>
    </row>
    <row r="1973" spans="1:4">
      <c r="A1973" s="1">
        <v>4498</v>
      </c>
      <c r="B1973" s="1" t="s">
        <v>2670</v>
      </c>
      <c r="C1973" s="1" t="s">
        <v>24085</v>
      </c>
      <c r="D1973" s="1">
        <v>1.49</v>
      </c>
    </row>
    <row r="1974" spans="1:4">
      <c r="A1974" s="1">
        <v>10968</v>
      </c>
      <c r="B1974" s="1" t="s">
        <v>2671</v>
      </c>
      <c r="C1974" s="1" t="s">
        <v>24085</v>
      </c>
      <c r="D1974" s="1">
        <v>1.75</v>
      </c>
    </row>
    <row r="1975" spans="1:4">
      <c r="A1975" s="1">
        <v>5600</v>
      </c>
      <c r="B1975" s="1" t="s">
        <v>2672</v>
      </c>
      <c r="C1975" s="1" t="s">
        <v>24085</v>
      </c>
      <c r="D1975" s="1">
        <v>2.75</v>
      </c>
    </row>
    <row r="1976" spans="1:4">
      <c r="A1976" s="1">
        <v>4537</v>
      </c>
      <c r="B1976" s="1" t="s">
        <v>2673</v>
      </c>
      <c r="C1976" s="1" t="s">
        <v>24085</v>
      </c>
      <c r="D1976" s="1">
        <v>84.07</v>
      </c>
    </row>
    <row r="1977" spans="1:4">
      <c r="A1977" s="1">
        <v>5208</v>
      </c>
      <c r="B1977" s="1" t="s">
        <v>2674</v>
      </c>
      <c r="C1977" s="1" t="s">
        <v>24085</v>
      </c>
      <c r="D1977" s="1">
        <v>7.14</v>
      </c>
    </row>
    <row r="1978" spans="1:4">
      <c r="A1978" s="1">
        <v>5072</v>
      </c>
      <c r="B1978" s="1" t="s">
        <v>2675</v>
      </c>
      <c r="C1978" s="1" t="s">
        <v>24085</v>
      </c>
      <c r="D1978" s="1">
        <v>0.98</v>
      </c>
    </row>
    <row r="1979" spans="1:4">
      <c r="A1979" s="1">
        <v>5209</v>
      </c>
      <c r="B1979" s="1" t="s">
        <v>2676</v>
      </c>
      <c r="C1979" s="1" t="s">
        <v>24085</v>
      </c>
      <c r="D1979" s="1">
        <v>14.05</v>
      </c>
    </row>
    <row r="1980" spans="1:4">
      <c r="A1980" s="1">
        <v>5181</v>
      </c>
      <c r="B1980" s="1" t="s">
        <v>2677</v>
      </c>
      <c r="C1980" s="1" t="s">
        <v>24085</v>
      </c>
      <c r="D1980" s="1">
        <v>1.42</v>
      </c>
    </row>
    <row r="1981" spans="1:4">
      <c r="A1981" s="1">
        <v>5487</v>
      </c>
      <c r="B1981" s="1" t="s">
        <v>2678</v>
      </c>
      <c r="C1981" s="1" t="s">
        <v>24085</v>
      </c>
      <c r="D1981" s="1">
        <v>123.29</v>
      </c>
    </row>
    <row r="1982" spans="1:4">
      <c r="A1982" s="1">
        <v>2676</v>
      </c>
      <c r="B1982" s="1" t="s">
        <v>2679</v>
      </c>
      <c r="C1982" s="1" t="s">
        <v>24085</v>
      </c>
      <c r="D1982" s="1">
        <v>0.32</v>
      </c>
    </row>
    <row r="1983" spans="1:4">
      <c r="A1983" s="1">
        <v>5483</v>
      </c>
      <c r="B1983" s="1" t="s">
        <v>2680</v>
      </c>
      <c r="C1983" s="1" t="s">
        <v>24085</v>
      </c>
      <c r="D1983" s="1">
        <v>3.4</v>
      </c>
    </row>
    <row r="1984" spans="1:4">
      <c r="A1984" s="1">
        <v>5676</v>
      </c>
      <c r="B1984" s="1" t="s">
        <v>2681</v>
      </c>
      <c r="C1984" s="1" t="s">
        <v>24085</v>
      </c>
      <c r="D1984" s="1">
        <v>4.87</v>
      </c>
    </row>
    <row r="1985" spans="1:4">
      <c r="A1985" s="1">
        <v>5675</v>
      </c>
      <c r="B1985" s="1" t="s">
        <v>2682</v>
      </c>
      <c r="C1985" s="1" t="s">
        <v>24085</v>
      </c>
      <c r="D1985" s="1">
        <v>4.92</v>
      </c>
    </row>
    <row r="1986" spans="1:4">
      <c r="A1986" s="1">
        <v>5663</v>
      </c>
      <c r="B1986" s="1" t="s">
        <v>2683</v>
      </c>
      <c r="C1986" s="1" t="s">
        <v>24085</v>
      </c>
      <c r="D1986" s="1">
        <v>1.9</v>
      </c>
    </row>
    <row r="1987" spans="1:4">
      <c r="A1987" s="1">
        <v>13727</v>
      </c>
      <c r="B1987" s="1" t="s">
        <v>2684</v>
      </c>
      <c r="C1987" s="1" t="s">
        <v>24085</v>
      </c>
      <c r="D1987" s="1">
        <v>3.1</v>
      </c>
    </row>
    <row r="1988" spans="1:4">
      <c r="A1988" s="1">
        <v>10581</v>
      </c>
      <c r="B1988" s="1" t="s">
        <v>2685</v>
      </c>
      <c r="C1988" s="1" t="s">
        <v>21978</v>
      </c>
      <c r="D1988" s="1">
        <v>4.07</v>
      </c>
    </row>
    <row r="1989" spans="1:4">
      <c r="A1989" s="1">
        <v>6271</v>
      </c>
      <c r="B1989" s="1" t="s">
        <v>2686</v>
      </c>
      <c r="C1989" s="1" t="s">
        <v>24085</v>
      </c>
      <c r="D1989" s="1">
        <v>44.92</v>
      </c>
    </row>
    <row r="1990" spans="1:4">
      <c r="A1990" s="1">
        <v>5823</v>
      </c>
      <c r="B1990" s="1" t="s">
        <v>2687</v>
      </c>
      <c r="C1990" s="1" t="s">
        <v>24085</v>
      </c>
      <c r="D1990" s="1">
        <v>310.24</v>
      </c>
    </row>
    <row r="1991" spans="1:4">
      <c r="A1991" s="1">
        <v>4332</v>
      </c>
      <c r="B1991" s="1" t="s">
        <v>2688</v>
      </c>
      <c r="C1991" s="1" t="s">
        <v>24085</v>
      </c>
      <c r="D1991" s="1">
        <v>102.12</v>
      </c>
    </row>
    <row r="1992" spans="1:4">
      <c r="A1992" s="1">
        <v>6356</v>
      </c>
      <c r="B1992" s="1" t="s">
        <v>2689</v>
      </c>
      <c r="C1992" s="1" t="s">
        <v>24085</v>
      </c>
      <c r="D1992" s="1">
        <v>28.34</v>
      </c>
    </row>
    <row r="1993" spans="1:4">
      <c r="A1993" s="1">
        <v>21737</v>
      </c>
      <c r="B1993" s="1" t="s">
        <v>2690</v>
      </c>
      <c r="C1993" s="1" t="s">
        <v>24085</v>
      </c>
      <c r="D1993" s="1">
        <v>106.33</v>
      </c>
    </row>
    <row r="1994" spans="1:4">
      <c r="A1994" s="1">
        <v>4588</v>
      </c>
      <c r="B1994" s="1" t="s">
        <v>2691</v>
      </c>
      <c r="C1994" s="1" t="s">
        <v>24085</v>
      </c>
      <c r="D1994" s="1">
        <v>21.29</v>
      </c>
    </row>
    <row r="1995" spans="1:4">
      <c r="A1995" s="1">
        <v>4455</v>
      </c>
      <c r="B1995" s="1" t="s">
        <v>2692</v>
      </c>
      <c r="C1995" s="1" t="s">
        <v>24085</v>
      </c>
      <c r="D1995" s="1">
        <v>10.17</v>
      </c>
    </row>
    <row r="1996" spans="1:4">
      <c r="A1996" s="1">
        <v>2654</v>
      </c>
      <c r="B1996" s="1" t="s">
        <v>2693</v>
      </c>
      <c r="C1996" s="1" t="s">
        <v>24085</v>
      </c>
      <c r="D1996" s="1">
        <v>16.66</v>
      </c>
    </row>
    <row r="1997" spans="1:4">
      <c r="A1997" s="1">
        <v>4375</v>
      </c>
      <c r="B1997" s="1" t="s">
        <v>2694</v>
      </c>
      <c r="C1997" s="1" t="s">
        <v>24085</v>
      </c>
      <c r="D1997" s="1">
        <v>3.09</v>
      </c>
    </row>
    <row r="1998" spans="1:4">
      <c r="A1998" s="1">
        <v>2657</v>
      </c>
      <c r="B1998" s="1" t="s">
        <v>2695</v>
      </c>
      <c r="C1998" s="1" t="s">
        <v>24085</v>
      </c>
      <c r="D1998" s="1">
        <v>9.0299999999999994</v>
      </c>
    </row>
    <row r="1999" spans="1:4">
      <c r="A1999" s="1">
        <v>2651</v>
      </c>
      <c r="B1999" s="1" t="s">
        <v>2696</v>
      </c>
      <c r="C1999" s="1" t="s">
        <v>24085</v>
      </c>
      <c r="D1999" s="1">
        <v>12.34</v>
      </c>
    </row>
    <row r="2000" spans="1:4">
      <c r="A2000" s="1">
        <v>4541</v>
      </c>
      <c r="B2000" s="1" t="s">
        <v>2697</v>
      </c>
      <c r="C2000" s="1" t="s">
        <v>24085</v>
      </c>
      <c r="D2000" s="1">
        <v>203.46</v>
      </c>
    </row>
    <row r="2001" spans="1:4">
      <c r="A2001" s="1">
        <v>16211</v>
      </c>
      <c r="B2001" s="1" t="s">
        <v>2698</v>
      </c>
      <c r="C2001" s="1" t="s">
        <v>24085</v>
      </c>
      <c r="D2001" s="1">
        <v>4.92</v>
      </c>
    </row>
    <row r="2002" spans="1:4">
      <c r="A2002" s="1">
        <v>10028</v>
      </c>
      <c r="B2002" s="1" t="s">
        <v>2699</v>
      </c>
      <c r="C2002" s="1" t="s">
        <v>24085</v>
      </c>
      <c r="D2002" s="1">
        <v>8.2899999999999991</v>
      </c>
    </row>
    <row r="2003" spans="1:4">
      <c r="A2003" s="1">
        <v>50673</v>
      </c>
      <c r="B2003" s="1" t="s">
        <v>2700</v>
      </c>
      <c r="C2003" s="1" t="s">
        <v>24085</v>
      </c>
      <c r="D2003" s="1">
        <v>6.43</v>
      </c>
    </row>
    <row r="2004" spans="1:4">
      <c r="A2004" s="1">
        <v>4009</v>
      </c>
      <c r="B2004" s="1" t="s">
        <v>2701</v>
      </c>
      <c r="C2004" s="1" t="s">
        <v>22126</v>
      </c>
      <c r="D2004" s="1">
        <v>90.62</v>
      </c>
    </row>
    <row r="2005" spans="1:4">
      <c r="A2005" s="1">
        <v>8560</v>
      </c>
      <c r="B2005" s="1" t="s">
        <v>2702</v>
      </c>
      <c r="C2005" s="1" t="s">
        <v>22126</v>
      </c>
      <c r="D2005" s="1">
        <v>23.25</v>
      </c>
    </row>
    <row r="2006" spans="1:4">
      <c r="A2006" s="1">
        <v>51986</v>
      </c>
      <c r="B2006" s="1" t="s">
        <v>2703</v>
      </c>
      <c r="C2006" s="1" t="s">
        <v>24085</v>
      </c>
      <c r="D2006" s="1">
        <v>368</v>
      </c>
    </row>
    <row r="2007" spans="1:4">
      <c r="A2007" s="1">
        <v>10935</v>
      </c>
      <c r="B2007" s="1" t="s">
        <v>2704</v>
      </c>
      <c r="C2007" s="1" t="s">
        <v>24085</v>
      </c>
      <c r="D2007" s="1">
        <v>15.07</v>
      </c>
    </row>
    <row r="2008" spans="1:4">
      <c r="A2008" s="1">
        <v>1281</v>
      </c>
      <c r="B2008" s="1" t="s">
        <v>2705</v>
      </c>
      <c r="C2008" s="1" t="s">
        <v>24085</v>
      </c>
      <c r="D2008" s="1">
        <v>8.6999999999999993</v>
      </c>
    </row>
    <row r="2009" spans="1:4">
      <c r="A2009" s="1">
        <v>1131</v>
      </c>
      <c r="B2009" s="1" t="s">
        <v>2706</v>
      </c>
      <c r="C2009" s="1" t="s">
        <v>24085</v>
      </c>
      <c r="D2009" s="1">
        <v>7.83</v>
      </c>
    </row>
    <row r="2010" spans="1:4">
      <c r="A2010" s="1">
        <v>5436</v>
      </c>
      <c r="B2010" s="1" t="s">
        <v>2707</v>
      </c>
      <c r="C2010" s="1" t="s">
        <v>22126</v>
      </c>
      <c r="D2010" s="1">
        <v>12.64</v>
      </c>
    </row>
    <row r="2011" spans="1:4">
      <c r="A2011" s="1">
        <v>22868</v>
      </c>
      <c r="B2011" s="1" t="s">
        <v>2708</v>
      </c>
      <c r="C2011" s="1" t="s">
        <v>22126</v>
      </c>
      <c r="D2011" s="1">
        <v>1.57</v>
      </c>
    </row>
    <row r="2012" spans="1:4">
      <c r="A2012" s="1">
        <v>22872</v>
      </c>
      <c r="B2012" s="1" t="s">
        <v>2709</v>
      </c>
      <c r="C2012" s="1" t="s">
        <v>22126</v>
      </c>
      <c r="D2012" s="1">
        <v>3.92</v>
      </c>
    </row>
    <row r="2013" spans="1:4">
      <c r="A2013" s="1">
        <v>22875</v>
      </c>
      <c r="B2013" s="1" t="s">
        <v>2710</v>
      </c>
      <c r="C2013" s="1" t="s">
        <v>22126</v>
      </c>
      <c r="D2013" s="1">
        <v>7.47</v>
      </c>
    </row>
    <row r="2014" spans="1:4">
      <c r="A2014" s="1">
        <v>22877</v>
      </c>
      <c r="B2014" s="1" t="s">
        <v>2711</v>
      </c>
      <c r="C2014" s="1" t="s">
        <v>22126</v>
      </c>
      <c r="D2014" s="1">
        <v>8.44</v>
      </c>
    </row>
    <row r="2015" spans="1:4">
      <c r="A2015" s="1">
        <v>22878</v>
      </c>
      <c r="B2015" s="1" t="s">
        <v>2712</v>
      </c>
      <c r="C2015" s="1" t="s">
        <v>22126</v>
      </c>
      <c r="D2015" s="1">
        <v>10.64</v>
      </c>
    </row>
    <row r="2016" spans="1:4">
      <c r="A2016" s="1">
        <v>5437</v>
      </c>
      <c r="B2016" s="1" t="s">
        <v>2713</v>
      </c>
      <c r="C2016" s="1" t="s">
        <v>22126</v>
      </c>
      <c r="D2016" s="1">
        <v>17.3</v>
      </c>
    </row>
    <row r="2017" spans="1:4">
      <c r="A2017" s="1">
        <v>8284</v>
      </c>
      <c r="B2017" s="1" t="s">
        <v>2714</v>
      </c>
      <c r="C2017" s="1" t="s">
        <v>24085</v>
      </c>
      <c r="D2017" s="1">
        <v>80.930000000000007</v>
      </c>
    </row>
    <row r="2018" spans="1:4">
      <c r="A2018" s="1">
        <v>33449</v>
      </c>
      <c r="B2018" s="1" t="s">
        <v>2715</v>
      </c>
      <c r="C2018" s="1" t="s">
        <v>24085</v>
      </c>
      <c r="D2018" s="1">
        <v>36.979999999999997</v>
      </c>
    </row>
    <row r="2019" spans="1:4">
      <c r="A2019" s="1">
        <v>33417</v>
      </c>
      <c r="B2019" s="1" t="s">
        <v>2716</v>
      </c>
      <c r="C2019" s="1" t="s">
        <v>24085</v>
      </c>
      <c r="D2019" s="1">
        <v>1115.92</v>
      </c>
    </row>
    <row r="2020" spans="1:4">
      <c r="A2020" s="1">
        <v>33409</v>
      </c>
      <c r="B2020" s="1" t="s">
        <v>2717</v>
      </c>
      <c r="C2020" s="1" t="s">
        <v>24085</v>
      </c>
      <c r="D2020" s="1">
        <v>137.22999999999999</v>
      </c>
    </row>
    <row r="2021" spans="1:4">
      <c r="A2021" s="1">
        <v>33425</v>
      </c>
      <c r="B2021" s="1" t="s">
        <v>2718</v>
      </c>
      <c r="C2021" s="1" t="s">
        <v>24085</v>
      </c>
      <c r="D2021" s="1">
        <v>60.32</v>
      </c>
    </row>
    <row r="2022" spans="1:4">
      <c r="A2022" s="1">
        <v>33433</v>
      </c>
      <c r="B2022" s="1" t="s">
        <v>2719</v>
      </c>
      <c r="C2022" s="1" t="s">
        <v>24085</v>
      </c>
      <c r="D2022" s="1">
        <v>127.14</v>
      </c>
    </row>
    <row r="2023" spans="1:4">
      <c r="A2023" s="1">
        <v>33401</v>
      </c>
      <c r="B2023" s="1" t="s">
        <v>2720</v>
      </c>
      <c r="C2023" s="1" t="s">
        <v>24085</v>
      </c>
      <c r="D2023" s="1">
        <v>150.57</v>
      </c>
    </row>
    <row r="2024" spans="1:4">
      <c r="A2024" s="1">
        <v>33441</v>
      </c>
      <c r="B2024" s="1" t="s">
        <v>2721</v>
      </c>
      <c r="C2024" s="1" t="s">
        <v>24085</v>
      </c>
      <c r="D2024" s="1">
        <v>203</v>
      </c>
    </row>
    <row r="2025" spans="1:4">
      <c r="A2025" s="1">
        <v>36142</v>
      </c>
      <c r="B2025" s="1" t="s">
        <v>2722</v>
      </c>
      <c r="C2025" s="1" t="s">
        <v>24085</v>
      </c>
      <c r="D2025" s="1">
        <v>92.8</v>
      </c>
    </row>
    <row r="2026" spans="1:4">
      <c r="A2026" s="1">
        <v>41205</v>
      </c>
      <c r="B2026" s="1" t="s">
        <v>2723</v>
      </c>
      <c r="C2026" s="1" t="s">
        <v>24085</v>
      </c>
      <c r="D2026" s="1">
        <v>592.62</v>
      </c>
    </row>
    <row r="2027" spans="1:4">
      <c r="A2027" s="1">
        <v>41411</v>
      </c>
      <c r="B2027" s="1" t="s">
        <v>2724</v>
      </c>
      <c r="C2027" s="1" t="s">
        <v>24085</v>
      </c>
      <c r="D2027" s="1">
        <v>444.28</v>
      </c>
    </row>
    <row r="2028" spans="1:4">
      <c r="A2028" s="1">
        <v>1308</v>
      </c>
      <c r="B2028" s="1" t="s">
        <v>2725</v>
      </c>
      <c r="C2028" s="1" t="s">
        <v>24085</v>
      </c>
      <c r="D2028" s="1">
        <v>756</v>
      </c>
    </row>
    <row r="2029" spans="1:4">
      <c r="A2029" s="1">
        <v>52277</v>
      </c>
      <c r="B2029" s="1" t="s">
        <v>2726</v>
      </c>
      <c r="C2029" s="1" t="s">
        <v>24085</v>
      </c>
      <c r="D2029" s="1">
        <v>16.350000000000001</v>
      </c>
    </row>
    <row r="2030" spans="1:4">
      <c r="A2030" s="1">
        <v>99100</v>
      </c>
      <c r="B2030" s="1" t="s">
        <v>2727</v>
      </c>
      <c r="C2030" s="1" t="s">
        <v>22075</v>
      </c>
      <c r="D2030" s="1">
        <v>2.73</v>
      </c>
    </row>
    <row r="2031" spans="1:4">
      <c r="A2031" s="1">
        <v>99645</v>
      </c>
      <c r="B2031" s="1" t="s">
        <v>2728</v>
      </c>
      <c r="C2031" s="1" t="s">
        <v>22075</v>
      </c>
      <c r="D2031" s="1">
        <v>3.76</v>
      </c>
    </row>
    <row r="2032" spans="1:4">
      <c r="A2032" s="1">
        <v>50338</v>
      </c>
      <c r="B2032" s="1" t="s">
        <v>2729</v>
      </c>
      <c r="C2032" s="1" t="s">
        <v>20557</v>
      </c>
      <c r="D2032" s="1">
        <v>12.6</v>
      </c>
    </row>
    <row r="2033" spans="1:4">
      <c r="A2033" s="1">
        <v>20791</v>
      </c>
      <c r="B2033" s="1" t="s">
        <v>2730</v>
      </c>
      <c r="C2033" s="1" t="s">
        <v>20557</v>
      </c>
      <c r="D2033" s="1">
        <v>15.25</v>
      </c>
    </row>
    <row r="2034" spans="1:4">
      <c r="A2034" s="1">
        <v>3680</v>
      </c>
      <c r="B2034" s="1" t="s">
        <v>2731</v>
      </c>
      <c r="C2034" s="1" t="s">
        <v>20557</v>
      </c>
      <c r="D2034" s="1">
        <v>15.9</v>
      </c>
    </row>
    <row r="2035" spans="1:4">
      <c r="A2035" s="1">
        <v>34501</v>
      </c>
      <c r="B2035" s="1" t="s">
        <v>2732</v>
      </c>
      <c r="C2035" s="1" t="s">
        <v>20557</v>
      </c>
      <c r="D2035" s="1">
        <v>18.5</v>
      </c>
    </row>
    <row r="2036" spans="1:4">
      <c r="A2036" s="1">
        <v>34502</v>
      </c>
      <c r="B2036" s="1" t="s">
        <v>2733</v>
      </c>
      <c r="C2036" s="1" t="s">
        <v>20557</v>
      </c>
      <c r="D2036" s="1">
        <v>19.8</v>
      </c>
    </row>
    <row r="2037" spans="1:4">
      <c r="A2037" s="1">
        <v>34503</v>
      </c>
      <c r="B2037" s="1" t="s">
        <v>2734</v>
      </c>
      <c r="C2037" s="1" t="s">
        <v>20557</v>
      </c>
      <c r="D2037" s="1">
        <v>22.1</v>
      </c>
    </row>
    <row r="2038" spans="1:4">
      <c r="A2038" s="1">
        <v>34505</v>
      </c>
      <c r="B2038" s="1" t="s">
        <v>2735</v>
      </c>
      <c r="C2038" s="1" t="s">
        <v>20557</v>
      </c>
      <c r="D2038" s="1">
        <v>27.1</v>
      </c>
    </row>
    <row r="2039" spans="1:4">
      <c r="A2039" s="1">
        <v>34506</v>
      </c>
      <c r="B2039" s="1" t="s">
        <v>2736</v>
      </c>
      <c r="C2039" s="1" t="s">
        <v>20557</v>
      </c>
      <c r="D2039" s="1">
        <v>30.5</v>
      </c>
    </row>
    <row r="2040" spans="1:4">
      <c r="A2040" s="1">
        <v>34504</v>
      </c>
      <c r="B2040" s="1" t="s">
        <v>2737</v>
      </c>
      <c r="C2040" s="1" t="s">
        <v>20557</v>
      </c>
      <c r="D2040" s="1">
        <v>23.8</v>
      </c>
    </row>
    <row r="2041" spans="1:4">
      <c r="A2041" s="1">
        <v>34508</v>
      </c>
      <c r="B2041" s="1" t="s">
        <v>2738</v>
      </c>
      <c r="C2041" s="1" t="s">
        <v>20557</v>
      </c>
      <c r="D2041" s="1">
        <v>16.5</v>
      </c>
    </row>
    <row r="2042" spans="1:4">
      <c r="A2042" s="1">
        <v>34509</v>
      </c>
      <c r="B2042" s="1" t="s">
        <v>2739</v>
      </c>
      <c r="C2042" s="1" t="s">
        <v>20557</v>
      </c>
      <c r="D2042" s="1">
        <v>17.5</v>
      </c>
    </row>
    <row r="2043" spans="1:4">
      <c r="A2043" s="1">
        <v>34510</v>
      </c>
      <c r="B2043" s="1" t="s">
        <v>2740</v>
      </c>
      <c r="C2043" s="1" t="s">
        <v>20557</v>
      </c>
      <c r="D2043" s="1">
        <v>23.3</v>
      </c>
    </row>
    <row r="2044" spans="1:4">
      <c r="A2044" s="1">
        <v>34511</v>
      </c>
      <c r="B2044" s="1" t="s">
        <v>2741</v>
      </c>
      <c r="C2044" s="1" t="s">
        <v>20557</v>
      </c>
      <c r="D2044" s="1">
        <v>21.6</v>
      </c>
    </row>
    <row r="2045" spans="1:4">
      <c r="A2045" s="1">
        <v>34512</v>
      </c>
      <c r="B2045" s="1" t="s">
        <v>2742</v>
      </c>
      <c r="C2045" s="1" t="s">
        <v>20557</v>
      </c>
      <c r="D2045" s="1">
        <v>24.8</v>
      </c>
    </row>
    <row r="2046" spans="1:4">
      <c r="A2046" s="1">
        <v>34513</v>
      </c>
      <c r="B2046" s="1" t="s">
        <v>2743</v>
      </c>
      <c r="C2046" s="1" t="s">
        <v>20557</v>
      </c>
      <c r="D2046" s="1">
        <v>28.4</v>
      </c>
    </row>
    <row r="2047" spans="1:4">
      <c r="A2047" s="1">
        <v>34519</v>
      </c>
      <c r="B2047" s="1" t="s">
        <v>2743</v>
      </c>
      <c r="C2047" s="1" t="s">
        <v>20557</v>
      </c>
      <c r="D2047" s="1">
        <v>23.6</v>
      </c>
    </row>
    <row r="2048" spans="1:4">
      <c r="A2048" s="1">
        <v>34514</v>
      </c>
      <c r="B2048" s="1" t="s">
        <v>2744</v>
      </c>
      <c r="C2048" s="1" t="s">
        <v>20557</v>
      </c>
      <c r="D2048" s="1">
        <v>31.4</v>
      </c>
    </row>
    <row r="2049" spans="1:4">
      <c r="A2049" s="1">
        <v>34515</v>
      </c>
      <c r="B2049" s="1" t="s">
        <v>2745</v>
      </c>
      <c r="C2049" s="1" t="s">
        <v>20557</v>
      </c>
      <c r="D2049" s="1">
        <v>37.200000000000003</v>
      </c>
    </row>
    <row r="2050" spans="1:4">
      <c r="A2050" s="1">
        <v>34516</v>
      </c>
      <c r="B2050" s="1" t="s">
        <v>2746</v>
      </c>
      <c r="C2050" s="1" t="s">
        <v>20557</v>
      </c>
      <c r="D2050" s="1">
        <v>18.5</v>
      </c>
    </row>
    <row r="2051" spans="1:4">
      <c r="A2051" s="1">
        <v>34517</v>
      </c>
      <c r="B2051" s="1" t="s">
        <v>2747</v>
      </c>
      <c r="C2051" s="1" t="s">
        <v>20557</v>
      </c>
      <c r="D2051" s="1">
        <v>20</v>
      </c>
    </row>
    <row r="2052" spans="1:4">
      <c r="A2052" s="1">
        <v>34518</v>
      </c>
      <c r="B2052" s="1" t="s">
        <v>2748</v>
      </c>
      <c r="C2052" s="1" t="s">
        <v>20557</v>
      </c>
      <c r="D2052" s="1">
        <v>21.6</v>
      </c>
    </row>
    <row r="2053" spans="1:4">
      <c r="A2053" s="1">
        <v>34520</v>
      </c>
      <c r="B2053" s="1" t="s">
        <v>2749</v>
      </c>
      <c r="C2053" s="1" t="s">
        <v>20557</v>
      </c>
      <c r="D2053" s="1">
        <v>27</v>
      </c>
    </row>
    <row r="2054" spans="1:4">
      <c r="A2054" s="1">
        <v>34521</v>
      </c>
      <c r="B2054" s="1" t="s">
        <v>2750</v>
      </c>
      <c r="C2054" s="1" t="s">
        <v>20557</v>
      </c>
      <c r="D2054" s="1">
        <v>30.4</v>
      </c>
    </row>
    <row r="2055" spans="1:4">
      <c r="A2055" s="1">
        <v>62729</v>
      </c>
      <c r="B2055" s="1" t="s">
        <v>2751</v>
      </c>
      <c r="C2055" s="1" t="s">
        <v>20557</v>
      </c>
      <c r="D2055" s="1">
        <v>4.32</v>
      </c>
    </row>
    <row r="2056" spans="1:4">
      <c r="A2056" s="1">
        <v>62728</v>
      </c>
      <c r="B2056" s="1" t="s">
        <v>2752</v>
      </c>
      <c r="C2056" s="1" t="s">
        <v>20557</v>
      </c>
      <c r="D2056" s="1">
        <v>10.199999999999999</v>
      </c>
    </row>
    <row r="2057" spans="1:4">
      <c r="A2057" s="1">
        <v>44</v>
      </c>
      <c r="B2057" s="1" t="s">
        <v>2753</v>
      </c>
      <c r="C2057" s="1" t="s">
        <v>20557</v>
      </c>
      <c r="D2057" s="1">
        <v>12.81</v>
      </c>
    </row>
    <row r="2058" spans="1:4">
      <c r="A2058" s="1">
        <v>64</v>
      </c>
      <c r="B2058" s="1" t="s">
        <v>2754</v>
      </c>
      <c r="C2058" s="1" t="s">
        <v>20557</v>
      </c>
      <c r="D2058" s="1">
        <v>34.03</v>
      </c>
    </row>
    <row r="2059" spans="1:4">
      <c r="A2059" s="1">
        <v>8860</v>
      </c>
      <c r="B2059" s="1" t="s">
        <v>2755</v>
      </c>
      <c r="C2059" s="1" t="s">
        <v>24134</v>
      </c>
      <c r="D2059" s="1">
        <v>9.26</v>
      </c>
    </row>
    <row r="2060" spans="1:4">
      <c r="A2060" s="1">
        <v>157</v>
      </c>
      <c r="B2060" s="1" t="s">
        <v>2756</v>
      </c>
      <c r="C2060" s="1" t="s">
        <v>20557</v>
      </c>
      <c r="D2060" s="1">
        <v>25.6</v>
      </c>
    </row>
    <row r="2061" spans="1:4">
      <c r="A2061" s="1">
        <v>47004</v>
      </c>
      <c r="B2061" s="1" t="s">
        <v>2757</v>
      </c>
      <c r="C2061" s="1" t="s">
        <v>24085</v>
      </c>
      <c r="D2061" s="1">
        <v>2.5</v>
      </c>
    </row>
    <row r="2062" spans="1:4">
      <c r="A2062" s="1">
        <v>47072</v>
      </c>
      <c r="B2062" s="1" t="s">
        <v>2758</v>
      </c>
      <c r="C2062" s="1" t="s">
        <v>24085</v>
      </c>
      <c r="D2062" s="1">
        <v>14.1</v>
      </c>
    </row>
    <row r="2063" spans="1:4">
      <c r="A2063" s="1">
        <v>47070</v>
      </c>
      <c r="B2063" s="1" t="s">
        <v>2759</v>
      </c>
      <c r="C2063" s="1" t="s">
        <v>24085</v>
      </c>
      <c r="D2063" s="1">
        <v>5.5</v>
      </c>
    </row>
    <row r="2064" spans="1:4">
      <c r="A2064" s="1">
        <v>49516</v>
      </c>
      <c r="B2064" s="1" t="s">
        <v>2760</v>
      </c>
      <c r="C2064" s="1" t="s">
        <v>24085</v>
      </c>
      <c r="D2064" s="1">
        <v>5.5</v>
      </c>
    </row>
    <row r="2065" spans="1:4">
      <c r="A2065" s="1">
        <v>47071</v>
      </c>
      <c r="B2065" s="1" t="s">
        <v>2761</v>
      </c>
      <c r="C2065" s="1" t="s">
        <v>24085</v>
      </c>
      <c r="D2065" s="1">
        <v>5.5</v>
      </c>
    </row>
    <row r="2066" spans="1:4">
      <c r="A2066" s="1">
        <v>47067</v>
      </c>
      <c r="B2066" s="1" t="s">
        <v>2762</v>
      </c>
      <c r="C2066" s="1" t="s">
        <v>24085</v>
      </c>
      <c r="D2066" s="1">
        <v>5.5</v>
      </c>
    </row>
    <row r="2067" spans="1:4">
      <c r="A2067" s="1">
        <v>6260</v>
      </c>
      <c r="B2067" s="1" t="s">
        <v>2763</v>
      </c>
      <c r="C2067" s="1" t="s">
        <v>24085</v>
      </c>
      <c r="D2067" s="1">
        <v>13.32</v>
      </c>
    </row>
    <row r="2068" spans="1:4">
      <c r="A2068" s="1">
        <v>47097</v>
      </c>
      <c r="B2068" s="1" t="s">
        <v>15958</v>
      </c>
      <c r="C2068" s="1" t="s">
        <v>24085</v>
      </c>
      <c r="D2068" s="1">
        <v>2.2999999999999998</v>
      </c>
    </row>
    <row r="2069" spans="1:4">
      <c r="A2069" s="1">
        <v>47094</v>
      </c>
      <c r="B2069" s="1" t="s">
        <v>2764</v>
      </c>
      <c r="C2069" s="1" t="s">
        <v>24085</v>
      </c>
      <c r="D2069" s="1">
        <v>2.2999999999999998</v>
      </c>
    </row>
    <row r="2070" spans="1:4">
      <c r="A2070" s="1">
        <v>47095</v>
      </c>
      <c r="B2070" s="1" t="s">
        <v>15967</v>
      </c>
      <c r="C2070" s="1" t="s">
        <v>24085</v>
      </c>
      <c r="D2070" s="1">
        <v>2.2999999999999998</v>
      </c>
    </row>
    <row r="2071" spans="1:4">
      <c r="A2071" s="1">
        <v>47096</v>
      </c>
      <c r="B2071" s="1" t="s">
        <v>15969</v>
      </c>
      <c r="C2071" s="1" t="s">
        <v>24085</v>
      </c>
      <c r="D2071" s="1">
        <v>2.2999999999999998</v>
      </c>
    </row>
    <row r="2072" spans="1:4">
      <c r="A2072" s="1">
        <v>49522</v>
      </c>
      <c r="B2072" s="1" t="s">
        <v>2765</v>
      </c>
      <c r="C2072" s="1" t="s">
        <v>24085</v>
      </c>
      <c r="D2072" s="1">
        <v>10.25</v>
      </c>
    </row>
    <row r="2073" spans="1:4">
      <c r="A2073" s="1">
        <v>47099</v>
      </c>
      <c r="B2073" s="1" t="s">
        <v>2766</v>
      </c>
      <c r="C2073" s="1" t="s">
        <v>24085</v>
      </c>
      <c r="D2073" s="1">
        <v>11.23</v>
      </c>
    </row>
    <row r="2074" spans="1:4">
      <c r="A2074" s="1">
        <v>47091</v>
      </c>
      <c r="B2074" s="1" t="s">
        <v>2767</v>
      </c>
      <c r="C2074" s="1" t="s">
        <v>24085</v>
      </c>
      <c r="D2074" s="1">
        <v>2.2999999999999998</v>
      </c>
    </row>
    <row r="2075" spans="1:4">
      <c r="A2075" s="1">
        <v>47104</v>
      </c>
      <c r="B2075" s="1" t="s">
        <v>2768</v>
      </c>
      <c r="C2075" s="1" t="s">
        <v>24085</v>
      </c>
      <c r="D2075" s="1">
        <v>12.3</v>
      </c>
    </row>
    <row r="2076" spans="1:4">
      <c r="A2076" s="1">
        <v>47087</v>
      </c>
      <c r="B2076" s="1" t="s">
        <v>2769</v>
      </c>
      <c r="C2076" s="1" t="s">
        <v>24085</v>
      </c>
      <c r="D2076" s="1">
        <v>432</v>
      </c>
    </row>
    <row r="2077" spans="1:4">
      <c r="A2077" s="1">
        <v>47108</v>
      </c>
      <c r="B2077" s="1" t="s">
        <v>2770</v>
      </c>
      <c r="C2077" s="1" t="s">
        <v>24085</v>
      </c>
      <c r="D2077" s="1">
        <v>270</v>
      </c>
    </row>
    <row r="2078" spans="1:4">
      <c r="A2078" s="1">
        <v>47075</v>
      </c>
      <c r="B2078" s="1" t="s">
        <v>2771</v>
      </c>
      <c r="C2078" s="1" t="s">
        <v>24085</v>
      </c>
      <c r="D2078" s="1">
        <v>130</v>
      </c>
    </row>
    <row r="2079" spans="1:4">
      <c r="A2079" s="1">
        <v>47142</v>
      </c>
      <c r="B2079" s="1" t="s">
        <v>2772</v>
      </c>
      <c r="C2079" s="1" t="s">
        <v>24085</v>
      </c>
      <c r="D2079" s="1">
        <v>88</v>
      </c>
    </row>
    <row r="2080" spans="1:4">
      <c r="A2080" s="1">
        <v>47079</v>
      </c>
      <c r="B2080" s="1" t="s">
        <v>2773</v>
      </c>
      <c r="C2080" s="1" t="s">
        <v>24085</v>
      </c>
      <c r="D2080" s="1">
        <v>40.299999999999997</v>
      </c>
    </row>
    <row r="2081" spans="1:4">
      <c r="A2081" s="1">
        <v>47083</v>
      </c>
      <c r="B2081" s="1" t="s">
        <v>2774</v>
      </c>
      <c r="C2081" s="1" t="s">
        <v>24085</v>
      </c>
      <c r="D2081" s="1">
        <v>79</v>
      </c>
    </row>
    <row r="2082" spans="1:4">
      <c r="A2082" s="1">
        <v>47085</v>
      </c>
      <c r="B2082" s="1" t="s">
        <v>2775</v>
      </c>
      <c r="C2082" s="1" t="s">
        <v>24085</v>
      </c>
      <c r="D2082" s="1">
        <v>81</v>
      </c>
    </row>
    <row r="2083" spans="1:4">
      <c r="A2083" s="1">
        <v>5910</v>
      </c>
      <c r="B2083" s="1" t="s">
        <v>2776</v>
      </c>
      <c r="C2083" s="1" t="s">
        <v>20557</v>
      </c>
      <c r="D2083" s="1">
        <v>16.649999999999999</v>
      </c>
    </row>
    <row r="2084" spans="1:4">
      <c r="A2084" s="1">
        <v>66023</v>
      </c>
      <c r="B2084" s="1" t="s">
        <v>2777</v>
      </c>
      <c r="C2084" s="1" t="s">
        <v>24085</v>
      </c>
      <c r="D2084" s="1">
        <v>2491.6799999999998</v>
      </c>
    </row>
    <row r="2085" spans="1:4">
      <c r="A2085" s="1">
        <v>30300</v>
      </c>
      <c r="B2085" s="1" t="s">
        <v>2778</v>
      </c>
      <c r="C2085" s="1" t="s">
        <v>22075</v>
      </c>
      <c r="D2085" s="1">
        <v>0.26</v>
      </c>
    </row>
    <row r="2086" spans="1:4">
      <c r="A2086" s="1">
        <v>30301</v>
      </c>
      <c r="B2086" s="1" t="s">
        <v>2779</v>
      </c>
      <c r="C2086" s="1" t="s">
        <v>22075</v>
      </c>
      <c r="D2086" s="1">
        <v>0.22</v>
      </c>
    </row>
    <row r="2087" spans="1:4">
      <c r="A2087" s="1">
        <v>30302</v>
      </c>
      <c r="B2087" s="1" t="s">
        <v>2780</v>
      </c>
      <c r="C2087" s="1" t="s">
        <v>22075</v>
      </c>
      <c r="D2087" s="1">
        <v>0.21</v>
      </c>
    </row>
    <row r="2088" spans="1:4">
      <c r="A2088" s="1">
        <v>17850</v>
      </c>
      <c r="B2088" s="1" t="s">
        <v>2781</v>
      </c>
      <c r="C2088" s="1" t="s">
        <v>24085</v>
      </c>
      <c r="D2088" s="1">
        <v>69</v>
      </c>
    </row>
    <row r="2089" spans="1:4">
      <c r="A2089" s="1">
        <v>28181</v>
      </c>
      <c r="B2089" s="1" t="s">
        <v>2782</v>
      </c>
      <c r="C2089" s="1" t="s">
        <v>24085</v>
      </c>
      <c r="D2089" s="1">
        <v>85</v>
      </c>
    </row>
    <row r="2090" spans="1:4">
      <c r="A2090" s="1">
        <v>8399</v>
      </c>
      <c r="B2090" s="1" t="s">
        <v>2783</v>
      </c>
      <c r="C2090" s="1" t="s">
        <v>24085</v>
      </c>
      <c r="D2090" s="1">
        <v>136</v>
      </c>
    </row>
    <row r="2091" spans="1:4">
      <c r="A2091" s="1">
        <v>6300</v>
      </c>
      <c r="B2091" s="1" t="s">
        <v>2784</v>
      </c>
      <c r="C2091" s="1" t="s">
        <v>24085</v>
      </c>
      <c r="D2091" s="1">
        <v>78</v>
      </c>
    </row>
    <row r="2092" spans="1:4">
      <c r="A2092" s="1">
        <v>31011</v>
      </c>
      <c r="B2092" s="1" t="s">
        <v>2785</v>
      </c>
      <c r="C2092" s="1" t="s">
        <v>24085</v>
      </c>
      <c r="D2092" s="1">
        <v>35</v>
      </c>
    </row>
    <row r="2093" spans="1:4">
      <c r="A2093" s="1">
        <v>88202</v>
      </c>
      <c r="B2093" s="1" t="s">
        <v>2786</v>
      </c>
      <c r="C2093" s="1" t="s">
        <v>24085</v>
      </c>
      <c r="D2093" s="1">
        <v>112</v>
      </c>
    </row>
    <row r="2094" spans="1:4">
      <c r="A2094" s="1">
        <v>4066</v>
      </c>
      <c r="B2094" s="1" t="s">
        <v>2787</v>
      </c>
      <c r="C2094" s="1" t="s">
        <v>24085</v>
      </c>
      <c r="D2094" s="1">
        <v>88</v>
      </c>
    </row>
    <row r="2095" spans="1:4">
      <c r="A2095" s="1">
        <v>4878</v>
      </c>
      <c r="B2095" s="1" t="s">
        <v>2788</v>
      </c>
      <c r="C2095" s="1" t="s">
        <v>24085</v>
      </c>
      <c r="D2095" s="1">
        <v>96</v>
      </c>
    </row>
    <row r="2096" spans="1:4">
      <c r="A2096" s="1">
        <v>35025</v>
      </c>
      <c r="B2096" s="1" t="s">
        <v>2789</v>
      </c>
      <c r="C2096" s="1" t="s">
        <v>24085</v>
      </c>
      <c r="D2096" s="1">
        <v>248</v>
      </c>
    </row>
    <row r="2097" spans="1:4">
      <c r="A2097" s="1">
        <v>4879</v>
      </c>
      <c r="B2097" s="1" t="s">
        <v>2790</v>
      </c>
      <c r="C2097" s="1" t="s">
        <v>24085</v>
      </c>
      <c r="D2097" s="1">
        <v>65</v>
      </c>
    </row>
    <row r="2098" spans="1:4">
      <c r="A2098" s="1">
        <v>28176</v>
      </c>
      <c r="B2098" s="1" t="s">
        <v>2791</v>
      </c>
      <c r="C2098" s="1" t="s">
        <v>24085</v>
      </c>
      <c r="D2098" s="1">
        <v>88</v>
      </c>
    </row>
    <row r="2099" spans="1:4">
      <c r="A2099" s="1">
        <v>79042</v>
      </c>
      <c r="B2099" s="1" t="s">
        <v>2792</v>
      </c>
      <c r="C2099" s="1" t="s">
        <v>24085</v>
      </c>
      <c r="D2099" s="1">
        <v>262</v>
      </c>
    </row>
    <row r="2100" spans="1:4">
      <c r="A2100" s="1">
        <v>3912</v>
      </c>
      <c r="B2100" s="1" t="s">
        <v>2793</v>
      </c>
      <c r="C2100" s="1" t="s">
        <v>24085</v>
      </c>
      <c r="D2100" s="1">
        <v>298</v>
      </c>
    </row>
    <row r="2101" spans="1:4">
      <c r="A2101" s="1">
        <v>28179</v>
      </c>
      <c r="B2101" s="1" t="s">
        <v>2794</v>
      </c>
      <c r="C2101" s="1" t="s">
        <v>24085</v>
      </c>
      <c r="D2101" s="1">
        <v>123</v>
      </c>
    </row>
    <row r="2102" spans="1:4">
      <c r="A2102" s="1">
        <v>10671</v>
      </c>
      <c r="B2102" s="1" t="s">
        <v>1338</v>
      </c>
      <c r="C2102" s="1" t="s">
        <v>24085</v>
      </c>
      <c r="D2102" s="1">
        <v>78</v>
      </c>
    </row>
    <row r="2103" spans="1:4">
      <c r="A2103" s="1">
        <v>31068</v>
      </c>
      <c r="B2103" s="1" t="s">
        <v>1339</v>
      </c>
      <c r="C2103" s="1" t="s">
        <v>24085</v>
      </c>
      <c r="D2103" s="1">
        <v>48</v>
      </c>
    </row>
    <row r="2104" spans="1:4">
      <c r="A2104" s="1">
        <v>12747</v>
      </c>
      <c r="B2104" s="1" t="s">
        <v>1340</v>
      </c>
      <c r="C2104" s="1" t="s">
        <v>24085</v>
      </c>
      <c r="D2104" s="1">
        <v>10.09</v>
      </c>
    </row>
    <row r="2105" spans="1:4">
      <c r="A2105" s="1">
        <v>4250</v>
      </c>
      <c r="B2105" s="1" t="s">
        <v>1341</v>
      </c>
      <c r="C2105" s="1" t="s">
        <v>20557</v>
      </c>
      <c r="D2105" s="1">
        <v>4.45</v>
      </c>
    </row>
    <row r="2106" spans="1:4">
      <c r="A2106" s="1">
        <v>5445</v>
      </c>
      <c r="B2106" s="1" t="s">
        <v>1342</v>
      </c>
      <c r="C2106" s="1" t="s">
        <v>20557</v>
      </c>
      <c r="D2106" s="1">
        <v>2.84</v>
      </c>
    </row>
    <row r="2107" spans="1:4">
      <c r="A2107" s="1">
        <v>33018</v>
      </c>
      <c r="B2107" s="1" t="s">
        <v>1343</v>
      </c>
      <c r="C2107" s="1" t="s">
        <v>20557</v>
      </c>
      <c r="D2107" s="1">
        <v>2.15</v>
      </c>
    </row>
    <row r="2108" spans="1:4">
      <c r="A2108" s="1">
        <v>33112</v>
      </c>
      <c r="B2108" s="1" t="s">
        <v>1344</v>
      </c>
      <c r="C2108" s="1" t="s">
        <v>24085</v>
      </c>
      <c r="D2108" s="1">
        <v>133.63</v>
      </c>
    </row>
    <row r="2109" spans="1:4">
      <c r="A2109" s="1">
        <v>8788</v>
      </c>
      <c r="B2109" s="1" t="s">
        <v>1345</v>
      </c>
      <c r="C2109" s="1" t="s">
        <v>20557</v>
      </c>
      <c r="D2109" s="1">
        <v>2.2999999999999998</v>
      </c>
    </row>
    <row r="2110" spans="1:4">
      <c r="A2110" s="1">
        <v>8792</v>
      </c>
      <c r="B2110" s="1" t="s">
        <v>1346</v>
      </c>
      <c r="C2110" s="1" t="s">
        <v>20557</v>
      </c>
      <c r="D2110" s="1">
        <v>2.77</v>
      </c>
    </row>
    <row r="2111" spans="1:4">
      <c r="A2111" s="1">
        <v>33116</v>
      </c>
      <c r="B2111" s="1" t="s">
        <v>1347</v>
      </c>
      <c r="C2111" s="1" t="s">
        <v>24085</v>
      </c>
      <c r="D2111" s="1">
        <v>1057.92</v>
      </c>
    </row>
    <row r="2112" spans="1:4">
      <c r="A2112" s="1">
        <v>52273</v>
      </c>
      <c r="B2112" s="1" t="s">
        <v>1348</v>
      </c>
      <c r="C2112" s="1" t="s">
        <v>22126</v>
      </c>
      <c r="D2112" s="1">
        <v>23.36</v>
      </c>
    </row>
    <row r="2113" spans="1:4">
      <c r="A2113" s="1">
        <v>7384</v>
      </c>
      <c r="B2113" s="1" t="s">
        <v>1349</v>
      </c>
      <c r="C2113" s="1" t="s">
        <v>24085</v>
      </c>
      <c r="D2113" s="1">
        <v>3.26</v>
      </c>
    </row>
    <row r="2114" spans="1:4">
      <c r="A2114" s="1">
        <v>2606</v>
      </c>
      <c r="B2114" s="1" t="s">
        <v>1350</v>
      </c>
      <c r="C2114" s="1" t="s">
        <v>24085</v>
      </c>
      <c r="D2114" s="1">
        <v>1.86</v>
      </c>
    </row>
    <row r="2115" spans="1:4">
      <c r="A2115" s="1">
        <v>18124</v>
      </c>
      <c r="B2115" s="1" t="s">
        <v>1351</v>
      </c>
      <c r="C2115" s="1" t="s">
        <v>24085</v>
      </c>
      <c r="D2115" s="1">
        <v>1.86</v>
      </c>
    </row>
    <row r="2116" spans="1:4">
      <c r="A2116" s="1">
        <v>37129</v>
      </c>
      <c r="B2116" s="1" t="s">
        <v>1352</v>
      </c>
      <c r="C2116" s="1" t="s">
        <v>24085</v>
      </c>
      <c r="D2116" s="1">
        <v>1.86</v>
      </c>
    </row>
    <row r="2117" spans="1:4">
      <c r="A2117" s="1">
        <v>3487</v>
      </c>
      <c r="B2117" s="1" t="s">
        <v>1353</v>
      </c>
      <c r="C2117" s="1" t="s">
        <v>24085</v>
      </c>
      <c r="D2117" s="1">
        <v>0.38</v>
      </c>
    </row>
    <row r="2118" spans="1:4">
      <c r="A2118" s="1">
        <v>2605</v>
      </c>
      <c r="B2118" s="1" t="s">
        <v>1354</v>
      </c>
      <c r="C2118" s="1" t="s">
        <v>24085</v>
      </c>
      <c r="D2118" s="1">
        <v>0.46</v>
      </c>
    </row>
    <row r="2119" spans="1:4">
      <c r="A2119" s="1">
        <v>18096</v>
      </c>
      <c r="B2119" s="1" t="s">
        <v>1355</v>
      </c>
      <c r="C2119" s="1" t="s">
        <v>24085</v>
      </c>
      <c r="D2119" s="1">
        <v>0.57999999999999996</v>
      </c>
    </row>
    <row r="2120" spans="1:4">
      <c r="A2120" s="1">
        <v>32558</v>
      </c>
      <c r="B2120" s="1" t="s">
        <v>1356</v>
      </c>
      <c r="C2120" s="1" t="s">
        <v>24085</v>
      </c>
      <c r="D2120" s="1">
        <v>0.52</v>
      </c>
    </row>
    <row r="2121" spans="1:4">
      <c r="A2121" s="1">
        <v>8509</v>
      </c>
      <c r="B2121" s="1" t="s">
        <v>1357</v>
      </c>
      <c r="C2121" s="1" t="s">
        <v>24085</v>
      </c>
      <c r="D2121" s="1">
        <v>2.16</v>
      </c>
    </row>
    <row r="2122" spans="1:4">
      <c r="A2122" s="1">
        <v>50016</v>
      </c>
      <c r="B2122" s="1" t="s">
        <v>1358</v>
      </c>
      <c r="C2122" s="1" t="s">
        <v>24085</v>
      </c>
      <c r="D2122" s="1">
        <v>209.51</v>
      </c>
    </row>
    <row r="2123" spans="1:4">
      <c r="A2123" s="1">
        <v>33410</v>
      </c>
      <c r="B2123" s="1" t="s">
        <v>1359</v>
      </c>
      <c r="C2123" s="1" t="s">
        <v>24085</v>
      </c>
      <c r="D2123" s="1">
        <v>137.22999999999999</v>
      </c>
    </row>
    <row r="2124" spans="1:4">
      <c r="A2124" s="1">
        <v>33407</v>
      </c>
      <c r="B2124" s="1" t="s">
        <v>1360</v>
      </c>
      <c r="C2124" s="1" t="s">
        <v>24085</v>
      </c>
      <c r="D2124" s="1">
        <v>150.57</v>
      </c>
    </row>
    <row r="2125" spans="1:4">
      <c r="A2125" s="1">
        <v>33447</v>
      </c>
      <c r="B2125" s="1" t="s">
        <v>1361</v>
      </c>
      <c r="C2125" s="1" t="s">
        <v>24085</v>
      </c>
      <c r="D2125" s="1">
        <v>203</v>
      </c>
    </row>
    <row r="2126" spans="1:4">
      <c r="A2126" s="1">
        <v>36123</v>
      </c>
      <c r="B2126" s="1" t="s">
        <v>1362</v>
      </c>
      <c r="C2126" s="1" t="s">
        <v>24085</v>
      </c>
      <c r="D2126" s="1">
        <v>617.12</v>
      </c>
    </row>
    <row r="2127" spans="1:4">
      <c r="A2127" s="1">
        <v>6948</v>
      </c>
      <c r="B2127" s="1" t="s">
        <v>1363</v>
      </c>
      <c r="C2127" s="1" t="s">
        <v>24085</v>
      </c>
      <c r="D2127" s="1">
        <v>16.22</v>
      </c>
    </row>
    <row r="2128" spans="1:4">
      <c r="A2128" s="1">
        <v>8720</v>
      </c>
      <c r="B2128" s="1" t="s">
        <v>1364</v>
      </c>
      <c r="C2128" s="1" t="s">
        <v>24085</v>
      </c>
      <c r="D2128" s="1">
        <v>62</v>
      </c>
    </row>
    <row r="2129" spans="1:4">
      <c r="A2129" s="1">
        <v>3257</v>
      </c>
      <c r="B2129" s="1" t="s">
        <v>1365</v>
      </c>
      <c r="C2129" s="1" t="s">
        <v>24085</v>
      </c>
      <c r="D2129" s="1">
        <v>59.3</v>
      </c>
    </row>
    <row r="2130" spans="1:4">
      <c r="A2130" s="1">
        <v>6459</v>
      </c>
      <c r="B2130" s="1" t="s">
        <v>1366</v>
      </c>
      <c r="C2130" s="1" t="s">
        <v>24085</v>
      </c>
      <c r="D2130" s="1">
        <v>37.5</v>
      </c>
    </row>
    <row r="2131" spans="1:4">
      <c r="A2131" s="1">
        <v>1080</v>
      </c>
      <c r="B2131" s="1" t="s">
        <v>1367</v>
      </c>
      <c r="C2131" s="1" t="s">
        <v>24085</v>
      </c>
      <c r="D2131" s="1">
        <v>248.2</v>
      </c>
    </row>
    <row r="2132" spans="1:4">
      <c r="A2132" s="1">
        <v>6460</v>
      </c>
      <c r="B2132" s="1" t="s">
        <v>1368</v>
      </c>
      <c r="C2132" s="1" t="s">
        <v>24085</v>
      </c>
      <c r="D2132" s="1">
        <v>43</v>
      </c>
    </row>
    <row r="2133" spans="1:4">
      <c r="A2133" s="1">
        <v>6228</v>
      </c>
      <c r="B2133" s="1" t="s">
        <v>1369</v>
      </c>
      <c r="C2133" s="1" t="s">
        <v>24085</v>
      </c>
      <c r="D2133" s="1">
        <v>21</v>
      </c>
    </row>
    <row r="2134" spans="1:4">
      <c r="A2134" s="1">
        <v>1078</v>
      </c>
      <c r="B2134" s="1" t="s">
        <v>1370</v>
      </c>
      <c r="C2134" s="1" t="s">
        <v>24085</v>
      </c>
      <c r="D2134" s="1">
        <v>321</v>
      </c>
    </row>
    <row r="2135" spans="1:4">
      <c r="A2135" s="1">
        <v>3464</v>
      </c>
      <c r="B2135" s="1" t="s">
        <v>1371</v>
      </c>
      <c r="C2135" s="1" t="s">
        <v>24085</v>
      </c>
      <c r="D2135" s="1">
        <v>354</v>
      </c>
    </row>
    <row r="2136" spans="1:4">
      <c r="A2136" s="1">
        <v>61410</v>
      </c>
      <c r="B2136" s="1" t="s">
        <v>1372</v>
      </c>
      <c r="C2136" s="1" t="s">
        <v>24085</v>
      </c>
      <c r="D2136" s="1">
        <v>68</v>
      </c>
    </row>
    <row r="2137" spans="1:4">
      <c r="A2137" s="1">
        <v>4930</v>
      </c>
      <c r="B2137" s="1" t="s">
        <v>1373</v>
      </c>
      <c r="C2137" s="1" t="s">
        <v>24085</v>
      </c>
      <c r="D2137" s="1">
        <v>45.94</v>
      </c>
    </row>
    <row r="2138" spans="1:4">
      <c r="A2138" s="1">
        <v>6529</v>
      </c>
      <c r="B2138" s="1" t="s">
        <v>1374</v>
      </c>
      <c r="C2138" s="1" t="s">
        <v>24085</v>
      </c>
      <c r="D2138" s="1">
        <v>1330</v>
      </c>
    </row>
    <row r="2139" spans="1:4">
      <c r="A2139" s="1">
        <v>38112</v>
      </c>
      <c r="B2139" s="1" t="s">
        <v>1375</v>
      </c>
      <c r="C2139" s="1" t="s">
        <v>24085</v>
      </c>
      <c r="D2139" s="1">
        <v>36</v>
      </c>
    </row>
    <row r="2140" spans="1:4">
      <c r="A2140" s="1">
        <v>41117</v>
      </c>
      <c r="B2140" s="1" t="s">
        <v>1376</v>
      </c>
      <c r="C2140" s="1" t="s">
        <v>24085</v>
      </c>
      <c r="D2140" s="1">
        <v>58</v>
      </c>
    </row>
    <row r="2141" spans="1:4">
      <c r="A2141" s="1">
        <v>3239</v>
      </c>
      <c r="B2141" s="1" t="s">
        <v>1377</v>
      </c>
      <c r="C2141" s="1" t="s">
        <v>24085</v>
      </c>
      <c r="D2141" s="1">
        <v>39.159999999999997</v>
      </c>
    </row>
    <row r="2142" spans="1:4">
      <c r="A2142" s="1">
        <v>4938</v>
      </c>
      <c r="B2142" s="1" t="s">
        <v>1378</v>
      </c>
      <c r="C2142" s="1" t="s">
        <v>24085</v>
      </c>
      <c r="D2142" s="1">
        <v>58.9</v>
      </c>
    </row>
    <row r="2143" spans="1:4">
      <c r="A2143" s="1">
        <v>4942</v>
      </c>
      <c r="B2143" s="1" t="s">
        <v>1379</v>
      </c>
      <c r="C2143" s="1" t="s">
        <v>24085</v>
      </c>
      <c r="D2143" s="1">
        <v>61.25</v>
      </c>
    </row>
    <row r="2144" spans="1:4">
      <c r="A2144" s="1">
        <v>4939</v>
      </c>
      <c r="B2144" s="1" t="s">
        <v>1380</v>
      </c>
      <c r="C2144" s="1" t="s">
        <v>24085</v>
      </c>
      <c r="D2144" s="1">
        <v>136</v>
      </c>
    </row>
    <row r="2145" spans="1:4">
      <c r="A2145" s="1">
        <v>3255</v>
      </c>
      <c r="B2145" s="1" t="s">
        <v>1381</v>
      </c>
      <c r="C2145" s="1" t="s">
        <v>24085</v>
      </c>
      <c r="D2145" s="1">
        <v>26.5</v>
      </c>
    </row>
    <row r="2146" spans="1:4">
      <c r="A2146" s="1">
        <v>10430</v>
      </c>
      <c r="B2146" s="1" t="s">
        <v>1382</v>
      </c>
      <c r="C2146" s="1" t="s">
        <v>24085</v>
      </c>
      <c r="D2146" s="1">
        <v>26.5</v>
      </c>
    </row>
    <row r="2147" spans="1:4">
      <c r="A2147" s="1">
        <v>45</v>
      </c>
      <c r="B2147" s="1" t="s">
        <v>1383</v>
      </c>
      <c r="C2147" s="1" t="s">
        <v>24085</v>
      </c>
      <c r="D2147" s="1">
        <v>37.5</v>
      </c>
    </row>
    <row r="2148" spans="1:4">
      <c r="A2148" s="1">
        <v>6455</v>
      </c>
      <c r="B2148" s="1" t="s">
        <v>1384</v>
      </c>
      <c r="C2148" s="1" t="s">
        <v>24085</v>
      </c>
      <c r="D2148" s="1">
        <v>248</v>
      </c>
    </row>
    <row r="2149" spans="1:4">
      <c r="A2149" s="1">
        <v>6267</v>
      </c>
      <c r="B2149" s="1" t="s">
        <v>1385</v>
      </c>
      <c r="C2149" s="1" t="s">
        <v>24085</v>
      </c>
      <c r="D2149" s="1">
        <v>326</v>
      </c>
    </row>
    <row r="2150" spans="1:4">
      <c r="A2150" s="1">
        <v>6456</v>
      </c>
      <c r="B2150" s="1" t="s">
        <v>1386</v>
      </c>
      <c r="C2150" s="1" t="s">
        <v>24085</v>
      </c>
      <c r="D2150" s="1">
        <v>86.5</v>
      </c>
    </row>
    <row r="2151" spans="1:4">
      <c r="A2151" s="1">
        <v>2011</v>
      </c>
      <c r="B2151" s="1" t="s">
        <v>1387</v>
      </c>
      <c r="C2151" s="1" t="s">
        <v>24085</v>
      </c>
      <c r="D2151" s="1">
        <v>212.2</v>
      </c>
    </row>
    <row r="2152" spans="1:4">
      <c r="A2152" s="1">
        <v>220</v>
      </c>
      <c r="B2152" s="1" t="s">
        <v>1388</v>
      </c>
      <c r="C2152" s="1" t="s">
        <v>24085</v>
      </c>
      <c r="D2152" s="1">
        <v>452</v>
      </c>
    </row>
    <row r="2153" spans="1:4">
      <c r="A2153" s="1">
        <v>9</v>
      </c>
      <c r="B2153" s="1" t="s">
        <v>1389</v>
      </c>
      <c r="C2153" s="1" t="s">
        <v>24085</v>
      </c>
      <c r="D2153" s="1">
        <v>20</v>
      </c>
    </row>
    <row r="2154" spans="1:4">
      <c r="A2154" s="1">
        <v>3527</v>
      </c>
      <c r="B2154" s="1" t="s">
        <v>1390</v>
      </c>
      <c r="C2154" s="1" t="s">
        <v>24085</v>
      </c>
      <c r="D2154" s="1">
        <v>29</v>
      </c>
    </row>
    <row r="2155" spans="1:4">
      <c r="A2155" s="1">
        <v>4927</v>
      </c>
      <c r="B2155" s="1" t="s">
        <v>1391</v>
      </c>
      <c r="C2155" s="1" t="s">
        <v>24085</v>
      </c>
      <c r="D2155" s="1">
        <v>25</v>
      </c>
    </row>
    <row r="2156" spans="1:4">
      <c r="A2156" s="1">
        <v>50371</v>
      </c>
      <c r="B2156" s="1" t="s">
        <v>1392</v>
      </c>
      <c r="C2156" s="1" t="s">
        <v>24085</v>
      </c>
      <c r="D2156" s="1">
        <v>29</v>
      </c>
    </row>
    <row r="2157" spans="1:4">
      <c r="A2157" s="1">
        <v>11053</v>
      </c>
      <c r="B2157" s="1" t="s">
        <v>1393</v>
      </c>
      <c r="C2157" s="1" t="s">
        <v>24085</v>
      </c>
      <c r="D2157" s="1">
        <v>435</v>
      </c>
    </row>
    <row r="2158" spans="1:4">
      <c r="A2158" s="1">
        <v>39115</v>
      </c>
      <c r="B2158" s="1" t="s">
        <v>1394</v>
      </c>
      <c r="C2158" s="1" t="s">
        <v>24085</v>
      </c>
      <c r="D2158" s="1">
        <v>71</v>
      </c>
    </row>
    <row r="2159" spans="1:4">
      <c r="A2159" s="1">
        <v>8342</v>
      </c>
      <c r="B2159" s="1" t="s">
        <v>1395</v>
      </c>
      <c r="C2159" s="1" t="s">
        <v>24085</v>
      </c>
      <c r="D2159" s="1">
        <v>935</v>
      </c>
    </row>
    <row r="2160" spans="1:4">
      <c r="A2160" s="1">
        <v>80525</v>
      </c>
      <c r="B2160" s="1" t="s">
        <v>1396</v>
      </c>
      <c r="C2160" s="1" t="s">
        <v>24085</v>
      </c>
      <c r="D2160" s="1">
        <v>575</v>
      </c>
    </row>
    <row r="2161" spans="1:4">
      <c r="A2161" s="1">
        <v>1214</v>
      </c>
      <c r="B2161" s="1" t="s">
        <v>1397</v>
      </c>
      <c r="C2161" s="1" t="s">
        <v>24085</v>
      </c>
      <c r="D2161" s="1">
        <v>106</v>
      </c>
    </row>
    <row r="2162" spans="1:4">
      <c r="A2162" s="1">
        <v>41122</v>
      </c>
      <c r="B2162" s="1" t="s">
        <v>1398</v>
      </c>
      <c r="C2162" s="1" t="s">
        <v>24085</v>
      </c>
      <c r="D2162" s="1">
        <v>352</v>
      </c>
    </row>
    <row r="2163" spans="1:4">
      <c r="A2163" s="1">
        <v>10428</v>
      </c>
      <c r="B2163" s="1" t="s">
        <v>1399</v>
      </c>
      <c r="C2163" s="1" t="s">
        <v>24085</v>
      </c>
      <c r="D2163" s="1">
        <v>26.5</v>
      </c>
    </row>
    <row r="2164" spans="1:4">
      <c r="A2164" s="1">
        <v>13770</v>
      </c>
      <c r="B2164" s="1" t="s">
        <v>1400</v>
      </c>
      <c r="C2164" s="1" t="s">
        <v>2088</v>
      </c>
      <c r="D2164" s="1">
        <v>312.05</v>
      </c>
    </row>
    <row r="2165" spans="1:4">
      <c r="A2165" s="1">
        <v>519</v>
      </c>
      <c r="B2165" s="1" t="s">
        <v>1401</v>
      </c>
      <c r="C2165" s="1" t="s">
        <v>24085</v>
      </c>
      <c r="D2165" s="1">
        <v>67.16</v>
      </c>
    </row>
    <row r="2166" spans="1:4">
      <c r="A2166" s="1">
        <v>20333</v>
      </c>
      <c r="B2166" s="1" t="s">
        <v>1402</v>
      </c>
      <c r="C2166" s="1" t="s">
        <v>24085</v>
      </c>
      <c r="D2166" s="1">
        <v>65.16</v>
      </c>
    </row>
    <row r="2167" spans="1:4">
      <c r="A2167" s="1">
        <v>50617</v>
      </c>
      <c r="B2167" s="1" t="s">
        <v>1403</v>
      </c>
      <c r="C2167" s="1" t="s">
        <v>24085</v>
      </c>
      <c r="D2167" s="1">
        <v>176.96</v>
      </c>
    </row>
    <row r="2168" spans="1:4">
      <c r="A2168" s="1">
        <v>50609</v>
      </c>
      <c r="B2168" s="1" t="s">
        <v>1404</v>
      </c>
      <c r="C2168" s="1" t="s">
        <v>24085</v>
      </c>
      <c r="D2168" s="1">
        <v>1.39</v>
      </c>
    </row>
    <row r="2169" spans="1:4">
      <c r="A2169" s="1">
        <v>50613</v>
      </c>
      <c r="B2169" s="1" t="s">
        <v>1405</v>
      </c>
      <c r="C2169" s="1" t="s">
        <v>24085</v>
      </c>
      <c r="D2169" s="1">
        <v>17.03</v>
      </c>
    </row>
    <row r="2170" spans="1:4">
      <c r="A2170" s="1">
        <v>746</v>
      </c>
      <c r="B2170" s="1" t="s">
        <v>1406</v>
      </c>
      <c r="C2170" s="1" t="s">
        <v>24085</v>
      </c>
      <c r="D2170" s="1">
        <v>2.5099999999999998</v>
      </c>
    </row>
    <row r="2171" spans="1:4">
      <c r="A2171" s="1">
        <v>6435</v>
      </c>
      <c r="B2171" s="1" t="s">
        <v>1407</v>
      </c>
      <c r="C2171" s="1" t="s">
        <v>24085</v>
      </c>
      <c r="D2171" s="1">
        <v>11.73</v>
      </c>
    </row>
    <row r="2172" spans="1:4">
      <c r="A2172" s="1">
        <v>6439</v>
      </c>
      <c r="B2172" s="1" t="s">
        <v>1408</v>
      </c>
      <c r="C2172" s="1" t="s">
        <v>24085</v>
      </c>
      <c r="D2172" s="1">
        <v>121.48</v>
      </c>
    </row>
    <row r="2173" spans="1:4">
      <c r="A2173" s="1">
        <v>4246</v>
      </c>
      <c r="B2173" s="1" t="s">
        <v>1409</v>
      </c>
      <c r="C2173" s="1" t="s">
        <v>24085</v>
      </c>
      <c r="D2173" s="1">
        <v>12.2</v>
      </c>
    </row>
    <row r="2174" spans="1:4">
      <c r="A2174" s="1">
        <v>20320</v>
      </c>
      <c r="B2174" s="1" t="s">
        <v>1410</v>
      </c>
      <c r="C2174" s="1" t="s">
        <v>24085</v>
      </c>
      <c r="D2174" s="1">
        <v>1.32</v>
      </c>
    </row>
    <row r="2175" spans="1:4">
      <c r="A2175" s="1">
        <v>13771</v>
      </c>
      <c r="B2175" s="1" t="s">
        <v>1411</v>
      </c>
      <c r="C2175" s="1" t="s">
        <v>2088</v>
      </c>
      <c r="D2175" s="1">
        <v>225.1</v>
      </c>
    </row>
    <row r="2176" spans="1:4">
      <c r="A2176" s="1">
        <v>6042</v>
      </c>
      <c r="B2176" s="1" t="s">
        <v>1412</v>
      </c>
      <c r="C2176" s="1" t="s">
        <v>24085</v>
      </c>
      <c r="D2176" s="1">
        <v>5.31</v>
      </c>
    </row>
    <row r="2177" spans="1:4">
      <c r="A2177" s="1">
        <v>38007</v>
      </c>
      <c r="B2177" s="1" t="s">
        <v>1413</v>
      </c>
      <c r="C2177" s="1" t="s">
        <v>2088</v>
      </c>
      <c r="D2177" s="1">
        <v>12.3</v>
      </c>
    </row>
    <row r="2178" spans="1:4">
      <c r="A2178" s="1">
        <v>37523</v>
      </c>
      <c r="B2178" s="1" t="s">
        <v>1414</v>
      </c>
      <c r="C2178" s="1" t="s">
        <v>24085</v>
      </c>
      <c r="D2178" s="1">
        <v>35.65</v>
      </c>
    </row>
    <row r="2179" spans="1:4">
      <c r="A2179" s="1">
        <v>8526</v>
      </c>
      <c r="B2179" s="1" t="s">
        <v>1415</v>
      </c>
      <c r="C2179" s="1" t="s">
        <v>24085</v>
      </c>
      <c r="D2179" s="1">
        <v>30.81</v>
      </c>
    </row>
    <row r="2180" spans="1:4">
      <c r="A2180" s="1">
        <v>8510</v>
      </c>
      <c r="B2180" s="1" t="s">
        <v>1416</v>
      </c>
      <c r="C2180" s="1" t="s">
        <v>24085</v>
      </c>
      <c r="D2180" s="1">
        <v>2.44</v>
      </c>
    </row>
    <row r="2181" spans="1:4">
      <c r="A2181" s="1">
        <v>8511</v>
      </c>
      <c r="B2181" s="1" t="s">
        <v>2868</v>
      </c>
      <c r="C2181" s="1" t="s">
        <v>24085</v>
      </c>
      <c r="D2181" s="1">
        <v>9.1999999999999993</v>
      </c>
    </row>
    <row r="2182" spans="1:4">
      <c r="A2182" s="1">
        <v>61256</v>
      </c>
      <c r="B2182" s="1" t="s">
        <v>2869</v>
      </c>
      <c r="C2182" s="1" t="s">
        <v>24085</v>
      </c>
      <c r="D2182" s="1">
        <v>0.42</v>
      </c>
    </row>
    <row r="2183" spans="1:4">
      <c r="A2183" s="1">
        <v>7283</v>
      </c>
      <c r="B2183" s="1" t="s">
        <v>2870</v>
      </c>
      <c r="C2183" s="1" t="s">
        <v>2088</v>
      </c>
      <c r="D2183" s="1">
        <v>44.95</v>
      </c>
    </row>
    <row r="2184" spans="1:4">
      <c r="A2184" s="1">
        <v>7296</v>
      </c>
      <c r="B2184" s="1" t="s">
        <v>2871</v>
      </c>
      <c r="C2184" s="1" t="s">
        <v>2088</v>
      </c>
      <c r="D2184" s="1">
        <v>7.3</v>
      </c>
    </row>
    <row r="2185" spans="1:4">
      <c r="A2185" s="1">
        <v>4069</v>
      </c>
      <c r="B2185" s="1" t="s">
        <v>2872</v>
      </c>
      <c r="C2185" s="1" t="s">
        <v>24085</v>
      </c>
      <c r="D2185" s="1">
        <v>46.75</v>
      </c>
    </row>
    <row r="2186" spans="1:4">
      <c r="A2186" s="1">
        <v>7852</v>
      </c>
      <c r="B2186" s="1" t="s">
        <v>2873</v>
      </c>
      <c r="C2186" s="1" t="s">
        <v>24085</v>
      </c>
      <c r="D2186" s="1">
        <v>2.4</v>
      </c>
    </row>
    <row r="2187" spans="1:4">
      <c r="A2187" s="1">
        <v>7851</v>
      </c>
      <c r="B2187" s="1" t="s">
        <v>2874</v>
      </c>
      <c r="C2187" s="1" t="s">
        <v>24085</v>
      </c>
      <c r="D2187" s="1">
        <v>11.95</v>
      </c>
    </row>
    <row r="2188" spans="1:4">
      <c r="A2188" s="1">
        <v>839</v>
      </c>
      <c r="B2188" s="1" t="s">
        <v>2875</v>
      </c>
      <c r="C2188" s="1" t="s">
        <v>24085</v>
      </c>
      <c r="D2188" s="1">
        <v>10.56</v>
      </c>
    </row>
    <row r="2189" spans="1:4">
      <c r="A2189" s="1">
        <v>838</v>
      </c>
      <c r="B2189" s="1" t="s">
        <v>2876</v>
      </c>
      <c r="C2189" s="1" t="s">
        <v>24085</v>
      </c>
      <c r="D2189" s="1">
        <v>8.49</v>
      </c>
    </row>
    <row r="2190" spans="1:4">
      <c r="A2190" s="1">
        <v>842</v>
      </c>
      <c r="B2190" s="1" t="s">
        <v>2877</v>
      </c>
      <c r="C2190" s="1" t="s">
        <v>24085</v>
      </c>
      <c r="D2190" s="1">
        <v>48.43</v>
      </c>
    </row>
    <row r="2191" spans="1:4">
      <c r="A2191" s="1">
        <v>7291</v>
      </c>
      <c r="B2191" s="1" t="s">
        <v>2878</v>
      </c>
      <c r="C2191" s="1" t="s">
        <v>2088</v>
      </c>
      <c r="D2191" s="1">
        <v>20.2</v>
      </c>
    </row>
    <row r="2192" spans="1:4">
      <c r="A2192" s="1">
        <v>12387</v>
      </c>
      <c r="B2192" s="1" t="s">
        <v>2879</v>
      </c>
      <c r="C2192" s="1" t="s">
        <v>4295</v>
      </c>
      <c r="D2192" s="1">
        <v>141.18</v>
      </c>
    </row>
    <row r="2193" spans="1:4">
      <c r="A2193" s="1">
        <v>682</v>
      </c>
      <c r="B2193" s="1" t="s">
        <v>2880</v>
      </c>
      <c r="C2193" s="1" t="s">
        <v>24085</v>
      </c>
      <c r="D2193" s="1">
        <v>1.37</v>
      </c>
    </row>
    <row r="2194" spans="1:4">
      <c r="A2194" s="1">
        <v>46321</v>
      </c>
      <c r="B2194" s="1" t="s">
        <v>2881</v>
      </c>
      <c r="C2194" s="1" t="s">
        <v>4295</v>
      </c>
      <c r="D2194" s="1">
        <v>13.33</v>
      </c>
    </row>
    <row r="2195" spans="1:4">
      <c r="A2195" s="1">
        <v>6803</v>
      </c>
      <c r="B2195" s="1" t="s">
        <v>2882</v>
      </c>
      <c r="C2195" s="1" t="s">
        <v>24085</v>
      </c>
      <c r="D2195" s="1">
        <v>0.94</v>
      </c>
    </row>
    <row r="2196" spans="1:4">
      <c r="A2196" s="1">
        <v>7516</v>
      </c>
      <c r="B2196" s="1" t="s">
        <v>2883</v>
      </c>
      <c r="C2196" s="1" t="s">
        <v>24085</v>
      </c>
      <c r="D2196" s="1">
        <v>1.48</v>
      </c>
    </row>
    <row r="2197" spans="1:4">
      <c r="A2197" s="1">
        <v>6805</v>
      </c>
      <c r="B2197" s="1" t="s">
        <v>2884</v>
      </c>
      <c r="C2197" s="1" t="s">
        <v>24085</v>
      </c>
      <c r="D2197" s="1">
        <v>0.7</v>
      </c>
    </row>
    <row r="2198" spans="1:4">
      <c r="A2198" s="1">
        <v>13796</v>
      </c>
      <c r="B2198" s="1" t="s">
        <v>2885</v>
      </c>
      <c r="C2198" s="1" t="s">
        <v>2088</v>
      </c>
      <c r="D2198" s="1">
        <v>11.12</v>
      </c>
    </row>
    <row r="2199" spans="1:4">
      <c r="A2199" s="1">
        <v>5705</v>
      </c>
      <c r="B2199" s="1" t="s">
        <v>2886</v>
      </c>
      <c r="C2199" s="1" t="s">
        <v>24085</v>
      </c>
      <c r="D2199" s="1">
        <v>1.64</v>
      </c>
    </row>
    <row r="2200" spans="1:4">
      <c r="A2200" s="1">
        <v>5707</v>
      </c>
      <c r="B2200" s="1" t="s">
        <v>2887</v>
      </c>
      <c r="C2200" s="1" t="s">
        <v>24085</v>
      </c>
      <c r="D2200" s="1">
        <v>3.62</v>
      </c>
    </row>
    <row r="2201" spans="1:4">
      <c r="A2201" s="1">
        <v>5713</v>
      </c>
      <c r="B2201" s="1" t="s">
        <v>2888</v>
      </c>
      <c r="C2201" s="1" t="s">
        <v>24085</v>
      </c>
      <c r="D2201" s="1">
        <v>32.21</v>
      </c>
    </row>
    <row r="2202" spans="1:4">
      <c r="A2202" s="1">
        <v>4531</v>
      </c>
      <c r="B2202" s="1" t="s">
        <v>2889</v>
      </c>
      <c r="C2202" s="1" t="s">
        <v>24085</v>
      </c>
      <c r="D2202" s="1">
        <v>0.75</v>
      </c>
    </row>
    <row r="2203" spans="1:4">
      <c r="A2203" s="1">
        <v>4459</v>
      </c>
      <c r="B2203" s="1" t="s">
        <v>2890</v>
      </c>
      <c r="C2203" s="1" t="s">
        <v>24085</v>
      </c>
      <c r="D2203" s="1">
        <v>1.79</v>
      </c>
    </row>
    <row r="2204" spans="1:4">
      <c r="A2204" s="1">
        <v>5621</v>
      </c>
      <c r="B2204" s="1" t="s">
        <v>2891</v>
      </c>
      <c r="C2204" s="1" t="s">
        <v>24085</v>
      </c>
      <c r="D2204" s="1">
        <v>0.46</v>
      </c>
    </row>
    <row r="2205" spans="1:4">
      <c r="A2205" s="1">
        <v>5622</v>
      </c>
      <c r="B2205" s="1" t="s">
        <v>2892</v>
      </c>
      <c r="C2205" s="1" t="s">
        <v>24085</v>
      </c>
      <c r="D2205" s="1">
        <v>0.98</v>
      </c>
    </row>
    <row r="2206" spans="1:4">
      <c r="A2206" s="1">
        <v>5626</v>
      </c>
      <c r="B2206" s="1" t="s">
        <v>2893</v>
      </c>
      <c r="C2206" s="1" t="s">
        <v>24085</v>
      </c>
      <c r="D2206" s="1">
        <v>10.39</v>
      </c>
    </row>
    <row r="2207" spans="1:4">
      <c r="A2207" s="1">
        <v>8508</v>
      </c>
      <c r="B2207" s="1" t="s">
        <v>2894</v>
      </c>
      <c r="C2207" s="1" t="s">
        <v>24085</v>
      </c>
      <c r="D2207" s="1">
        <v>7.96</v>
      </c>
    </row>
    <row r="2208" spans="1:4">
      <c r="A2208" s="1">
        <v>5559</v>
      </c>
      <c r="B2208" s="1" t="s">
        <v>2895</v>
      </c>
      <c r="C2208" s="1" t="s">
        <v>24085</v>
      </c>
      <c r="D2208" s="1">
        <v>18.14</v>
      </c>
    </row>
    <row r="2209" spans="1:4">
      <c r="A2209" s="1">
        <v>5571</v>
      </c>
      <c r="B2209" s="1" t="s">
        <v>2896</v>
      </c>
      <c r="C2209" s="1" t="s">
        <v>24085</v>
      </c>
      <c r="D2209" s="1">
        <v>130.18</v>
      </c>
    </row>
    <row r="2210" spans="1:4">
      <c r="A2210" s="1">
        <v>5563</v>
      </c>
      <c r="B2210" s="1" t="s">
        <v>2897</v>
      </c>
      <c r="C2210" s="1" t="s">
        <v>24085</v>
      </c>
      <c r="D2210" s="1">
        <v>11.23</v>
      </c>
    </row>
    <row r="2211" spans="1:4">
      <c r="A2211" s="1">
        <v>5567</v>
      </c>
      <c r="B2211" s="1" t="s">
        <v>2898</v>
      </c>
      <c r="C2211" s="1" t="s">
        <v>24085</v>
      </c>
      <c r="D2211" s="1">
        <v>53.23</v>
      </c>
    </row>
    <row r="2212" spans="1:4">
      <c r="A2212" s="1">
        <v>5769</v>
      </c>
      <c r="B2212" s="1" t="s">
        <v>2899</v>
      </c>
      <c r="C2212" s="1" t="s">
        <v>24085</v>
      </c>
      <c r="D2212" s="1">
        <v>1.75</v>
      </c>
    </row>
    <row r="2213" spans="1:4">
      <c r="A2213" s="1">
        <v>5770</v>
      </c>
      <c r="B2213" s="1" t="s">
        <v>2900</v>
      </c>
      <c r="C2213" s="1" t="s">
        <v>24085</v>
      </c>
      <c r="D2213" s="1">
        <v>1.25</v>
      </c>
    </row>
    <row r="2214" spans="1:4">
      <c r="A2214" s="1">
        <v>5645</v>
      </c>
      <c r="B2214" s="1" t="s">
        <v>2901</v>
      </c>
      <c r="C2214" s="1" t="s">
        <v>24085</v>
      </c>
      <c r="D2214" s="1">
        <v>21.01</v>
      </c>
    </row>
    <row r="2215" spans="1:4">
      <c r="A2215" s="1">
        <v>5646</v>
      </c>
      <c r="B2215" s="1" t="s">
        <v>2902</v>
      </c>
      <c r="C2215" s="1" t="s">
        <v>24085</v>
      </c>
      <c r="D2215" s="1">
        <v>24</v>
      </c>
    </row>
    <row r="2216" spans="1:4">
      <c r="A2216" s="1">
        <v>5638</v>
      </c>
      <c r="B2216" s="1" t="s">
        <v>2903</v>
      </c>
      <c r="C2216" s="1" t="s">
        <v>24085</v>
      </c>
      <c r="D2216" s="1">
        <v>0.38</v>
      </c>
    </row>
    <row r="2217" spans="1:4">
      <c r="A2217" s="1">
        <v>5642</v>
      </c>
      <c r="B2217" s="1" t="s">
        <v>2904</v>
      </c>
      <c r="C2217" s="1" t="s">
        <v>24085</v>
      </c>
      <c r="D2217" s="1">
        <v>7.69</v>
      </c>
    </row>
    <row r="2218" spans="1:4">
      <c r="A2218" s="1">
        <v>2063</v>
      </c>
      <c r="B2218" s="1" t="s">
        <v>2905</v>
      </c>
      <c r="C2218" s="1" t="s">
        <v>24085</v>
      </c>
      <c r="D2218" s="1">
        <v>2.84</v>
      </c>
    </row>
    <row r="2219" spans="1:4">
      <c r="A2219" s="1">
        <v>20329</v>
      </c>
      <c r="B2219" s="1" t="s">
        <v>2906</v>
      </c>
      <c r="C2219" s="1" t="s">
        <v>24085</v>
      </c>
      <c r="D2219" s="1">
        <v>4.78</v>
      </c>
    </row>
    <row r="2220" spans="1:4">
      <c r="A2220" s="1">
        <v>40551</v>
      </c>
      <c r="B2220" s="1" t="s">
        <v>2907</v>
      </c>
      <c r="C2220" s="1" t="s">
        <v>24085</v>
      </c>
      <c r="D2220" s="1">
        <v>757</v>
      </c>
    </row>
    <row r="2221" spans="1:4">
      <c r="A2221" s="1">
        <v>31415</v>
      </c>
      <c r="B2221" s="1" t="s">
        <v>1468</v>
      </c>
      <c r="C2221" s="1" t="s">
        <v>24085</v>
      </c>
      <c r="D2221" s="1">
        <v>16.23</v>
      </c>
    </row>
    <row r="2222" spans="1:4">
      <c r="A2222" s="1">
        <v>8041</v>
      </c>
      <c r="B2222" s="1" t="s">
        <v>1469</v>
      </c>
      <c r="C2222" s="1" t="s">
        <v>22075</v>
      </c>
      <c r="D2222" s="1">
        <v>112.1</v>
      </c>
    </row>
    <row r="2223" spans="1:4">
      <c r="A2223" s="1">
        <v>29910</v>
      </c>
      <c r="B2223" s="1" t="s">
        <v>1470</v>
      </c>
      <c r="C2223" s="1" t="s">
        <v>24085</v>
      </c>
      <c r="D2223" s="1">
        <v>10.74</v>
      </c>
    </row>
    <row r="2224" spans="1:4">
      <c r="A2224" s="1">
        <v>6276</v>
      </c>
      <c r="B2224" s="1" t="s">
        <v>1471</v>
      </c>
      <c r="C2224" s="1" t="s">
        <v>24085</v>
      </c>
      <c r="D2224" s="1">
        <v>0.15</v>
      </c>
    </row>
    <row r="2225" spans="1:4">
      <c r="A2225" s="1">
        <v>6145</v>
      </c>
      <c r="B2225" s="1" t="s">
        <v>1472</v>
      </c>
      <c r="C2225" s="1" t="s">
        <v>24085</v>
      </c>
      <c r="D2225" s="1">
        <v>72.069999999999993</v>
      </c>
    </row>
    <row r="2226" spans="1:4">
      <c r="A2226" s="1">
        <v>71181</v>
      </c>
      <c r="B2226" s="1" t="s">
        <v>1473</v>
      </c>
      <c r="C2226" s="1" t="s">
        <v>22126</v>
      </c>
      <c r="D2226" s="1">
        <v>15.32</v>
      </c>
    </row>
    <row r="2227" spans="1:4">
      <c r="A2227" s="1">
        <v>30942</v>
      </c>
      <c r="B2227" s="1" t="s">
        <v>1474</v>
      </c>
      <c r="C2227" s="1" t="s">
        <v>22126</v>
      </c>
      <c r="D2227" s="1">
        <v>8.6</v>
      </c>
    </row>
    <row r="2228" spans="1:4">
      <c r="A2228" s="1">
        <v>1202</v>
      </c>
      <c r="B2228" s="1" t="s">
        <v>1475</v>
      </c>
      <c r="C2228" s="1" t="s">
        <v>22126</v>
      </c>
      <c r="D2228" s="1">
        <v>39.479999999999997</v>
      </c>
    </row>
    <row r="2229" spans="1:4">
      <c r="A2229" s="1">
        <v>1201</v>
      </c>
      <c r="B2229" s="1" t="s">
        <v>1476</v>
      </c>
      <c r="C2229" s="1" t="s">
        <v>22126</v>
      </c>
      <c r="D2229" s="1">
        <v>77.39</v>
      </c>
    </row>
    <row r="2230" spans="1:4">
      <c r="A2230" s="1">
        <v>8537</v>
      </c>
      <c r="B2230" s="1" t="s">
        <v>1477</v>
      </c>
      <c r="C2230" s="1" t="s">
        <v>22126</v>
      </c>
      <c r="D2230" s="1">
        <v>128.25</v>
      </c>
    </row>
    <row r="2231" spans="1:4">
      <c r="A2231" s="1">
        <v>1825</v>
      </c>
      <c r="B2231" s="1" t="s">
        <v>1478</v>
      </c>
      <c r="C2231" s="1" t="s">
        <v>22126</v>
      </c>
      <c r="D2231" s="1">
        <v>2.15</v>
      </c>
    </row>
    <row r="2232" spans="1:4">
      <c r="A2232" s="1">
        <v>14008</v>
      </c>
      <c r="B2232" s="1" t="s">
        <v>1479</v>
      </c>
      <c r="C2232" s="1" t="s">
        <v>22126</v>
      </c>
      <c r="D2232" s="1">
        <v>16.05</v>
      </c>
    </row>
    <row r="2233" spans="1:4">
      <c r="A2233" s="1">
        <v>82272</v>
      </c>
      <c r="B2233" s="1" t="s">
        <v>1480</v>
      </c>
      <c r="C2233" s="1" t="s">
        <v>22126</v>
      </c>
      <c r="D2233" s="1">
        <v>14.56</v>
      </c>
    </row>
    <row r="2234" spans="1:4">
      <c r="A2234" s="1">
        <v>3074</v>
      </c>
      <c r="B2234" s="1" t="s">
        <v>1481</v>
      </c>
      <c r="C2234" s="1" t="s">
        <v>22126</v>
      </c>
      <c r="D2234" s="1">
        <v>126.97</v>
      </c>
    </row>
    <row r="2235" spans="1:4">
      <c r="A2235" s="1">
        <v>36894</v>
      </c>
      <c r="B2235" s="1" t="s">
        <v>1482</v>
      </c>
      <c r="C2235" s="1" t="s">
        <v>24085</v>
      </c>
      <c r="D2235" s="1">
        <v>245</v>
      </c>
    </row>
    <row r="2236" spans="1:4">
      <c r="A2236" s="1">
        <v>8404</v>
      </c>
      <c r="B2236" s="1" t="s">
        <v>1483</v>
      </c>
      <c r="C2236" s="1" t="s">
        <v>24085</v>
      </c>
      <c r="D2236" s="1">
        <v>324</v>
      </c>
    </row>
    <row r="2237" spans="1:4">
      <c r="A2237" s="1">
        <v>3204</v>
      </c>
      <c r="B2237" s="1" t="s">
        <v>1484</v>
      </c>
      <c r="C2237" s="1" t="s">
        <v>22126</v>
      </c>
      <c r="D2237" s="1">
        <v>114.72</v>
      </c>
    </row>
    <row r="2238" spans="1:4">
      <c r="A2238" s="1">
        <v>1514</v>
      </c>
      <c r="B2238" s="1" t="s">
        <v>1485</v>
      </c>
      <c r="C2238" s="1" t="s">
        <v>23227</v>
      </c>
      <c r="D2238" s="1">
        <v>157.25</v>
      </c>
    </row>
    <row r="2239" spans="1:4">
      <c r="A2239" s="1">
        <v>2204</v>
      </c>
      <c r="B2239" s="1" t="s">
        <v>1486</v>
      </c>
      <c r="C2239" s="1" t="s">
        <v>24085</v>
      </c>
      <c r="D2239" s="1">
        <v>102.78</v>
      </c>
    </row>
    <row r="2240" spans="1:4">
      <c r="A2240" s="1">
        <v>6180</v>
      </c>
      <c r="B2240" s="1" t="s">
        <v>1487</v>
      </c>
      <c r="C2240" s="1" t="s">
        <v>24085</v>
      </c>
      <c r="D2240" s="1">
        <v>74.680000000000007</v>
      </c>
    </row>
    <row r="2241" spans="1:4">
      <c r="A2241" s="1">
        <v>301</v>
      </c>
      <c r="B2241" s="1" t="s">
        <v>1488</v>
      </c>
      <c r="C2241" s="1" t="s">
        <v>24085</v>
      </c>
      <c r="D2241" s="1">
        <v>171.73</v>
      </c>
    </row>
    <row r="2242" spans="1:4">
      <c r="A2242" s="1">
        <v>984</v>
      </c>
      <c r="B2242" s="1" t="s">
        <v>1489</v>
      </c>
      <c r="C2242" s="1" t="s">
        <v>24085</v>
      </c>
      <c r="D2242" s="1">
        <v>112.3</v>
      </c>
    </row>
    <row r="2243" spans="1:4">
      <c r="A2243" s="1">
        <v>28810</v>
      </c>
      <c r="B2243" s="1" t="s">
        <v>1490</v>
      </c>
      <c r="C2243" s="1" t="s">
        <v>20557</v>
      </c>
      <c r="D2243" s="1">
        <v>9.69</v>
      </c>
    </row>
    <row r="2244" spans="1:4">
      <c r="A2244" s="1">
        <v>18208</v>
      </c>
      <c r="B2244" s="1" t="s">
        <v>1491</v>
      </c>
      <c r="C2244" s="1" t="s">
        <v>20557</v>
      </c>
      <c r="D2244" s="1">
        <v>19.12</v>
      </c>
    </row>
    <row r="2245" spans="1:4">
      <c r="A2245" s="1">
        <v>56101</v>
      </c>
      <c r="B2245" s="1" t="s">
        <v>1492</v>
      </c>
      <c r="C2245" s="1" t="s">
        <v>20557</v>
      </c>
      <c r="D2245" s="1">
        <v>16.600000000000001</v>
      </c>
    </row>
    <row r="2246" spans="1:4">
      <c r="A2246" s="1">
        <v>8295</v>
      </c>
      <c r="B2246" s="1" t="s">
        <v>1493</v>
      </c>
      <c r="C2246" s="1" t="s">
        <v>20557</v>
      </c>
      <c r="D2246" s="1">
        <v>21.6</v>
      </c>
    </row>
    <row r="2247" spans="1:4">
      <c r="A2247" s="1">
        <v>8294</v>
      </c>
      <c r="B2247" s="1" t="s">
        <v>1494</v>
      </c>
      <c r="C2247" s="1" t="s">
        <v>20557</v>
      </c>
      <c r="D2247" s="1">
        <v>16.559999999999999</v>
      </c>
    </row>
    <row r="2248" spans="1:4">
      <c r="A2248" s="1">
        <v>8280</v>
      </c>
      <c r="B2248" s="1" t="s">
        <v>1495</v>
      </c>
      <c r="C2248" s="1" t="s">
        <v>20557</v>
      </c>
      <c r="D2248" s="1">
        <v>12.36</v>
      </c>
    </row>
    <row r="2249" spans="1:4">
      <c r="A2249" s="1">
        <v>8279</v>
      </c>
      <c r="B2249" s="1" t="s">
        <v>1496</v>
      </c>
      <c r="C2249" s="1" t="s">
        <v>20557</v>
      </c>
      <c r="D2249" s="1">
        <v>21.23</v>
      </c>
    </row>
    <row r="2250" spans="1:4">
      <c r="A2250" s="1">
        <v>8277</v>
      </c>
      <c r="B2250" s="1" t="s">
        <v>1497</v>
      </c>
      <c r="C2250" s="1" t="s">
        <v>20557</v>
      </c>
      <c r="D2250" s="1">
        <v>18.559999999999999</v>
      </c>
    </row>
    <row r="2251" spans="1:4">
      <c r="A2251" s="1">
        <v>8278</v>
      </c>
      <c r="B2251" s="1" t="s">
        <v>1498</v>
      </c>
      <c r="C2251" s="1" t="s">
        <v>20557</v>
      </c>
      <c r="D2251" s="1">
        <v>22.32</v>
      </c>
    </row>
    <row r="2252" spans="1:4">
      <c r="A2252" s="1">
        <v>8293</v>
      </c>
      <c r="B2252" s="1" t="s">
        <v>1499</v>
      </c>
      <c r="C2252" s="1" t="s">
        <v>20557</v>
      </c>
      <c r="D2252" s="1">
        <v>16.53</v>
      </c>
    </row>
    <row r="2253" spans="1:4">
      <c r="A2253" s="1">
        <v>8238</v>
      </c>
      <c r="B2253" s="1" t="s">
        <v>1500</v>
      </c>
      <c r="C2253" s="1" t="s">
        <v>20557</v>
      </c>
      <c r="D2253" s="1">
        <v>14.62</v>
      </c>
    </row>
    <row r="2254" spans="1:4">
      <c r="A2254" s="1">
        <v>18215</v>
      </c>
      <c r="B2254" s="1" t="s">
        <v>1501</v>
      </c>
      <c r="C2254" s="1" t="s">
        <v>20557</v>
      </c>
      <c r="D2254" s="1">
        <v>19.649999999999999</v>
      </c>
    </row>
    <row r="2255" spans="1:4">
      <c r="A2255" s="1">
        <v>18209</v>
      </c>
      <c r="B2255" s="1" t="s">
        <v>1502</v>
      </c>
      <c r="C2255" s="1" t="s">
        <v>20557</v>
      </c>
      <c r="D2255" s="1">
        <v>22.12</v>
      </c>
    </row>
    <row r="2256" spans="1:4">
      <c r="A2256" s="1">
        <v>18207</v>
      </c>
      <c r="B2256" s="1" t="s">
        <v>1503</v>
      </c>
      <c r="C2256" s="1" t="s">
        <v>20557</v>
      </c>
      <c r="D2256" s="1">
        <v>16.829999999999998</v>
      </c>
    </row>
    <row r="2257" spans="1:4">
      <c r="A2257" s="1">
        <v>2511</v>
      </c>
      <c r="B2257" s="1" t="s">
        <v>1504</v>
      </c>
      <c r="C2257" s="1" t="s">
        <v>20557</v>
      </c>
      <c r="D2257" s="1">
        <v>17.920000000000002</v>
      </c>
    </row>
    <row r="2258" spans="1:4">
      <c r="A2258" s="1">
        <v>18211</v>
      </c>
      <c r="B2258" s="1" t="s">
        <v>1505</v>
      </c>
      <c r="C2258" s="1" t="s">
        <v>20557</v>
      </c>
      <c r="D2258" s="1">
        <v>13.62</v>
      </c>
    </row>
    <row r="2259" spans="1:4">
      <c r="A2259" s="1">
        <v>18214</v>
      </c>
      <c r="B2259" s="1" t="s">
        <v>1506</v>
      </c>
      <c r="C2259" s="1" t="s">
        <v>20557</v>
      </c>
      <c r="D2259" s="1">
        <v>13.36</v>
      </c>
    </row>
    <row r="2260" spans="1:4">
      <c r="A2260" s="1">
        <v>378</v>
      </c>
      <c r="B2260" s="1" t="s">
        <v>1507</v>
      </c>
      <c r="C2260" s="1" t="s">
        <v>20557</v>
      </c>
      <c r="D2260" s="1">
        <v>153.41</v>
      </c>
    </row>
    <row r="2261" spans="1:4">
      <c r="A2261" s="1">
        <v>52116</v>
      </c>
      <c r="B2261" s="1" t="s">
        <v>1508</v>
      </c>
      <c r="C2261" s="1" t="s">
        <v>20557</v>
      </c>
      <c r="D2261" s="1">
        <v>12.37</v>
      </c>
    </row>
    <row r="2262" spans="1:4">
      <c r="A2262" s="1">
        <v>52124</v>
      </c>
      <c r="B2262" s="1" t="s">
        <v>1509</v>
      </c>
      <c r="C2262" s="1" t="s">
        <v>20557</v>
      </c>
      <c r="D2262" s="1">
        <v>13.21</v>
      </c>
    </row>
    <row r="2263" spans="1:4">
      <c r="A2263" s="1">
        <v>18269</v>
      </c>
      <c r="B2263" s="1" t="s">
        <v>1510</v>
      </c>
      <c r="C2263" s="1" t="s">
        <v>20557</v>
      </c>
      <c r="D2263" s="1">
        <v>55.3</v>
      </c>
    </row>
    <row r="2264" spans="1:4">
      <c r="A2264" s="1">
        <v>18270</v>
      </c>
      <c r="B2264" s="1" t="s">
        <v>1511</v>
      </c>
      <c r="C2264" s="1" t="s">
        <v>20557</v>
      </c>
      <c r="D2264" s="1">
        <v>94.6</v>
      </c>
    </row>
    <row r="2265" spans="1:4">
      <c r="A2265" s="1">
        <v>18267</v>
      </c>
      <c r="B2265" s="1" t="s">
        <v>1512</v>
      </c>
      <c r="C2265" s="1" t="s">
        <v>20557</v>
      </c>
      <c r="D2265" s="1">
        <v>53.19</v>
      </c>
    </row>
    <row r="2266" spans="1:4">
      <c r="A2266" s="1">
        <v>18268</v>
      </c>
      <c r="B2266" s="1" t="s">
        <v>1513</v>
      </c>
      <c r="C2266" s="1" t="s">
        <v>20557</v>
      </c>
      <c r="D2266" s="1">
        <v>58.6</v>
      </c>
    </row>
    <row r="2267" spans="1:4">
      <c r="A2267" s="1">
        <v>70293</v>
      </c>
      <c r="B2267" s="1" t="s">
        <v>1514</v>
      </c>
      <c r="C2267" s="1" t="s">
        <v>20557</v>
      </c>
      <c r="D2267" s="1">
        <v>25.29</v>
      </c>
    </row>
    <row r="2268" spans="1:4">
      <c r="A2268" s="1">
        <v>72551</v>
      </c>
      <c r="B2268" s="1" t="s">
        <v>1515</v>
      </c>
      <c r="C2268" s="1" t="s">
        <v>20557</v>
      </c>
      <c r="D2268" s="1">
        <v>29.23</v>
      </c>
    </row>
    <row r="2269" spans="1:4">
      <c r="A2269" s="1">
        <v>5101</v>
      </c>
      <c r="B2269" s="1" t="s">
        <v>1516</v>
      </c>
      <c r="C2269" s="1" t="s">
        <v>20557</v>
      </c>
      <c r="D2269" s="1">
        <v>38.28</v>
      </c>
    </row>
    <row r="2270" spans="1:4">
      <c r="A2270" s="1">
        <v>33402</v>
      </c>
      <c r="B2270" s="1" t="s">
        <v>1517</v>
      </c>
      <c r="C2270" s="1" t="s">
        <v>24085</v>
      </c>
      <c r="D2270" s="1">
        <v>150.57</v>
      </c>
    </row>
    <row r="2271" spans="1:4">
      <c r="A2271" s="1">
        <v>30485</v>
      </c>
      <c r="B2271" s="1" t="s">
        <v>1518</v>
      </c>
      <c r="C2271" s="1" t="s">
        <v>24085</v>
      </c>
      <c r="D2271" s="1">
        <v>113.26</v>
      </c>
    </row>
    <row r="2272" spans="1:4">
      <c r="A2272" s="1">
        <v>43241</v>
      </c>
      <c r="B2272" s="1" t="s">
        <v>1519</v>
      </c>
      <c r="C2272" s="1" t="s">
        <v>24085</v>
      </c>
      <c r="D2272" s="1">
        <v>1661.97</v>
      </c>
    </row>
    <row r="2273" spans="1:4">
      <c r="A2273" s="1">
        <v>30323</v>
      </c>
      <c r="B2273" s="1" t="s">
        <v>1520</v>
      </c>
      <c r="C2273" s="1" t="s">
        <v>24085</v>
      </c>
      <c r="D2273" s="1">
        <v>0.34</v>
      </c>
    </row>
    <row r="2274" spans="1:4">
      <c r="A2274" s="1">
        <v>30321</v>
      </c>
      <c r="B2274" s="1" t="s">
        <v>1521</v>
      </c>
      <c r="C2274" s="1" t="s">
        <v>24085</v>
      </c>
      <c r="D2274" s="1">
        <v>0.56000000000000005</v>
      </c>
    </row>
    <row r="2275" spans="1:4">
      <c r="A2275" s="1">
        <v>30322</v>
      </c>
      <c r="B2275" s="1" t="s">
        <v>1522</v>
      </c>
      <c r="C2275" s="1" t="s">
        <v>24085</v>
      </c>
      <c r="D2275" s="1">
        <v>0.45</v>
      </c>
    </row>
    <row r="2276" spans="1:4">
      <c r="A2276" s="1">
        <v>50020</v>
      </c>
      <c r="B2276" s="1" t="s">
        <v>1523</v>
      </c>
      <c r="C2276" s="1" t="s">
        <v>24085</v>
      </c>
      <c r="D2276" s="1">
        <v>44.93</v>
      </c>
    </row>
    <row r="2277" spans="1:4">
      <c r="A2277" s="1">
        <v>67441</v>
      </c>
      <c r="B2277" s="1" t="s">
        <v>1524</v>
      </c>
      <c r="C2277" s="1" t="s">
        <v>24085</v>
      </c>
      <c r="D2277" s="1">
        <v>245</v>
      </c>
    </row>
    <row r="2278" spans="1:4">
      <c r="A2278" s="1">
        <v>19735</v>
      </c>
      <c r="B2278" s="1" t="s">
        <v>1525</v>
      </c>
      <c r="C2278" s="1" t="s">
        <v>22075</v>
      </c>
      <c r="D2278" s="1">
        <v>6.12</v>
      </c>
    </row>
    <row r="2279" spans="1:4">
      <c r="A2279" s="1">
        <v>19734</v>
      </c>
      <c r="B2279" s="1" t="s">
        <v>1526</v>
      </c>
      <c r="C2279" s="1" t="s">
        <v>22075</v>
      </c>
      <c r="D2279" s="1">
        <v>6.56</v>
      </c>
    </row>
    <row r="2280" spans="1:4">
      <c r="A2280" s="1">
        <v>5190</v>
      </c>
      <c r="B2280" s="1" t="s">
        <v>1527</v>
      </c>
      <c r="C2280" s="1" t="s">
        <v>24085</v>
      </c>
      <c r="D2280" s="1">
        <v>197.2</v>
      </c>
    </row>
    <row r="2281" spans="1:4">
      <c r="A2281" s="1">
        <v>874</v>
      </c>
      <c r="B2281" s="1" t="s">
        <v>1528</v>
      </c>
      <c r="C2281" s="1" t="s">
        <v>24085</v>
      </c>
      <c r="D2281" s="1">
        <v>71.92</v>
      </c>
    </row>
    <row r="2282" spans="1:4">
      <c r="A2282" s="1">
        <v>878</v>
      </c>
      <c r="B2282" s="1" t="s">
        <v>1528</v>
      </c>
      <c r="C2282" s="1" t="s">
        <v>24085</v>
      </c>
      <c r="D2282" s="1">
        <v>70</v>
      </c>
    </row>
    <row r="2283" spans="1:4">
      <c r="A2283" s="1">
        <v>99014</v>
      </c>
      <c r="B2283" s="1" t="s">
        <v>1529</v>
      </c>
      <c r="C2283" s="1" t="s">
        <v>22075</v>
      </c>
      <c r="D2283" s="1">
        <v>2.73</v>
      </c>
    </row>
    <row r="2284" spans="1:4">
      <c r="A2284" s="1">
        <v>72593</v>
      </c>
      <c r="B2284" s="1" t="s">
        <v>1530</v>
      </c>
      <c r="C2284" s="1" t="s">
        <v>20557</v>
      </c>
      <c r="D2284" s="1">
        <v>132</v>
      </c>
    </row>
    <row r="2285" spans="1:4">
      <c r="A2285" s="1">
        <v>10366</v>
      </c>
      <c r="B2285" s="1" t="s">
        <v>1531</v>
      </c>
      <c r="C2285" s="1" t="s">
        <v>20557</v>
      </c>
      <c r="D2285" s="1">
        <v>132</v>
      </c>
    </row>
    <row r="2286" spans="1:4">
      <c r="A2286" s="1">
        <v>36622</v>
      </c>
      <c r="B2286" s="1" t="s">
        <v>1532</v>
      </c>
      <c r="C2286" s="1" t="s">
        <v>20557</v>
      </c>
      <c r="D2286" s="1">
        <v>132</v>
      </c>
    </row>
    <row r="2287" spans="1:4">
      <c r="A2287" s="1">
        <v>10367</v>
      </c>
      <c r="B2287" s="1" t="s">
        <v>1533</v>
      </c>
      <c r="C2287" s="1" t="s">
        <v>22126</v>
      </c>
      <c r="D2287" s="1">
        <v>20</v>
      </c>
    </row>
    <row r="2288" spans="1:4">
      <c r="A2288" s="1">
        <v>10375</v>
      </c>
      <c r="B2288" s="1" t="s">
        <v>1534</v>
      </c>
      <c r="C2288" s="1" t="s">
        <v>22126</v>
      </c>
      <c r="D2288" s="1">
        <v>26</v>
      </c>
    </row>
    <row r="2289" spans="1:4">
      <c r="A2289" s="1">
        <v>10372</v>
      </c>
      <c r="B2289" s="1" t="s">
        <v>1535</v>
      </c>
      <c r="C2289" s="1" t="s">
        <v>20557</v>
      </c>
      <c r="D2289" s="1">
        <v>126</v>
      </c>
    </row>
    <row r="2290" spans="1:4">
      <c r="A2290" s="1">
        <v>10377</v>
      </c>
      <c r="B2290" s="1" t="s">
        <v>1536</v>
      </c>
      <c r="C2290" s="1" t="s">
        <v>20557</v>
      </c>
      <c r="D2290" s="1">
        <v>128</v>
      </c>
    </row>
    <row r="2291" spans="1:4">
      <c r="A2291" s="1">
        <v>50560</v>
      </c>
      <c r="B2291" s="1" t="s">
        <v>1537</v>
      </c>
      <c r="C2291" s="1" t="s">
        <v>20557</v>
      </c>
      <c r="D2291" s="1">
        <v>56</v>
      </c>
    </row>
    <row r="2292" spans="1:4">
      <c r="A2292" s="1">
        <v>4042</v>
      </c>
      <c r="B2292" s="1" t="s">
        <v>1538</v>
      </c>
      <c r="C2292" s="1" t="s">
        <v>20557</v>
      </c>
      <c r="D2292" s="1">
        <v>56</v>
      </c>
    </row>
    <row r="2293" spans="1:4">
      <c r="A2293" s="1">
        <v>10374</v>
      </c>
      <c r="B2293" s="1" t="s">
        <v>1539</v>
      </c>
      <c r="C2293" s="1" t="s">
        <v>22126</v>
      </c>
      <c r="D2293" s="1">
        <v>16</v>
      </c>
    </row>
    <row r="2294" spans="1:4">
      <c r="A2294" s="1">
        <v>10388</v>
      </c>
      <c r="B2294" s="1" t="s">
        <v>1540</v>
      </c>
      <c r="C2294" s="1" t="s">
        <v>22126</v>
      </c>
      <c r="D2294" s="1">
        <v>22</v>
      </c>
    </row>
    <row r="2295" spans="1:4">
      <c r="A2295" s="1">
        <v>10387</v>
      </c>
      <c r="B2295" s="1" t="s">
        <v>1541</v>
      </c>
      <c r="C2295" s="1" t="s">
        <v>20557</v>
      </c>
      <c r="D2295" s="1">
        <v>82</v>
      </c>
    </row>
    <row r="2296" spans="1:4">
      <c r="A2296" s="1">
        <v>10391</v>
      </c>
      <c r="B2296" s="1" t="s">
        <v>1542</v>
      </c>
      <c r="C2296" s="1" t="s">
        <v>20557</v>
      </c>
      <c r="D2296" s="1">
        <v>72</v>
      </c>
    </row>
    <row r="2297" spans="1:4">
      <c r="A2297" s="1">
        <v>10392</v>
      </c>
      <c r="B2297" s="1" t="s">
        <v>1543</v>
      </c>
      <c r="C2297" s="1" t="s">
        <v>20557</v>
      </c>
      <c r="D2297" s="1">
        <v>105.1</v>
      </c>
    </row>
    <row r="2298" spans="1:4">
      <c r="A2298" s="1">
        <v>10365</v>
      </c>
      <c r="B2298" s="1" t="s">
        <v>1544</v>
      </c>
      <c r="C2298" s="1" t="s">
        <v>20557</v>
      </c>
      <c r="D2298" s="1">
        <v>35</v>
      </c>
    </row>
    <row r="2299" spans="1:4">
      <c r="A2299" s="1">
        <v>10371</v>
      </c>
      <c r="B2299" s="1" t="s">
        <v>1545</v>
      </c>
      <c r="C2299" s="1" t="s">
        <v>20557</v>
      </c>
      <c r="D2299" s="1">
        <v>96</v>
      </c>
    </row>
    <row r="2300" spans="1:4">
      <c r="A2300" s="1">
        <v>10393</v>
      </c>
      <c r="B2300" s="1" t="s">
        <v>1546</v>
      </c>
      <c r="C2300" s="1" t="s">
        <v>20557</v>
      </c>
      <c r="D2300" s="1">
        <v>235.2</v>
      </c>
    </row>
    <row r="2301" spans="1:4">
      <c r="A2301" s="1">
        <v>99398</v>
      </c>
      <c r="B2301" s="1" t="s">
        <v>1547</v>
      </c>
      <c r="C2301" s="1" t="s">
        <v>22075</v>
      </c>
      <c r="D2301" s="1">
        <v>2.73</v>
      </c>
    </row>
    <row r="2302" spans="1:4">
      <c r="A2302" s="1">
        <v>72763</v>
      </c>
      <c r="B2302" s="1" t="s">
        <v>1548</v>
      </c>
      <c r="C2302" s="1" t="s">
        <v>20557</v>
      </c>
      <c r="D2302" s="1">
        <v>29.8</v>
      </c>
    </row>
    <row r="2303" spans="1:4">
      <c r="A2303" s="1">
        <v>72761</v>
      </c>
      <c r="B2303" s="1" t="s">
        <v>1549</v>
      </c>
      <c r="C2303" s="1" t="s">
        <v>22126</v>
      </c>
      <c r="D2303" s="1">
        <v>56</v>
      </c>
    </row>
    <row r="2304" spans="1:4">
      <c r="A2304" s="1">
        <v>8960</v>
      </c>
      <c r="B2304" s="1" t="s">
        <v>1550</v>
      </c>
      <c r="C2304" s="1" t="s">
        <v>22126</v>
      </c>
      <c r="D2304" s="1">
        <v>26</v>
      </c>
    </row>
    <row r="2305" spans="1:4">
      <c r="A2305" s="1">
        <v>90114</v>
      </c>
      <c r="B2305" s="1" t="s">
        <v>1551</v>
      </c>
      <c r="C2305" s="1" t="s">
        <v>22075</v>
      </c>
      <c r="D2305" s="1">
        <v>3.79</v>
      </c>
    </row>
    <row r="2306" spans="1:4">
      <c r="A2306" s="1">
        <v>7300</v>
      </c>
      <c r="B2306" s="1" t="s">
        <v>1552</v>
      </c>
      <c r="C2306" s="1" t="s">
        <v>24085</v>
      </c>
      <c r="D2306" s="1">
        <v>0.9</v>
      </c>
    </row>
    <row r="2307" spans="1:4">
      <c r="A2307" s="1">
        <v>30103</v>
      </c>
      <c r="B2307" s="1" t="s">
        <v>1553</v>
      </c>
      <c r="C2307" s="1" t="s">
        <v>3719</v>
      </c>
      <c r="D2307" s="1">
        <v>94.5</v>
      </c>
    </row>
    <row r="2308" spans="1:4">
      <c r="A2308" s="1">
        <v>8430</v>
      </c>
      <c r="B2308" s="1" t="s">
        <v>1554</v>
      </c>
      <c r="C2308" s="1" t="s">
        <v>5411</v>
      </c>
      <c r="D2308" s="1">
        <v>2.6</v>
      </c>
    </row>
    <row r="2309" spans="1:4">
      <c r="A2309" s="1">
        <v>5180</v>
      </c>
      <c r="B2309" s="1" t="s">
        <v>1555</v>
      </c>
      <c r="C2309" s="1" t="s">
        <v>2402</v>
      </c>
      <c r="D2309" s="1">
        <v>90</v>
      </c>
    </row>
    <row r="2310" spans="1:4">
      <c r="A2310" s="1">
        <v>55251</v>
      </c>
      <c r="B2310" s="1" t="s">
        <v>1555</v>
      </c>
      <c r="C2310" s="1" t="s">
        <v>2402</v>
      </c>
      <c r="D2310" s="1">
        <v>80</v>
      </c>
    </row>
    <row r="2311" spans="1:4">
      <c r="A2311" s="1">
        <v>39002</v>
      </c>
      <c r="B2311" s="1" t="s">
        <v>1556</v>
      </c>
      <c r="C2311" s="1" t="s">
        <v>2402</v>
      </c>
      <c r="D2311" s="1">
        <v>43.9</v>
      </c>
    </row>
    <row r="2312" spans="1:4">
      <c r="A2312" s="1">
        <v>7819</v>
      </c>
      <c r="B2312" s="1" t="s">
        <v>1557</v>
      </c>
      <c r="C2312" s="1" t="s">
        <v>24134</v>
      </c>
      <c r="D2312" s="1">
        <v>11.83</v>
      </c>
    </row>
    <row r="2313" spans="1:4">
      <c r="A2313" s="1">
        <v>17065</v>
      </c>
      <c r="B2313" s="1" t="s">
        <v>1558</v>
      </c>
      <c r="C2313" s="1" t="s">
        <v>24134</v>
      </c>
      <c r="D2313" s="1">
        <v>14.3</v>
      </c>
    </row>
    <row r="2314" spans="1:4">
      <c r="A2314" s="1">
        <v>1577</v>
      </c>
      <c r="B2314" s="1" t="s">
        <v>14843</v>
      </c>
      <c r="C2314" s="1" t="s">
        <v>16505</v>
      </c>
      <c r="D2314" s="1">
        <v>27.6</v>
      </c>
    </row>
    <row r="2315" spans="1:4">
      <c r="A2315" s="1">
        <v>8693</v>
      </c>
      <c r="B2315" s="1" t="s">
        <v>1559</v>
      </c>
      <c r="C2315" s="1" t="s">
        <v>24134</v>
      </c>
      <c r="D2315" s="1">
        <v>18.03</v>
      </c>
    </row>
    <row r="2316" spans="1:4">
      <c r="A2316" s="1">
        <v>9838</v>
      </c>
      <c r="B2316" s="1" t="s">
        <v>1560</v>
      </c>
      <c r="C2316" s="1" t="s">
        <v>24085</v>
      </c>
      <c r="D2316" s="1">
        <v>10.56</v>
      </c>
    </row>
    <row r="2317" spans="1:4">
      <c r="A2317" s="1">
        <v>2603</v>
      </c>
      <c r="B2317" s="1" t="s">
        <v>1561</v>
      </c>
      <c r="C2317" s="1" t="s">
        <v>16505</v>
      </c>
      <c r="D2317" s="1">
        <v>33.99</v>
      </c>
    </row>
    <row r="2318" spans="1:4">
      <c r="A2318" s="1">
        <v>18123</v>
      </c>
      <c r="B2318" s="1" t="s">
        <v>1562</v>
      </c>
      <c r="C2318" s="1" t="s">
        <v>16505</v>
      </c>
      <c r="D2318" s="1">
        <v>17.98</v>
      </c>
    </row>
    <row r="2319" spans="1:4">
      <c r="A2319" s="1">
        <v>44154</v>
      </c>
      <c r="B2319" s="1" t="s">
        <v>1563</v>
      </c>
      <c r="C2319" s="1" t="s">
        <v>24085</v>
      </c>
      <c r="D2319" s="1">
        <v>23.24</v>
      </c>
    </row>
    <row r="2320" spans="1:4">
      <c r="A2320" s="1">
        <v>99810</v>
      </c>
      <c r="B2320" s="1" t="s">
        <v>1564</v>
      </c>
      <c r="C2320" s="1" t="s">
        <v>22075</v>
      </c>
      <c r="D2320" s="1">
        <v>2.92</v>
      </c>
    </row>
    <row r="2321" spans="1:4">
      <c r="A2321" s="1">
        <v>99970</v>
      </c>
      <c r="B2321" s="1" t="s">
        <v>1565</v>
      </c>
      <c r="C2321" s="1" t="s">
        <v>22075</v>
      </c>
      <c r="D2321" s="1">
        <v>2.73</v>
      </c>
    </row>
    <row r="2322" spans="1:4">
      <c r="A2322" s="1">
        <v>99325</v>
      </c>
      <c r="B2322" s="1" t="s">
        <v>1566</v>
      </c>
      <c r="C2322" s="1" t="s">
        <v>22075</v>
      </c>
      <c r="D2322" s="1">
        <v>3.48</v>
      </c>
    </row>
    <row r="2323" spans="1:4">
      <c r="A2323" s="1">
        <v>99121</v>
      </c>
      <c r="B2323" s="1" t="s">
        <v>1567</v>
      </c>
      <c r="C2323" s="1" t="s">
        <v>22075</v>
      </c>
      <c r="D2323" s="1">
        <v>21.4</v>
      </c>
    </row>
    <row r="2324" spans="1:4">
      <c r="A2324" s="1">
        <v>4030</v>
      </c>
      <c r="B2324" s="1" t="s">
        <v>1568</v>
      </c>
      <c r="C2324" s="1" t="s">
        <v>24085</v>
      </c>
      <c r="D2324" s="1">
        <v>485</v>
      </c>
    </row>
    <row r="2325" spans="1:4">
      <c r="A2325" s="1">
        <v>3167</v>
      </c>
      <c r="B2325" s="1" t="s">
        <v>1569</v>
      </c>
      <c r="C2325" s="1" t="s">
        <v>24085</v>
      </c>
      <c r="D2325" s="1">
        <v>990</v>
      </c>
    </row>
    <row r="2326" spans="1:4">
      <c r="A2326" s="1">
        <v>4546</v>
      </c>
      <c r="B2326" s="1" t="s">
        <v>1570</v>
      </c>
      <c r="C2326" s="1" t="s">
        <v>24085</v>
      </c>
      <c r="D2326" s="1">
        <v>1280</v>
      </c>
    </row>
    <row r="2327" spans="1:4">
      <c r="A2327" s="1">
        <v>20042</v>
      </c>
      <c r="B2327" s="1" t="s">
        <v>1571</v>
      </c>
      <c r="C2327" s="1" t="s">
        <v>24085</v>
      </c>
      <c r="D2327" s="1">
        <v>1.1599999999999999</v>
      </c>
    </row>
    <row r="2328" spans="1:4">
      <c r="A2328" s="1">
        <v>59302</v>
      </c>
      <c r="B2328" s="1" t="s">
        <v>1572</v>
      </c>
      <c r="C2328" s="1" t="s">
        <v>24085</v>
      </c>
      <c r="D2328" s="1">
        <v>1.32</v>
      </c>
    </row>
    <row r="2329" spans="1:4">
      <c r="A2329" s="1">
        <v>59301</v>
      </c>
      <c r="B2329" s="1" t="s">
        <v>1573</v>
      </c>
      <c r="C2329" s="1" t="s">
        <v>24085</v>
      </c>
      <c r="D2329" s="1">
        <v>0.79</v>
      </c>
    </row>
    <row r="2330" spans="1:4">
      <c r="A2330" s="1">
        <v>7006</v>
      </c>
      <c r="B2330" s="1" t="s">
        <v>1574</v>
      </c>
      <c r="C2330" s="1" t="s">
        <v>24085</v>
      </c>
      <c r="D2330" s="1">
        <v>0.43</v>
      </c>
    </row>
    <row r="2331" spans="1:4">
      <c r="A2331" s="1">
        <v>550</v>
      </c>
      <c r="B2331" s="1" t="s">
        <v>1575</v>
      </c>
      <c r="C2331" s="1" t="s">
        <v>22126</v>
      </c>
      <c r="D2331" s="1">
        <v>43.56</v>
      </c>
    </row>
    <row r="2332" spans="1:4">
      <c r="A2332" s="1">
        <v>52062</v>
      </c>
      <c r="B2332" s="1" t="s">
        <v>1576</v>
      </c>
      <c r="C2332" s="1" t="s">
        <v>22126</v>
      </c>
      <c r="D2332" s="1">
        <v>19.489999999999998</v>
      </c>
    </row>
    <row r="2333" spans="1:4">
      <c r="A2333" s="1">
        <v>99006</v>
      </c>
      <c r="B2333" s="1" t="s">
        <v>1577</v>
      </c>
      <c r="C2333" s="1" t="s">
        <v>22075</v>
      </c>
      <c r="D2333" s="1">
        <v>2.11</v>
      </c>
    </row>
    <row r="2334" spans="1:4">
      <c r="A2334" s="1">
        <v>6825</v>
      </c>
      <c r="B2334" s="1" t="s">
        <v>1578</v>
      </c>
      <c r="C2334" s="1" t="s">
        <v>24085</v>
      </c>
      <c r="D2334" s="1">
        <v>480.2</v>
      </c>
    </row>
    <row r="2335" spans="1:4">
      <c r="A2335" s="1">
        <v>6778</v>
      </c>
      <c r="B2335" s="1" t="s">
        <v>1579</v>
      </c>
      <c r="C2335" s="1" t="s">
        <v>24085</v>
      </c>
      <c r="D2335" s="1">
        <v>529.83000000000004</v>
      </c>
    </row>
    <row r="2336" spans="1:4">
      <c r="A2336" s="1">
        <v>8578</v>
      </c>
      <c r="B2336" s="1" t="s">
        <v>1580</v>
      </c>
      <c r="C2336" s="1" t="s">
        <v>24085</v>
      </c>
      <c r="D2336" s="1">
        <v>514.5</v>
      </c>
    </row>
    <row r="2337" spans="1:4">
      <c r="A2337" s="1">
        <v>6793</v>
      </c>
      <c r="B2337" s="1" t="s">
        <v>1581</v>
      </c>
      <c r="C2337" s="1" t="s">
        <v>24085</v>
      </c>
      <c r="D2337" s="1">
        <v>651.70000000000005</v>
      </c>
    </row>
    <row r="2338" spans="1:4">
      <c r="A2338" s="1">
        <v>1828</v>
      </c>
      <c r="B2338" s="1" t="s">
        <v>1582</v>
      </c>
      <c r="C2338" s="1" t="s">
        <v>24085</v>
      </c>
      <c r="D2338" s="1">
        <v>823.2</v>
      </c>
    </row>
    <row r="2339" spans="1:4">
      <c r="A2339" s="1">
        <v>19777</v>
      </c>
      <c r="B2339" s="1" t="s">
        <v>1583</v>
      </c>
      <c r="C2339" s="1" t="s">
        <v>22075</v>
      </c>
      <c r="D2339" s="1">
        <v>4.4400000000000004</v>
      </c>
    </row>
    <row r="2340" spans="1:4">
      <c r="A2340" s="1">
        <v>99271</v>
      </c>
      <c r="B2340" s="1" t="s">
        <v>1584</v>
      </c>
      <c r="C2340" s="1" t="s">
        <v>22075</v>
      </c>
      <c r="D2340" s="1">
        <v>7.58</v>
      </c>
    </row>
    <row r="2341" spans="1:4">
      <c r="A2341" s="1">
        <v>44561</v>
      </c>
      <c r="B2341" s="1" t="s">
        <v>1585</v>
      </c>
      <c r="C2341" s="1" t="s">
        <v>24085</v>
      </c>
      <c r="D2341" s="1">
        <v>851.44</v>
      </c>
    </row>
    <row r="2342" spans="1:4">
      <c r="A2342" s="1">
        <v>80555</v>
      </c>
      <c r="B2342" s="1" t="s">
        <v>1586</v>
      </c>
      <c r="C2342" s="1" t="s">
        <v>24134</v>
      </c>
      <c r="D2342" s="1">
        <v>46</v>
      </c>
    </row>
    <row r="2343" spans="1:4">
      <c r="A2343" s="1">
        <v>20068</v>
      </c>
      <c r="B2343" s="1" t="s">
        <v>1587</v>
      </c>
      <c r="C2343" s="1" t="s">
        <v>22126</v>
      </c>
      <c r="D2343" s="1">
        <v>152.35</v>
      </c>
    </row>
    <row r="2344" spans="1:4">
      <c r="A2344" s="1">
        <v>20070</v>
      </c>
      <c r="B2344" s="1" t="s">
        <v>1588</v>
      </c>
      <c r="C2344" s="1" t="s">
        <v>22126</v>
      </c>
      <c r="D2344" s="1">
        <v>185.25</v>
      </c>
    </row>
    <row r="2345" spans="1:4">
      <c r="A2345" s="1">
        <v>20072</v>
      </c>
      <c r="B2345" s="1" t="s">
        <v>1589</v>
      </c>
      <c r="C2345" s="1" t="s">
        <v>22126</v>
      </c>
      <c r="D2345" s="1">
        <v>232.25</v>
      </c>
    </row>
    <row r="2346" spans="1:4">
      <c r="A2346" s="1">
        <v>4316</v>
      </c>
      <c r="B2346" s="1" t="s">
        <v>1590</v>
      </c>
      <c r="C2346" s="1" t="s">
        <v>24134</v>
      </c>
      <c r="D2346" s="1">
        <v>32.619999999999997</v>
      </c>
    </row>
    <row r="2347" spans="1:4">
      <c r="A2347" s="1">
        <v>8530</v>
      </c>
      <c r="B2347" s="1" t="s">
        <v>1591</v>
      </c>
      <c r="C2347" s="1" t="s">
        <v>24085</v>
      </c>
      <c r="D2347" s="1">
        <v>478.15</v>
      </c>
    </row>
    <row r="2348" spans="1:4">
      <c r="A2348" s="1">
        <v>17852</v>
      </c>
      <c r="B2348" s="1" t="s">
        <v>1592</v>
      </c>
      <c r="C2348" s="1" t="s">
        <v>24085</v>
      </c>
      <c r="D2348" s="1">
        <v>162.30000000000001</v>
      </c>
    </row>
    <row r="2349" spans="1:4">
      <c r="A2349" s="1">
        <v>7051</v>
      </c>
      <c r="B2349" s="1" t="s">
        <v>1593</v>
      </c>
      <c r="C2349" s="1" t="s">
        <v>24085</v>
      </c>
      <c r="D2349" s="1">
        <v>203.23</v>
      </c>
    </row>
    <row r="2350" spans="1:4">
      <c r="A2350" s="1">
        <v>7050</v>
      </c>
      <c r="B2350" s="1" t="s">
        <v>1594</v>
      </c>
      <c r="C2350" s="1" t="s">
        <v>24085</v>
      </c>
      <c r="D2350" s="1">
        <v>295.10000000000002</v>
      </c>
    </row>
    <row r="2351" spans="1:4">
      <c r="A2351" s="1">
        <v>6528</v>
      </c>
      <c r="B2351" s="1" t="s">
        <v>1595</v>
      </c>
      <c r="C2351" s="1" t="s">
        <v>24085</v>
      </c>
      <c r="D2351" s="1">
        <v>609</v>
      </c>
    </row>
    <row r="2352" spans="1:4">
      <c r="A2352" s="1">
        <v>88126</v>
      </c>
      <c r="B2352" s="1" t="s">
        <v>1596</v>
      </c>
      <c r="C2352" s="1" t="s">
        <v>24085</v>
      </c>
      <c r="D2352" s="1">
        <v>395</v>
      </c>
    </row>
    <row r="2353" spans="1:4">
      <c r="A2353" s="1">
        <v>5877</v>
      </c>
      <c r="B2353" s="1" t="s">
        <v>1597</v>
      </c>
      <c r="C2353" s="1" t="s">
        <v>24085</v>
      </c>
      <c r="D2353" s="1">
        <v>196</v>
      </c>
    </row>
    <row r="2354" spans="1:4">
      <c r="A2354" s="1">
        <v>3918</v>
      </c>
      <c r="B2354" s="1" t="s">
        <v>1598</v>
      </c>
      <c r="C2354" s="1" t="s">
        <v>24085</v>
      </c>
      <c r="D2354" s="1">
        <v>126</v>
      </c>
    </row>
    <row r="2355" spans="1:4">
      <c r="A2355" s="1">
        <v>82526</v>
      </c>
      <c r="B2355" s="1" t="s">
        <v>1599</v>
      </c>
      <c r="C2355" s="1" t="s">
        <v>24085</v>
      </c>
      <c r="D2355" s="1">
        <v>2850</v>
      </c>
    </row>
    <row r="2356" spans="1:4">
      <c r="A2356" s="1">
        <v>10902</v>
      </c>
      <c r="B2356" s="1" t="s">
        <v>1600</v>
      </c>
      <c r="C2356" s="1" t="s">
        <v>24085</v>
      </c>
      <c r="D2356" s="1">
        <v>152.19999999999999</v>
      </c>
    </row>
    <row r="2357" spans="1:4">
      <c r="A2357" s="1">
        <v>31013</v>
      </c>
      <c r="B2357" s="1" t="s">
        <v>1601</v>
      </c>
      <c r="C2357" s="1" t="s">
        <v>24085</v>
      </c>
      <c r="D2357" s="1">
        <v>276.54000000000002</v>
      </c>
    </row>
    <row r="2358" spans="1:4">
      <c r="A2358" s="1">
        <v>31015</v>
      </c>
      <c r="B2358" s="1" t="s">
        <v>1602</v>
      </c>
      <c r="C2358" s="1" t="s">
        <v>24085</v>
      </c>
      <c r="D2358" s="1">
        <v>169</v>
      </c>
    </row>
    <row r="2359" spans="1:4">
      <c r="A2359" s="1">
        <v>31010</v>
      </c>
      <c r="B2359" s="1" t="s">
        <v>1603</v>
      </c>
      <c r="C2359" s="1" t="s">
        <v>24085</v>
      </c>
      <c r="D2359" s="1">
        <v>219</v>
      </c>
    </row>
    <row r="2360" spans="1:4">
      <c r="A2360" s="1">
        <v>7414</v>
      </c>
      <c r="B2360" s="1" t="s">
        <v>1604</v>
      </c>
      <c r="C2360" s="1" t="s">
        <v>24085</v>
      </c>
      <c r="D2360" s="1">
        <v>188.5</v>
      </c>
    </row>
    <row r="2361" spans="1:4">
      <c r="A2361" s="1">
        <v>39128</v>
      </c>
      <c r="B2361" s="1" t="s">
        <v>1605</v>
      </c>
      <c r="C2361" s="1" t="s">
        <v>24085</v>
      </c>
      <c r="D2361" s="1">
        <v>215</v>
      </c>
    </row>
    <row r="2362" spans="1:4">
      <c r="A2362" s="1">
        <v>4185</v>
      </c>
      <c r="B2362" s="1" t="s">
        <v>1606</v>
      </c>
      <c r="C2362" s="1" t="s">
        <v>24085</v>
      </c>
      <c r="D2362" s="1">
        <v>123.32</v>
      </c>
    </row>
    <row r="2363" spans="1:4">
      <c r="A2363" s="1">
        <v>17961</v>
      </c>
      <c r="B2363" s="1" t="s">
        <v>1607</v>
      </c>
      <c r="C2363" s="1" t="s">
        <v>24085</v>
      </c>
      <c r="D2363" s="1">
        <v>1288.71</v>
      </c>
    </row>
    <row r="2364" spans="1:4">
      <c r="A2364" s="1">
        <v>31790</v>
      </c>
      <c r="B2364" s="1" t="s">
        <v>1608</v>
      </c>
      <c r="C2364" s="1" t="s">
        <v>24085</v>
      </c>
      <c r="D2364" s="1">
        <v>3650</v>
      </c>
    </row>
    <row r="2365" spans="1:4">
      <c r="A2365" s="1">
        <v>62631</v>
      </c>
      <c r="B2365" s="1" t="s">
        <v>1609</v>
      </c>
      <c r="C2365" s="1" t="s">
        <v>24085</v>
      </c>
      <c r="D2365" s="1">
        <v>860</v>
      </c>
    </row>
    <row r="2366" spans="1:4">
      <c r="A2366" s="1">
        <v>8157</v>
      </c>
      <c r="B2366" s="1" t="s">
        <v>1610</v>
      </c>
      <c r="C2366" s="1" t="s">
        <v>24085</v>
      </c>
      <c r="D2366" s="1">
        <v>560</v>
      </c>
    </row>
    <row r="2367" spans="1:4">
      <c r="A2367" s="1">
        <v>8159</v>
      </c>
      <c r="B2367" s="1" t="s">
        <v>1611</v>
      </c>
      <c r="C2367" s="1" t="s">
        <v>24085</v>
      </c>
      <c r="D2367" s="1">
        <v>136</v>
      </c>
    </row>
    <row r="2368" spans="1:4">
      <c r="A2368" s="1">
        <v>8160</v>
      </c>
      <c r="B2368" s="1" t="s">
        <v>1612</v>
      </c>
      <c r="C2368" s="1" t="s">
        <v>24085</v>
      </c>
      <c r="D2368" s="1">
        <v>236</v>
      </c>
    </row>
    <row r="2369" spans="1:4">
      <c r="A2369" s="1">
        <v>8158</v>
      </c>
      <c r="B2369" s="1" t="s">
        <v>1613</v>
      </c>
      <c r="C2369" s="1" t="s">
        <v>24085</v>
      </c>
      <c r="D2369" s="1">
        <v>152</v>
      </c>
    </row>
    <row r="2370" spans="1:4">
      <c r="A2370" s="1">
        <v>12750</v>
      </c>
      <c r="B2370" s="1" t="s">
        <v>1614</v>
      </c>
      <c r="C2370" s="1" t="s">
        <v>24085</v>
      </c>
      <c r="D2370" s="1">
        <v>93</v>
      </c>
    </row>
    <row r="2371" spans="1:4">
      <c r="A2371" s="1">
        <v>5525</v>
      </c>
      <c r="B2371" s="1" t="s">
        <v>1615</v>
      </c>
      <c r="C2371" s="1" t="s">
        <v>24085</v>
      </c>
      <c r="D2371" s="1">
        <v>115.2</v>
      </c>
    </row>
    <row r="2372" spans="1:4">
      <c r="A2372" s="1">
        <v>10064</v>
      </c>
      <c r="B2372" s="1" t="s">
        <v>1616</v>
      </c>
      <c r="C2372" s="1" t="s">
        <v>24085</v>
      </c>
      <c r="D2372" s="1">
        <v>92.25</v>
      </c>
    </row>
    <row r="2373" spans="1:4">
      <c r="A2373" s="1">
        <v>19943</v>
      </c>
      <c r="B2373" s="1" t="s">
        <v>1617</v>
      </c>
      <c r="C2373" s="1" t="s">
        <v>22126</v>
      </c>
      <c r="D2373" s="1">
        <v>23</v>
      </c>
    </row>
    <row r="2374" spans="1:4">
      <c r="A2374" s="1">
        <v>4783</v>
      </c>
      <c r="B2374" s="1" t="s">
        <v>1618</v>
      </c>
      <c r="C2374" s="1" t="s">
        <v>22126</v>
      </c>
      <c r="D2374" s="1">
        <v>26</v>
      </c>
    </row>
    <row r="2375" spans="1:4">
      <c r="A2375" s="1">
        <v>12650</v>
      </c>
      <c r="B2375" s="1" t="s">
        <v>1619</v>
      </c>
      <c r="C2375" s="1" t="s">
        <v>2088</v>
      </c>
      <c r="D2375" s="1">
        <v>6704.8</v>
      </c>
    </row>
    <row r="2376" spans="1:4">
      <c r="A2376" s="1">
        <v>12651</v>
      </c>
      <c r="B2376" s="1" t="s">
        <v>1620</v>
      </c>
      <c r="C2376" s="1" t="s">
        <v>24085</v>
      </c>
      <c r="D2376" s="1">
        <v>4361.6000000000004</v>
      </c>
    </row>
    <row r="2377" spans="1:4">
      <c r="A2377" s="1">
        <v>12648</v>
      </c>
      <c r="B2377" s="1" t="s">
        <v>1621</v>
      </c>
      <c r="C2377" s="1" t="s">
        <v>2088</v>
      </c>
      <c r="D2377" s="1">
        <v>4129.6000000000004</v>
      </c>
    </row>
    <row r="2378" spans="1:4">
      <c r="A2378" s="1">
        <v>99022</v>
      </c>
      <c r="B2378" s="1" t="s">
        <v>12848</v>
      </c>
      <c r="C2378" s="1" t="s">
        <v>22075</v>
      </c>
      <c r="D2378" s="1">
        <v>2.73</v>
      </c>
    </row>
    <row r="2379" spans="1:4">
      <c r="A2379" s="1">
        <v>99761</v>
      </c>
      <c r="B2379" s="1" t="s">
        <v>1622</v>
      </c>
      <c r="C2379" s="1" t="s">
        <v>22075</v>
      </c>
      <c r="D2379" s="1">
        <v>3.72</v>
      </c>
    </row>
    <row r="2380" spans="1:4">
      <c r="A2380" s="1">
        <v>99814</v>
      </c>
      <c r="B2380" s="1" t="s">
        <v>1623</v>
      </c>
      <c r="C2380" s="1" t="s">
        <v>22075</v>
      </c>
      <c r="D2380" s="1">
        <v>2.92</v>
      </c>
    </row>
    <row r="2381" spans="1:4">
      <c r="A2381" s="1">
        <v>99611</v>
      </c>
      <c r="B2381" s="1" t="s">
        <v>1624</v>
      </c>
      <c r="C2381" s="1" t="s">
        <v>22075</v>
      </c>
      <c r="D2381" s="1">
        <v>2.92</v>
      </c>
    </row>
    <row r="2382" spans="1:4">
      <c r="A2382" s="1">
        <v>99941</v>
      </c>
      <c r="B2382" s="1" t="s">
        <v>1625</v>
      </c>
      <c r="C2382" s="1" t="s">
        <v>22075</v>
      </c>
      <c r="D2382" s="1">
        <v>2.92</v>
      </c>
    </row>
    <row r="2383" spans="1:4">
      <c r="A2383" s="1">
        <v>99950</v>
      </c>
      <c r="B2383" s="1" t="s">
        <v>1626</v>
      </c>
      <c r="C2383" s="1" t="s">
        <v>22075</v>
      </c>
      <c r="D2383" s="1">
        <v>2.92</v>
      </c>
    </row>
    <row r="2384" spans="1:4">
      <c r="A2384" s="1">
        <v>99818</v>
      </c>
      <c r="B2384" s="1" t="s">
        <v>1627</v>
      </c>
      <c r="C2384" s="1" t="s">
        <v>22075</v>
      </c>
      <c r="D2384" s="1">
        <v>2.92</v>
      </c>
    </row>
    <row r="2385" spans="1:4">
      <c r="A2385" s="1">
        <v>99607</v>
      </c>
      <c r="B2385" s="1" t="s">
        <v>1628</v>
      </c>
      <c r="C2385" s="1" t="s">
        <v>22075</v>
      </c>
      <c r="D2385" s="1">
        <v>2.73</v>
      </c>
    </row>
    <row r="2386" spans="1:4">
      <c r="A2386" s="1">
        <v>99124</v>
      </c>
      <c r="B2386" s="1" t="s">
        <v>1629</v>
      </c>
      <c r="C2386" s="1" t="s">
        <v>22075</v>
      </c>
      <c r="D2386" s="1">
        <v>2.73</v>
      </c>
    </row>
    <row r="2387" spans="1:4">
      <c r="A2387" s="1">
        <v>99125</v>
      </c>
      <c r="B2387" s="1" t="s">
        <v>1630</v>
      </c>
      <c r="C2387" s="1" t="s">
        <v>22075</v>
      </c>
      <c r="D2387" s="1">
        <v>2.92</v>
      </c>
    </row>
    <row r="2388" spans="1:4">
      <c r="A2388" s="1">
        <v>10042</v>
      </c>
      <c r="B2388" s="1" t="s">
        <v>1631</v>
      </c>
      <c r="C2388" s="1" t="s">
        <v>24085</v>
      </c>
      <c r="D2388" s="1">
        <v>4477.6000000000004</v>
      </c>
    </row>
    <row r="2389" spans="1:4">
      <c r="A2389" s="1">
        <v>28620</v>
      </c>
      <c r="B2389" s="1" t="s">
        <v>1632</v>
      </c>
      <c r="C2389" s="1" t="s">
        <v>22126</v>
      </c>
      <c r="D2389" s="1">
        <v>12.9</v>
      </c>
    </row>
    <row r="2390" spans="1:4">
      <c r="A2390" s="1">
        <v>8569</v>
      </c>
      <c r="B2390" s="1" t="s">
        <v>1633</v>
      </c>
      <c r="C2390" s="1" t="s">
        <v>22126</v>
      </c>
      <c r="D2390" s="1">
        <v>10.41</v>
      </c>
    </row>
    <row r="2391" spans="1:4">
      <c r="A2391" s="1">
        <v>55020</v>
      </c>
      <c r="B2391" s="1" t="s">
        <v>1634</v>
      </c>
      <c r="C2391" s="1" t="s">
        <v>20557</v>
      </c>
      <c r="D2391" s="1">
        <v>285.3</v>
      </c>
    </row>
    <row r="2392" spans="1:4">
      <c r="A2392" s="1">
        <v>55021</v>
      </c>
      <c r="B2392" s="1" t="s">
        <v>1635</v>
      </c>
      <c r="C2392" s="1" t="s">
        <v>20557</v>
      </c>
      <c r="D2392" s="1">
        <v>271</v>
      </c>
    </row>
    <row r="2393" spans="1:4">
      <c r="A2393" s="1">
        <v>55023</v>
      </c>
      <c r="B2393" s="1" t="s">
        <v>1636</v>
      </c>
      <c r="C2393" s="1" t="s">
        <v>20557</v>
      </c>
      <c r="D2393" s="1">
        <v>700</v>
      </c>
    </row>
    <row r="2394" spans="1:4">
      <c r="A2394" s="1">
        <v>55022</v>
      </c>
      <c r="B2394" s="1" t="s">
        <v>1637</v>
      </c>
      <c r="C2394" s="1" t="s">
        <v>20557</v>
      </c>
      <c r="D2394" s="1">
        <v>271</v>
      </c>
    </row>
    <row r="2395" spans="1:4">
      <c r="A2395" s="1">
        <v>30382</v>
      </c>
      <c r="B2395" s="1" t="s">
        <v>1638</v>
      </c>
      <c r="C2395" s="1" t="s">
        <v>22075</v>
      </c>
      <c r="D2395" s="1">
        <v>95.6</v>
      </c>
    </row>
    <row r="2396" spans="1:4">
      <c r="A2396" s="1">
        <v>30501</v>
      </c>
      <c r="B2396" s="1" t="s">
        <v>1639</v>
      </c>
      <c r="C2396" s="1" t="s">
        <v>22075</v>
      </c>
      <c r="D2396" s="1">
        <v>83.25</v>
      </c>
    </row>
    <row r="2397" spans="1:4">
      <c r="A2397" s="1">
        <v>45017</v>
      </c>
      <c r="B2397" s="1" t="s">
        <v>1640</v>
      </c>
      <c r="C2397" s="1" t="s">
        <v>24085</v>
      </c>
      <c r="D2397" s="1">
        <v>112.06</v>
      </c>
    </row>
    <row r="2398" spans="1:4">
      <c r="A2398" s="1">
        <v>45018</v>
      </c>
      <c r="B2398" s="1" t="s">
        <v>1641</v>
      </c>
      <c r="C2398" s="1" t="s">
        <v>24085</v>
      </c>
      <c r="D2398" s="1">
        <v>112.98</v>
      </c>
    </row>
    <row r="2399" spans="1:4">
      <c r="A2399" s="1">
        <v>45019</v>
      </c>
      <c r="B2399" s="1" t="s">
        <v>1642</v>
      </c>
      <c r="C2399" s="1" t="s">
        <v>24085</v>
      </c>
      <c r="D2399" s="1">
        <v>114.24</v>
      </c>
    </row>
    <row r="2400" spans="1:4">
      <c r="A2400" s="1">
        <v>45020</v>
      </c>
      <c r="B2400" s="1" t="s">
        <v>1643</v>
      </c>
      <c r="C2400" s="1" t="s">
        <v>24085</v>
      </c>
      <c r="D2400" s="1">
        <v>125.51</v>
      </c>
    </row>
    <row r="2401" spans="1:4">
      <c r="A2401" s="1">
        <v>10360</v>
      </c>
      <c r="B2401" s="1" t="s">
        <v>1644</v>
      </c>
      <c r="C2401" s="1" t="s">
        <v>24085</v>
      </c>
      <c r="D2401" s="1">
        <v>140.59</v>
      </c>
    </row>
    <row r="2402" spans="1:4">
      <c r="A2402" s="1">
        <v>10361</v>
      </c>
      <c r="B2402" s="1" t="s">
        <v>1645</v>
      </c>
      <c r="C2402" s="1" t="s">
        <v>24085</v>
      </c>
      <c r="D2402" s="1">
        <v>147.55000000000001</v>
      </c>
    </row>
    <row r="2403" spans="1:4">
      <c r="A2403" s="1">
        <v>45021</v>
      </c>
      <c r="B2403" s="1" t="s">
        <v>1646</v>
      </c>
      <c r="C2403" s="1" t="s">
        <v>24085</v>
      </c>
      <c r="D2403" s="1">
        <v>189.08</v>
      </c>
    </row>
    <row r="2404" spans="1:4">
      <c r="A2404" s="1">
        <v>159</v>
      </c>
      <c r="B2404" s="1" t="s">
        <v>1647</v>
      </c>
      <c r="C2404" s="1" t="s">
        <v>24085</v>
      </c>
      <c r="D2404" s="1">
        <v>307.39999999999998</v>
      </c>
    </row>
    <row r="2405" spans="1:4">
      <c r="A2405" s="1">
        <v>45022</v>
      </c>
      <c r="B2405" s="1" t="s">
        <v>1648</v>
      </c>
      <c r="C2405" s="1" t="s">
        <v>24085</v>
      </c>
      <c r="D2405" s="1">
        <v>382.8</v>
      </c>
    </row>
    <row r="2406" spans="1:4">
      <c r="A2406" s="1">
        <v>45023</v>
      </c>
      <c r="B2406" s="1" t="s">
        <v>1649</v>
      </c>
      <c r="C2406" s="1" t="s">
        <v>24085</v>
      </c>
      <c r="D2406" s="1">
        <v>568.4</v>
      </c>
    </row>
    <row r="2407" spans="1:4">
      <c r="A2407" s="1">
        <v>45001</v>
      </c>
      <c r="B2407" s="1" t="s">
        <v>1650</v>
      </c>
      <c r="C2407" s="1" t="s">
        <v>24085</v>
      </c>
      <c r="D2407" s="1">
        <v>816</v>
      </c>
    </row>
    <row r="2408" spans="1:4">
      <c r="A2408" s="1">
        <v>99162</v>
      </c>
      <c r="B2408" s="1" t="s">
        <v>1651</v>
      </c>
      <c r="C2408" s="1" t="s">
        <v>22075</v>
      </c>
      <c r="D2408" s="1">
        <v>2.73</v>
      </c>
    </row>
    <row r="2409" spans="1:4">
      <c r="A2409" s="1">
        <v>99915</v>
      </c>
      <c r="B2409" s="1" t="s">
        <v>1652</v>
      </c>
      <c r="C2409" s="1" t="s">
        <v>22075</v>
      </c>
      <c r="D2409" s="1">
        <v>2.92</v>
      </c>
    </row>
    <row r="2410" spans="1:4">
      <c r="A2410" s="1">
        <v>99008</v>
      </c>
      <c r="B2410" s="1" t="s">
        <v>1653</v>
      </c>
      <c r="C2410" s="1" t="s">
        <v>22075</v>
      </c>
      <c r="D2410" s="1">
        <v>2.73</v>
      </c>
    </row>
    <row r="2411" spans="1:4">
      <c r="A2411" s="1">
        <v>99154</v>
      </c>
      <c r="B2411" s="1" t="s">
        <v>1654</v>
      </c>
      <c r="C2411" s="1" t="s">
        <v>22075</v>
      </c>
      <c r="D2411" s="1">
        <v>3.65</v>
      </c>
    </row>
    <row r="2412" spans="1:4">
      <c r="A2412" s="1">
        <v>99182</v>
      </c>
      <c r="B2412" s="1" t="s">
        <v>1655</v>
      </c>
      <c r="C2412" s="1" t="s">
        <v>22075</v>
      </c>
      <c r="D2412" s="1">
        <v>4.91</v>
      </c>
    </row>
    <row r="2413" spans="1:4">
      <c r="A2413" s="1">
        <v>9000</v>
      </c>
      <c r="B2413" s="1" t="s">
        <v>1656</v>
      </c>
      <c r="C2413" s="1" t="s">
        <v>24085</v>
      </c>
      <c r="D2413" s="1">
        <v>16.559999999999999</v>
      </c>
    </row>
    <row r="2414" spans="1:4">
      <c r="A2414" s="1">
        <v>9001</v>
      </c>
      <c r="B2414" s="1" t="s">
        <v>1657</v>
      </c>
      <c r="C2414" s="1" t="s">
        <v>24085</v>
      </c>
      <c r="D2414" s="1">
        <v>26.6</v>
      </c>
    </row>
    <row r="2415" spans="1:4">
      <c r="A2415" s="1">
        <v>9003</v>
      </c>
      <c r="B2415" s="1" t="s">
        <v>1658</v>
      </c>
      <c r="C2415" s="1" t="s">
        <v>24085</v>
      </c>
      <c r="D2415" s="1">
        <v>32.6</v>
      </c>
    </row>
    <row r="2416" spans="1:4">
      <c r="A2416" s="1">
        <v>9002</v>
      </c>
      <c r="B2416" s="1" t="s">
        <v>1659</v>
      </c>
      <c r="C2416" s="1" t="s">
        <v>24085</v>
      </c>
      <c r="D2416" s="1">
        <v>30.25</v>
      </c>
    </row>
    <row r="2417" spans="1:4">
      <c r="A2417" s="1">
        <v>28916</v>
      </c>
      <c r="B2417" s="1" t="s">
        <v>1660</v>
      </c>
      <c r="C2417" s="1" t="s">
        <v>16505</v>
      </c>
      <c r="D2417" s="1">
        <v>54.52</v>
      </c>
    </row>
    <row r="2418" spans="1:4">
      <c r="A2418" s="1">
        <v>6670</v>
      </c>
      <c r="B2418" s="1" t="s">
        <v>1661</v>
      </c>
      <c r="C2418" s="1" t="s">
        <v>22126</v>
      </c>
      <c r="D2418" s="1">
        <v>47.39</v>
      </c>
    </row>
    <row r="2419" spans="1:4">
      <c r="A2419" s="1">
        <v>9004</v>
      </c>
      <c r="B2419" s="1" t="s">
        <v>1662</v>
      </c>
      <c r="C2419" s="1" t="s">
        <v>22126</v>
      </c>
      <c r="D2419" s="1">
        <v>86.3</v>
      </c>
    </row>
    <row r="2420" spans="1:4">
      <c r="A2420" s="1">
        <v>70076</v>
      </c>
      <c r="B2420" s="1" t="s">
        <v>1663</v>
      </c>
      <c r="C2420" s="1" t="s">
        <v>24085</v>
      </c>
      <c r="D2420" s="1">
        <v>1.59</v>
      </c>
    </row>
    <row r="2421" spans="1:4">
      <c r="A2421" s="1">
        <v>70075</v>
      </c>
      <c r="B2421" s="1" t="s">
        <v>1664</v>
      </c>
      <c r="C2421" s="1" t="s">
        <v>24085</v>
      </c>
      <c r="D2421" s="1">
        <v>1.84</v>
      </c>
    </row>
    <row r="2422" spans="1:4">
      <c r="A2422" s="1">
        <v>4157</v>
      </c>
      <c r="B2422" s="1" t="s">
        <v>1665</v>
      </c>
      <c r="C2422" s="1" t="s">
        <v>24085</v>
      </c>
      <c r="D2422" s="1">
        <v>54.48</v>
      </c>
    </row>
    <row r="2423" spans="1:4">
      <c r="A2423" s="1">
        <v>4152</v>
      </c>
      <c r="B2423" s="1" t="s">
        <v>1666</v>
      </c>
      <c r="C2423" s="1" t="s">
        <v>24085</v>
      </c>
      <c r="D2423" s="1">
        <v>7.87</v>
      </c>
    </row>
    <row r="2424" spans="1:4">
      <c r="A2424" s="1">
        <v>4153</v>
      </c>
      <c r="B2424" s="1" t="s">
        <v>1667</v>
      </c>
      <c r="C2424" s="1" t="s">
        <v>24085</v>
      </c>
      <c r="D2424" s="1">
        <v>10.9</v>
      </c>
    </row>
    <row r="2425" spans="1:4">
      <c r="A2425" s="1">
        <v>4155</v>
      </c>
      <c r="B2425" s="1" t="s">
        <v>1668</v>
      </c>
      <c r="C2425" s="1" t="s">
        <v>24085</v>
      </c>
      <c r="D2425" s="1">
        <v>22.56</v>
      </c>
    </row>
    <row r="2426" spans="1:4">
      <c r="A2426" s="1">
        <v>4151</v>
      </c>
      <c r="B2426" s="1" t="s">
        <v>1669</v>
      </c>
      <c r="C2426" s="1" t="s">
        <v>24085</v>
      </c>
      <c r="D2426" s="1">
        <v>4.8499999999999996</v>
      </c>
    </row>
    <row r="2427" spans="1:4">
      <c r="A2427" s="1">
        <v>5555</v>
      </c>
      <c r="B2427" s="1" t="s">
        <v>1670</v>
      </c>
      <c r="C2427" s="1" t="s">
        <v>24085</v>
      </c>
      <c r="D2427" s="1">
        <v>129.16</v>
      </c>
    </row>
    <row r="2428" spans="1:4">
      <c r="A2428" s="1">
        <v>5717</v>
      </c>
      <c r="B2428" s="1" t="s">
        <v>1671</v>
      </c>
      <c r="C2428" s="1" t="s">
        <v>24085</v>
      </c>
      <c r="D2428" s="1">
        <v>2.96</v>
      </c>
    </row>
    <row r="2429" spans="1:4">
      <c r="A2429" s="1">
        <v>5715</v>
      </c>
      <c r="B2429" s="1" t="s">
        <v>1672</v>
      </c>
      <c r="C2429" s="1" t="s">
        <v>24085</v>
      </c>
      <c r="D2429" s="1">
        <v>0.61</v>
      </c>
    </row>
    <row r="2430" spans="1:4">
      <c r="A2430" s="1">
        <v>71690</v>
      </c>
      <c r="B2430" s="1" t="s">
        <v>1673</v>
      </c>
      <c r="C2430" s="1" t="s">
        <v>24085</v>
      </c>
      <c r="D2430" s="1">
        <v>1.59</v>
      </c>
    </row>
    <row r="2431" spans="1:4">
      <c r="A2431" s="1">
        <v>99146</v>
      </c>
      <c r="B2431" s="1" t="s">
        <v>1674</v>
      </c>
      <c r="C2431" s="1" t="s">
        <v>22075</v>
      </c>
      <c r="D2431" s="1">
        <v>2.7</v>
      </c>
    </row>
    <row r="2432" spans="1:4">
      <c r="A2432" s="1">
        <v>14038</v>
      </c>
      <c r="B2432" s="1" t="s">
        <v>1675</v>
      </c>
      <c r="C2432" s="1" t="s">
        <v>24085</v>
      </c>
      <c r="D2432" s="1">
        <v>3016</v>
      </c>
    </row>
    <row r="2433" spans="1:4">
      <c r="A2433" s="1">
        <v>19921</v>
      </c>
      <c r="B2433" s="1" t="s">
        <v>1676</v>
      </c>
      <c r="C2433" s="1" t="s">
        <v>24085</v>
      </c>
      <c r="D2433" s="1">
        <v>835.2</v>
      </c>
    </row>
    <row r="2434" spans="1:4">
      <c r="A2434" s="1">
        <v>19417</v>
      </c>
      <c r="B2434" s="1" t="s">
        <v>1677</v>
      </c>
      <c r="C2434" s="1" t="s">
        <v>24085</v>
      </c>
      <c r="D2434" s="1">
        <v>544.19000000000005</v>
      </c>
    </row>
    <row r="2435" spans="1:4">
      <c r="A2435" s="1">
        <v>4105</v>
      </c>
      <c r="B2435" s="1" t="s">
        <v>1678</v>
      </c>
      <c r="C2435" s="1" t="s">
        <v>24085</v>
      </c>
      <c r="D2435" s="1">
        <v>13.6</v>
      </c>
    </row>
    <row r="2436" spans="1:4">
      <c r="A2436" s="1">
        <v>13767</v>
      </c>
      <c r="B2436" s="1" t="s">
        <v>1679</v>
      </c>
      <c r="C2436" s="1" t="s">
        <v>24085</v>
      </c>
      <c r="D2436" s="1">
        <v>6.25</v>
      </c>
    </row>
    <row r="2437" spans="1:4">
      <c r="A2437" s="1">
        <v>7304</v>
      </c>
      <c r="B2437" s="1" t="s">
        <v>1680</v>
      </c>
      <c r="C2437" s="1" t="s">
        <v>24085</v>
      </c>
      <c r="D2437" s="1">
        <v>12.75</v>
      </c>
    </row>
    <row r="2438" spans="1:4">
      <c r="A2438" s="1">
        <v>13768</v>
      </c>
      <c r="B2438" s="1" t="s">
        <v>1681</v>
      </c>
      <c r="C2438" s="1" t="s">
        <v>24085</v>
      </c>
      <c r="D2438" s="1">
        <v>12</v>
      </c>
    </row>
    <row r="2439" spans="1:4">
      <c r="A2439" s="1">
        <v>6679</v>
      </c>
      <c r="B2439" s="1" t="s">
        <v>1682</v>
      </c>
      <c r="C2439" s="1" t="s">
        <v>24085</v>
      </c>
      <c r="D2439" s="1">
        <v>2890</v>
      </c>
    </row>
    <row r="2440" spans="1:4">
      <c r="A2440" s="1">
        <v>2450</v>
      </c>
      <c r="B2440" s="1" t="s">
        <v>1683</v>
      </c>
      <c r="C2440" s="1" t="s">
        <v>3736</v>
      </c>
      <c r="D2440" s="1">
        <v>4.12</v>
      </c>
    </row>
    <row r="2441" spans="1:4">
      <c r="A2441" s="1">
        <v>9532</v>
      </c>
      <c r="B2441" s="1" t="s">
        <v>1684</v>
      </c>
      <c r="C2441" s="1" t="s">
        <v>24138</v>
      </c>
      <c r="D2441" s="1">
        <v>23.32</v>
      </c>
    </row>
    <row r="2442" spans="1:4">
      <c r="A2442" s="1">
        <v>9789</v>
      </c>
      <c r="B2442" s="1" t="s">
        <v>1685</v>
      </c>
      <c r="C2442" s="1" t="s">
        <v>24138</v>
      </c>
      <c r="D2442" s="1">
        <v>23.6</v>
      </c>
    </row>
    <row r="2443" spans="1:4">
      <c r="A2443" s="1">
        <v>10756</v>
      </c>
      <c r="B2443" s="1" t="s">
        <v>1686</v>
      </c>
      <c r="C2443" s="1" t="s">
        <v>24138</v>
      </c>
      <c r="D2443" s="1">
        <v>12.56</v>
      </c>
    </row>
    <row r="2444" spans="1:4">
      <c r="A2444" s="1">
        <v>599</v>
      </c>
      <c r="B2444" s="1" t="s">
        <v>1687</v>
      </c>
      <c r="C2444" s="1" t="s">
        <v>24138</v>
      </c>
      <c r="D2444" s="1">
        <v>23.3</v>
      </c>
    </row>
    <row r="2445" spans="1:4">
      <c r="A2445" s="1">
        <v>30311</v>
      </c>
      <c r="B2445" s="1" t="s">
        <v>1688</v>
      </c>
      <c r="C2445" s="1" t="s">
        <v>24138</v>
      </c>
      <c r="D2445" s="1">
        <v>0.23</v>
      </c>
    </row>
    <row r="2446" spans="1:4">
      <c r="A2446" s="1">
        <v>4038</v>
      </c>
      <c r="B2446" s="1" t="s">
        <v>1689</v>
      </c>
      <c r="C2446" s="1" t="s">
        <v>24085</v>
      </c>
      <c r="D2446" s="1">
        <v>533.6</v>
      </c>
    </row>
    <row r="2447" spans="1:4">
      <c r="A2447" s="1">
        <v>99842</v>
      </c>
      <c r="B2447" s="1" t="s">
        <v>1690</v>
      </c>
      <c r="C2447" s="1" t="s">
        <v>22075</v>
      </c>
      <c r="D2447" s="1">
        <v>4.24</v>
      </c>
    </row>
    <row r="2448" spans="1:4">
      <c r="A2448" s="1">
        <v>99352</v>
      </c>
      <c r="B2448" s="1" t="s">
        <v>1691</v>
      </c>
      <c r="C2448" s="1" t="s">
        <v>22075</v>
      </c>
      <c r="D2448" s="1">
        <v>4.22</v>
      </c>
    </row>
    <row r="2449" spans="1:4">
      <c r="A2449" s="1">
        <v>99910</v>
      </c>
      <c r="B2449" s="1" t="s">
        <v>1692</v>
      </c>
      <c r="C2449" s="1" t="s">
        <v>22075</v>
      </c>
      <c r="D2449" s="1">
        <v>4.24</v>
      </c>
    </row>
    <row r="2450" spans="1:4">
      <c r="A2450" s="1">
        <v>99036</v>
      </c>
      <c r="B2450" s="1" t="s">
        <v>1693</v>
      </c>
      <c r="C2450" s="1" t="s">
        <v>22075</v>
      </c>
      <c r="D2450" s="1">
        <v>4.2300000000000004</v>
      </c>
    </row>
    <row r="2451" spans="1:4">
      <c r="A2451" s="1">
        <v>99207</v>
      </c>
      <c r="B2451" s="1" t="s">
        <v>1694</v>
      </c>
      <c r="C2451" s="1" t="s">
        <v>22075</v>
      </c>
      <c r="D2451" s="1">
        <v>4.2300000000000004</v>
      </c>
    </row>
    <row r="2452" spans="1:4">
      <c r="A2452" s="1">
        <v>99515</v>
      </c>
      <c r="B2452" s="1" t="s">
        <v>1695</v>
      </c>
      <c r="C2452" s="1" t="s">
        <v>22075</v>
      </c>
      <c r="D2452" s="1">
        <v>4.2300000000000004</v>
      </c>
    </row>
    <row r="2453" spans="1:4">
      <c r="A2453" s="1">
        <v>99846</v>
      </c>
      <c r="B2453" s="1" t="s">
        <v>1696</v>
      </c>
      <c r="C2453" s="1" t="s">
        <v>22075</v>
      </c>
      <c r="D2453" s="1">
        <v>4.24</v>
      </c>
    </row>
    <row r="2454" spans="1:4">
      <c r="A2454" s="1">
        <v>99062</v>
      </c>
      <c r="B2454" s="1" t="s">
        <v>1697</v>
      </c>
      <c r="C2454" s="1" t="s">
        <v>22075</v>
      </c>
      <c r="D2454" s="1">
        <v>4.24</v>
      </c>
    </row>
    <row r="2455" spans="1:4">
      <c r="A2455" s="1">
        <v>99106</v>
      </c>
      <c r="B2455" s="1" t="s">
        <v>1698</v>
      </c>
      <c r="C2455" s="1" t="s">
        <v>22075</v>
      </c>
      <c r="D2455" s="1">
        <v>5.51</v>
      </c>
    </row>
    <row r="2456" spans="1:4">
      <c r="A2456" s="1">
        <v>99871</v>
      </c>
      <c r="B2456" s="1" t="s">
        <v>1699</v>
      </c>
      <c r="C2456" s="1" t="s">
        <v>22075</v>
      </c>
      <c r="D2456" s="1">
        <v>2.92</v>
      </c>
    </row>
    <row r="2457" spans="1:4">
      <c r="A2457" s="1">
        <v>99236</v>
      </c>
      <c r="B2457" s="1" t="s">
        <v>1700</v>
      </c>
      <c r="C2457" s="1" t="s">
        <v>22075</v>
      </c>
      <c r="D2457" s="1">
        <v>4.24</v>
      </c>
    </row>
    <row r="2458" spans="1:4">
      <c r="A2458" s="1">
        <v>99838</v>
      </c>
      <c r="B2458" s="1" t="s">
        <v>1701</v>
      </c>
      <c r="C2458" s="1" t="s">
        <v>22075</v>
      </c>
      <c r="D2458" s="1">
        <v>4.2300000000000004</v>
      </c>
    </row>
    <row r="2459" spans="1:4">
      <c r="A2459" s="1">
        <v>99822</v>
      </c>
      <c r="B2459" s="1" t="s">
        <v>1702</v>
      </c>
      <c r="C2459" s="1" t="s">
        <v>22075</v>
      </c>
      <c r="D2459" s="1">
        <v>4.24</v>
      </c>
    </row>
    <row r="2460" spans="1:4">
      <c r="A2460" s="1">
        <v>99511</v>
      </c>
      <c r="B2460" s="1" t="s">
        <v>1703</v>
      </c>
      <c r="C2460" s="1" t="s">
        <v>22075</v>
      </c>
      <c r="D2460" s="1">
        <v>4.24</v>
      </c>
    </row>
    <row r="2461" spans="1:4">
      <c r="A2461" s="1">
        <v>99404</v>
      </c>
      <c r="B2461" s="1" t="s">
        <v>211</v>
      </c>
      <c r="C2461" s="1" t="s">
        <v>22075</v>
      </c>
      <c r="D2461" s="1">
        <v>4.24</v>
      </c>
    </row>
    <row r="2462" spans="1:4">
      <c r="A2462" s="1">
        <v>99357</v>
      </c>
      <c r="B2462" s="1" t="s">
        <v>212</v>
      </c>
      <c r="C2462" s="1" t="s">
        <v>22075</v>
      </c>
      <c r="D2462" s="1">
        <v>4.24</v>
      </c>
    </row>
    <row r="2463" spans="1:4">
      <c r="A2463" s="1">
        <v>99356</v>
      </c>
      <c r="B2463" s="1" t="s">
        <v>13123</v>
      </c>
      <c r="C2463" s="1" t="s">
        <v>22075</v>
      </c>
      <c r="D2463" s="1">
        <v>4.24</v>
      </c>
    </row>
    <row r="2464" spans="1:4">
      <c r="A2464" s="1">
        <v>99867</v>
      </c>
      <c r="B2464" s="1" t="s">
        <v>213</v>
      </c>
      <c r="C2464" s="1" t="s">
        <v>22075</v>
      </c>
      <c r="D2464" s="1">
        <v>4.24</v>
      </c>
    </row>
    <row r="2465" spans="1:4">
      <c r="A2465" s="1">
        <v>99361</v>
      </c>
      <c r="B2465" s="1" t="s">
        <v>214</v>
      </c>
      <c r="C2465" s="1" t="s">
        <v>22075</v>
      </c>
      <c r="D2465" s="1">
        <v>4.24</v>
      </c>
    </row>
    <row r="2466" spans="1:4">
      <c r="A2466" s="1">
        <v>99032</v>
      </c>
      <c r="B2466" s="1" t="s">
        <v>215</v>
      </c>
      <c r="C2466" s="1" t="s">
        <v>22075</v>
      </c>
      <c r="D2466" s="1">
        <v>5.51</v>
      </c>
    </row>
    <row r="2467" spans="1:4">
      <c r="A2467" s="1">
        <v>99516</v>
      </c>
      <c r="B2467" s="1" t="s">
        <v>13136</v>
      </c>
      <c r="C2467" s="1" t="s">
        <v>22075</v>
      </c>
      <c r="D2467" s="1">
        <v>4.24</v>
      </c>
    </row>
    <row r="2468" spans="1:4">
      <c r="A2468" s="1">
        <v>99059</v>
      </c>
      <c r="B2468" s="1" t="s">
        <v>216</v>
      </c>
      <c r="C2468" s="1" t="s">
        <v>22075</v>
      </c>
      <c r="D2468" s="1">
        <v>4.24</v>
      </c>
    </row>
    <row r="2469" spans="1:4">
      <c r="A2469" s="1">
        <v>99431</v>
      </c>
      <c r="B2469" s="1" t="s">
        <v>217</v>
      </c>
      <c r="C2469" s="1" t="s">
        <v>22075</v>
      </c>
      <c r="D2469" s="1">
        <v>4.24</v>
      </c>
    </row>
    <row r="2470" spans="1:4">
      <c r="A2470" s="1">
        <v>99501</v>
      </c>
      <c r="B2470" s="1" t="s">
        <v>218</v>
      </c>
      <c r="C2470" s="1" t="s">
        <v>22075</v>
      </c>
      <c r="D2470" s="1">
        <v>4.24</v>
      </c>
    </row>
    <row r="2471" spans="1:4">
      <c r="A2471" s="1">
        <v>90131</v>
      </c>
      <c r="B2471" s="1" t="s">
        <v>219</v>
      </c>
      <c r="C2471" s="1" t="s">
        <v>22075</v>
      </c>
      <c r="D2471" s="1">
        <v>5.51</v>
      </c>
    </row>
    <row r="2472" spans="1:4">
      <c r="A2472" s="1">
        <v>99781</v>
      </c>
      <c r="B2472" s="1" t="s">
        <v>220</v>
      </c>
      <c r="C2472" s="1" t="s">
        <v>22075</v>
      </c>
      <c r="D2472" s="1">
        <v>4.24</v>
      </c>
    </row>
    <row r="2473" spans="1:4">
      <c r="A2473" s="1">
        <v>99834</v>
      </c>
      <c r="B2473" s="1" t="s">
        <v>221</v>
      </c>
      <c r="C2473" s="1" t="s">
        <v>22075</v>
      </c>
      <c r="D2473" s="1">
        <v>4.24</v>
      </c>
    </row>
    <row r="2474" spans="1:4">
      <c r="A2474" s="1">
        <v>99359</v>
      </c>
      <c r="B2474" s="1" t="s">
        <v>222</v>
      </c>
      <c r="C2474" s="1" t="s">
        <v>22075</v>
      </c>
      <c r="D2474" s="1">
        <v>4.24</v>
      </c>
    </row>
    <row r="2475" spans="1:4">
      <c r="A2475" s="1">
        <v>99606</v>
      </c>
      <c r="B2475" s="1" t="s">
        <v>223</v>
      </c>
      <c r="C2475" s="1" t="s">
        <v>22075</v>
      </c>
      <c r="D2475" s="1">
        <v>4.24</v>
      </c>
    </row>
    <row r="2476" spans="1:4">
      <c r="A2476" s="1">
        <v>99667</v>
      </c>
      <c r="B2476" s="1" t="s">
        <v>224</v>
      </c>
      <c r="C2476" s="1" t="s">
        <v>22075</v>
      </c>
      <c r="D2476" s="1">
        <v>4.24</v>
      </c>
    </row>
    <row r="2477" spans="1:4">
      <c r="A2477" s="1">
        <v>99911</v>
      </c>
      <c r="B2477" s="1" t="s">
        <v>225</v>
      </c>
      <c r="C2477" s="1" t="s">
        <v>22075</v>
      </c>
      <c r="D2477" s="1">
        <v>4.24</v>
      </c>
    </row>
    <row r="2478" spans="1:4">
      <c r="A2478" s="1">
        <v>10734</v>
      </c>
      <c r="B2478" s="1" t="s">
        <v>226</v>
      </c>
      <c r="C2478" s="1" t="s">
        <v>20557</v>
      </c>
      <c r="D2478" s="1">
        <v>7.0000000000000007E-2</v>
      </c>
    </row>
    <row r="2479" spans="1:4">
      <c r="A2479" s="1">
        <v>6314</v>
      </c>
      <c r="B2479" s="1" t="s">
        <v>227</v>
      </c>
      <c r="C2479" s="1" t="s">
        <v>24085</v>
      </c>
      <c r="D2479" s="1">
        <v>39.200000000000003</v>
      </c>
    </row>
    <row r="2480" spans="1:4">
      <c r="A2480" s="1">
        <v>7203</v>
      </c>
      <c r="B2480" s="1" t="s">
        <v>228</v>
      </c>
      <c r="C2480" s="1" t="s">
        <v>24085</v>
      </c>
      <c r="D2480" s="1">
        <v>6209.71</v>
      </c>
    </row>
    <row r="2481" spans="1:4">
      <c r="A2481" s="1">
        <v>55812</v>
      </c>
      <c r="B2481" s="1" t="s">
        <v>229</v>
      </c>
      <c r="C2481" s="1" t="s">
        <v>20557</v>
      </c>
      <c r="D2481" s="1">
        <v>132.30000000000001</v>
      </c>
    </row>
    <row r="2482" spans="1:4">
      <c r="A2482" s="1">
        <v>7197</v>
      </c>
      <c r="B2482" s="1" t="s">
        <v>230</v>
      </c>
      <c r="C2482" s="1" t="s">
        <v>24085</v>
      </c>
      <c r="D2482" s="1">
        <v>2630.88</v>
      </c>
    </row>
    <row r="2483" spans="1:4">
      <c r="A2483" s="1">
        <v>7408</v>
      </c>
      <c r="B2483" s="1" t="s">
        <v>231</v>
      </c>
      <c r="C2483" s="1" t="s">
        <v>24085</v>
      </c>
      <c r="D2483" s="1">
        <v>1452</v>
      </c>
    </row>
    <row r="2484" spans="1:4">
      <c r="A2484" s="1">
        <v>88216</v>
      </c>
      <c r="B2484" s="1" t="s">
        <v>232</v>
      </c>
      <c r="C2484" s="1" t="s">
        <v>20557</v>
      </c>
      <c r="D2484" s="1">
        <v>562.6</v>
      </c>
    </row>
    <row r="2485" spans="1:4">
      <c r="A2485" s="1">
        <v>2217</v>
      </c>
      <c r="B2485" s="1" t="s">
        <v>233</v>
      </c>
      <c r="C2485" s="1" t="s">
        <v>20557</v>
      </c>
      <c r="D2485" s="1">
        <v>215.26</v>
      </c>
    </row>
    <row r="2486" spans="1:4">
      <c r="A2486" s="1">
        <v>18271</v>
      </c>
      <c r="B2486" s="1" t="s">
        <v>234</v>
      </c>
      <c r="C2486" s="1" t="s">
        <v>20557</v>
      </c>
      <c r="D2486" s="1">
        <v>14.23</v>
      </c>
    </row>
    <row r="2487" spans="1:4">
      <c r="A2487" s="1">
        <v>28065</v>
      </c>
      <c r="B2487" s="1" t="s">
        <v>235</v>
      </c>
      <c r="C2487" s="1" t="s">
        <v>24085</v>
      </c>
      <c r="D2487" s="1">
        <v>5.36</v>
      </c>
    </row>
    <row r="2488" spans="1:4">
      <c r="A2488" s="1">
        <v>6760</v>
      </c>
      <c r="B2488" s="1" t="s">
        <v>236</v>
      </c>
      <c r="C2488" s="1" t="s">
        <v>4295</v>
      </c>
      <c r="D2488" s="1">
        <v>0.48</v>
      </c>
    </row>
    <row r="2489" spans="1:4">
      <c r="A2489" s="1">
        <v>18855</v>
      </c>
      <c r="B2489" s="1" t="s">
        <v>237</v>
      </c>
      <c r="C2489" s="1" t="s">
        <v>24085</v>
      </c>
      <c r="D2489" s="1">
        <v>5.26</v>
      </c>
    </row>
    <row r="2490" spans="1:4">
      <c r="A2490" s="1">
        <v>70089</v>
      </c>
      <c r="B2490" s="1" t="s">
        <v>238</v>
      </c>
      <c r="C2490" s="1" t="s">
        <v>24085</v>
      </c>
      <c r="D2490" s="1">
        <v>1.8</v>
      </c>
    </row>
    <row r="2491" spans="1:4">
      <c r="A2491" s="1">
        <v>14413</v>
      </c>
      <c r="B2491" s="1" t="s">
        <v>239</v>
      </c>
      <c r="C2491" s="1" t="s">
        <v>20557</v>
      </c>
      <c r="D2491" s="1">
        <v>32.43</v>
      </c>
    </row>
    <row r="2492" spans="1:4">
      <c r="A2492" s="1">
        <v>14414</v>
      </c>
      <c r="B2492" s="1" t="s">
        <v>239</v>
      </c>
      <c r="C2492" s="1" t="s">
        <v>20557</v>
      </c>
      <c r="D2492" s="1">
        <v>29</v>
      </c>
    </row>
    <row r="2493" spans="1:4">
      <c r="A2493" s="1">
        <v>14412</v>
      </c>
      <c r="B2493" s="1" t="s">
        <v>240</v>
      </c>
      <c r="C2493" s="1" t="s">
        <v>20557</v>
      </c>
      <c r="D2493" s="1">
        <v>38.51</v>
      </c>
    </row>
    <row r="2494" spans="1:4">
      <c r="A2494" s="1">
        <v>7700</v>
      </c>
      <c r="B2494" s="1" t="s">
        <v>241</v>
      </c>
      <c r="C2494" s="1" t="s">
        <v>24085</v>
      </c>
      <c r="D2494" s="1">
        <v>30.08</v>
      </c>
    </row>
    <row r="2495" spans="1:4">
      <c r="A2495" s="1">
        <v>45605</v>
      </c>
      <c r="B2495" s="1" t="s">
        <v>242</v>
      </c>
      <c r="C2495" s="1" t="s">
        <v>24085</v>
      </c>
      <c r="D2495" s="1">
        <v>542</v>
      </c>
    </row>
    <row r="2496" spans="1:4">
      <c r="A2496" s="1">
        <v>73102</v>
      </c>
      <c r="B2496" s="1" t="s">
        <v>243</v>
      </c>
      <c r="C2496" s="1" t="s">
        <v>24085</v>
      </c>
      <c r="D2496" s="1">
        <v>4454.3999999999996</v>
      </c>
    </row>
    <row r="2497" spans="1:4">
      <c r="A2497" s="1">
        <v>73101</v>
      </c>
      <c r="B2497" s="1" t="s">
        <v>244</v>
      </c>
      <c r="C2497" s="1" t="s">
        <v>24085</v>
      </c>
      <c r="D2497" s="1">
        <v>2800</v>
      </c>
    </row>
    <row r="2498" spans="1:4">
      <c r="A2498" s="1">
        <v>5020</v>
      </c>
      <c r="B2498" s="1" t="s">
        <v>245</v>
      </c>
      <c r="C2498" s="1" t="s">
        <v>24085</v>
      </c>
      <c r="D2498" s="1">
        <v>525.20000000000005</v>
      </c>
    </row>
    <row r="2499" spans="1:4">
      <c r="A2499" s="1">
        <v>1970</v>
      </c>
      <c r="B2499" s="1" t="s">
        <v>246</v>
      </c>
      <c r="C2499" s="1" t="s">
        <v>24085</v>
      </c>
      <c r="D2499" s="1">
        <v>585</v>
      </c>
    </row>
    <row r="2500" spans="1:4">
      <c r="A2500" s="1">
        <v>395</v>
      </c>
      <c r="B2500" s="1" t="s">
        <v>247</v>
      </c>
      <c r="C2500" s="1" t="s">
        <v>24085</v>
      </c>
      <c r="D2500" s="1">
        <v>0.26</v>
      </c>
    </row>
    <row r="2501" spans="1:4">
      <c r="A2501" s="1">
        <v>28034</v>
      </c>
      <c r="B2501" s="1" t="s">
        <v>248</v>
      </c>
      <c r="C2501" s="1" t="s">
        <v>24085</v>
      </c>
      <c r="D2501" s="1">
        <v>1.36</v>
      </c>
    </row>
    <row r="2502" spans="1:4">
      <c r="A2502" s="1">
        <v>8677</v>
      </c>
      <c r="B2502" s="1" t="s">
        <v>249</v>
      </c>
      <c r="C2502" s="1" t="s">
        <v>24085</v>
      </c>
      <c r="D2502" s="1">
        <v>5.5</v>
      </c>
    </row>
    <row r="2503" spans="1:4">
      <c r="A2503" s="1">
        <v>1325</v>
      </c>
      <c r="B2503" s="1" t="s">
        <v>250</v>
      </c>
      <c r="C2503" s="1" t="s">
        <v>24085</v>
      </c>
      <c r="D2503" s="1">
        <v>3.62</v>
      </c>
    </row>
    <row r="2504" spans="1:4">
      <c r="A2504" s="1">
        <v>8091</v>
      </c>
      <c r="B2504" s="1" t="s">
        <v>251</v>
      </c>
      <c r="C2504" s="1" t="s">
        <v>24085</v>
      </c>
      <c r="D2504" s="1">
        <v>1.76</v>
      </c>
    </row>
    <row r="2505" spans="1:4">
      <c r="A2505" s="1">
        <v>51056</v>
      </c>
      <c r="B2505" s="1" t="s">
        <v>252</v>
      </c>
      <c r="C2505" s="1" t="s">
        <v>24085</v>
      </c>
      <c r="D2505" s="1">
        <v>1.45</v>
      </c>
    </row>
    <row r="2506" spans="1:4">
      <c r="A2506" s="1">
        <v>8200</v>
      </c>
      <c r="B2506" s="1" t="s">
        <v>253</v>
      </c>
      <c r="C2506" s="1" t="s">
        <v>24085</v>
      </c>
      <c r="D2506" s="1">
        <v>4.45</v>
      </c>
    </row>
    <row r="2507" spans="1:4">
      <c r="A2507" s="1">
        <v>28638</v>
      </c>
      <c r="B2507" s="1" t="s">
        <v>254</v>
      </c>
      <c r="C2507" s="1" t="s">
        <v>24085</v>
      </c>
      <c r="D2507" s="1">
        <v>0.03</v>
      </c>
    </row>
    <row r="2508" spans="1:4">
      <c r="A2508" s="1">
        <v>3563</v>
      </c>
      <c r="B2508" s="1" t="s">
        <v>255</v>
      </c>
      <c r="C2508" s="1" t="s">
        <v>24085</v>
      </c>
      <c r="D2508" s="1">
        <v>7.9</v>
      </c>
    </row>
    <row r="2509" spans="1:4">
      <c r="A2509" s="1">
        <v>2009</v>
      </c>
      <c r="B2509" s="1" t="s">
        <v>256</v>
      </c>
      <c r="C2509" s="1" t="s">
        <v>24085</v>
      </c>
      <c r="D2509" s="1">
        <v>1.08</v>
      </c>
    </row>
    <row r="2510" spans="1:4">
      <c r="A2510" s="1">
        <v>500</v>
      </c>
      <c r="B2510" s="1" t="s">
        <v>257</v>
      </c>
      <c r="C2510" s="1" t="s">
        <v>24085</v>
      </c>
      <c r="D2510" s="1">
        <v>0.42</v>
      </c>
    </row>
    <row r="2511" spans="1:4">
      <c r="A2511" s="1">
        <v>6326</v>
      </c>
      <c r="B2511" s="1" t="s">
        <v>258</v>
      </c>
      <c r="C2511" s="1" t="s">
        <v>22126</v>
      </c>
      <c r="D2511" s="1">
        <v>56.46</v>
      </c>
    </row>
    <row r="2512" spans="1:4">
      <c r="A2512" s="1">
        <v>6274</v>
      </c>
      <c r="B2512" s="1" t="s">
        <v>259</v>
      </c>
      <c r="C2512" s="1" t="s">
        <v>260</v>
      </c>
      <c r="D2512" s="1">
        <v>0.78</v>
      </c>
    </row>
    <row r="2513" spans="1:4">
      <c r="A2513" s="1">
        <v>71615</v>
      </c>
      <c r="B2513" s="1" t="s">
        <v>261</v>
      </c>
      <c r="C2513" s="1" t="s">
        <v>24085</v>
      </c>
      <c r="D2513" s="1">
        <v>5.85</v>
      </c>
    </row>
    <row r="2514" spans="1:4">
      <c r="A2514" s="1">
        <v>6273</v>
      </c>
      <c r="B2514" s="1" t="s">
        <v>262</v>
      </c>
      <c r="C2514" s="1" t="s">
        <v>260</v>
      </c>
      <c r="D2514" s="1">
        <v>0.73</v>
      </c>
    </row>
    <row r="2515" spans="1:4">
      <c r="A2515" s="1">
        <v>14417</v>
      </c>
      <c r="B2515" s="1" t="s">
        <v>263</v>
      </c>
      <c r="C2515" s="1" t="s">
        <v>20557</v>
      </c>
      <c r="D2515" s="1">
        <v>82.25</v>
      </c>
    </row>
    <row r="2516" spans="1:4">
      <c r="A2516" s="1">
        <v>14419</v>
      </c>
      <c r="B2516" s="1" t="s">
        <v>264</v>
      </c>
      <c r="C2516" s="1" t="s">
        <v>20557</v>
      </c>
      <c r="D2516" s="1">
        <v>63.2</v>
      </c>
    </row>
    <row r="2517" spans="1:4">
      <c r="A2517" s="1">
        <v>14415</v>
      </c>
      <c r="B2517" s="1" t="s">
        <v>265</v>
      </c>
      <c r="C2517" s="1" t="s">
        <v>20557</v>
      </c>
      <c r="D2517" s="1">
        <v>58.62</v>
      </c>
    </row>
    <row r="2518" spans="1:4">
      <c r="A2518" s="1">
        <v>14420</v>
      </c>
      <c r="B2518" s="1" t="s">
        <v>266</v>
      </c>
      <c r="C2518" s="1" t="s">
        <v>20557</v>
      </c>
      <c r="D2518" s="1">
        <v>56.63</v>
      </c>
    </row>
    <row r="2519" spans="1:4">
      <c r="A2519" s="1">
        <v>705</v>
      </c>
      <c r="B2519" s="1" t="s">
        <v>267</v>
      </c>
      <c r="C2519" s="1" t="s">
        <v>20557</v>
      </c>
      <c r="D2519" s="1">
        <v>257.2</v>
      </c>
    </row>
    <row r="2520" spans="1:4">
      <c r="A2520" s="1">
        <v>14418</v>
      </c>
      <c r="B2520" s="1" t="s">
        <v>268</v>
      </c>
      <c r="C2520" s="1" t="s">
        <v>20557</v>
      </c>
      <c r="D2520" s="1">
        <v>65.319999999999993</v>
      </c>
    </row>
    <row r="2521" spans="1:4">
      <c r="A2521" s="1">
        <v>14416</v>
      </c>
      <c r="B2521" s="1" t="s">
        <v>269</v>
      </c>
      <c r="C2521" s="1" t="s">
        <v>20557</v>
      </c>
      <c r="D2521" s="1">
        <v>86.3</v>
      </c>
    </row>
    <row r="2522" spans="1:4">
      <c r="A2522" s="1">
        <v>99538</v>
      </c>
      <c r="B2522" s="1" t="s">
        <v>11364</v>
      </c>
      <c r="C2522" s="1" t="s">
        <v>22075</v>
      </c>
      <c r="D2522" s="1">
        <v>3.46</v>
      </c>
    </row>
    <row r="2523" spans="1:4">
      <c r="A2523" s="1">
        <v>99058</v>
      </c>
      <c r="B2523" s="1" t="s">
        <v>270</v>
      </c>
      <c r="C2523" s="1" t="s">
        <v>22075</v>
      </c>
      <c r="D2523" s="1">
        <v>2.82</v>
      </c>
    </row>
    <row r="2524" spans="1:4">
      <c r="A2524" s="1">
        <v>14422</v>
      </c>
      <c r="B2524" s="1" t="s">
        <v>271</v>
      </c>
      <c r="C2524" s="1" t="s">
        <v>24085</v>
      </c>
      <c r="D2524" s="1">
        <v>68.209999999999994</v>
      </c>
    </row>
    <row r="2525" spans="1:4">
      <c r="A2525" s="1">
        <v>14421</v>
      </c>
      <c r="B2525" s="1" t="s">
        <v>272</v>
      </c>
      <c r="C2525" s="1" t="s">
        <v>24085</v>
      </c>
      <c r="D2525" s="1">
        <v>44.31</v>
      </c>
    </row>
    <row r="2526" spans="1:4">
      <c r="A2526" s="1">
        <v>14429</v>
      </c>
      <c r="B2526" s="1" t="s">
        <v>273</v>
      </c>
      <c r="C2526" s="1" t="s">
        <v>20557</v>
      </c>
      <c r="D2526" s="1">
        <v>34.799999999999997</v>
      </c>
    </row>
    <row r="2527" spans="1:4">
      <c r="A2527" s="1">
        <v>21</v>
      </c>
      <c r="B2527" s="1" t="s">
        <v>274</v>
      </c>
      <c r="C2527" s="1" t="s">
        <v>24085</v>
      </c>
      <c r="D2527" s="1">
        <v>6.03</v>
      </c>
    </row>
    <row r="2528" spans="1:4">
      <c r="A2528" s="1">
        <v>5278</v>
      </c>
      <c r="B2528" s="1" t="s">
        <v>275</v>
      </c>
      <c r="C2528" s="1" t="s">
        <v>20557</v>
      </c>
      <c r="D2528" s="1">
        <v>6.9</v>
      </c>
    </row>
    <row r="2529" spans="1:4">
      <c r="A2529" s="1">
        <v>6225</v>
      </c>
      <c r="B2529" s="1" t="s">
        <v>276</v>
      </c>
      <c r="C2529" s="1" t="s">
        <v>20557</v>
      </c>
      <c r="D2529" s="1">
        <v>5</v>
      </c>
    </row>
    <row r="2530" spans="1:4">
      <c r="A2530" s="1">
        <v>6224</v>
      </c>
      <c r="B2530" s="1" t="s">
        <v>277</v>
      </c>
      <c r="C2530" s="1" t="s">
        <v>20557</v>
      </c>
      <c r="D2530" s="1">
        <v>5</v>
      </c>
    </row>
    <row r="2531" spans="1:4">
      <c r="A2531" s="1">
        <v>8766</v>
      </c>
      <c r="B2531" s="1" t="s">
        <v>278</v>
      </c>
      <c r="C2531" s="1" t="s">
        <v>21974</v>
      </c>
      <c r="D2531" s="1">
        <v>52</v>
      </c>
    </row>
    <row r="2532" spans="1:4">
      <c r="A2532" s="1">
        <v>200</v>
      </c>
      <c r="B2532" s="1" t="s">
        <v>279</v>
      </c>
      <c r="C2532" s="1" t="s">
        <v>21974</v>
      </c>
      <c r="D2532" s="1">
        <v>52</v>
      </c>
    </row>
    <row r="2533" spans="1:4">
      <c r="A2533" s="1">
        <v>8767</v>
      </c>
      <c r="B2533" s="1" t="s">
        <v>280</v>
      </c>
      <c r="C2533" s="1" t="s">
        <v>21974</v>
      </c>
      <c r="D2533" s="1">
        <v>52</v>
      </c>
    </row>
    <row r="2534" spans="1:4">
      <c r="A2534" s="1">
        <v>211</v>
      </c>
      <c r="B2534" s="1" t="s">
        <v>281</v>
      </c>
      <c r="C2534" s="1" t="s">
        <v>21974</v>
      </c>
      <c r="D2534" s="1">
        <v>52</v>
      </c>
    </row>
    <row r="2535" spans="1:4">
      <c r="A2535" s="1">
        <v>62730</v>
      </c>
      <c r="B2535" s="1" t="s">
        <v>282</v>
      </c>
      <c r="C2535" s="1" t="s">
        <v>20557</v>
      </c>
      <c r="D2535" s="1">
        <v>32.200000000000003</v>
      </c>
    </row>
    <row r="2536" spans="1:4">
      <c r="A2536" s="1">
        <v>450</v>
      </c>
      <c r="B2536" s="1" t="s">
        <v>283</v>
      </c>
      <c r="C2536" s="1" t="s">
        <v>21974</v>
      </c>
      <c r="D2536" s="1">
        <v>52</v>
      </c>
    </row>
    <row r="2537" spans="1:4">
      <c r="A2537" s="1">
        <v>50346</v>
      </c>
      <c r="B2537" s="1" t="s">
        <v>284</v>
      </c>
      <c r="C2537" s="1" t="s">
        <v>20557</v>
      </c>
      <c r="D2537" s="1">
        <v>12.53</v>
      </c>
    </row>
    <row r="2538" spans="1:4">
      <c r="A2538" s="1">
        <v>62725</v>
      </c>
      <c r="B2538" s="1" t="s">
        <v>285</v>
      </c>
      <c r="C2538" s="1" t="s">
        <v>20557</v>
      </c>
      <c r="D2538" s="1">
        <v>18.600000000000001</v>
      </c>
    </row>
    <row r="2539" spans="1:4">
      <c r="A2539" s="1">
        <v>62724</v>
      </c>
      <c r="B2539" s="1" t="s">
        <v>286</v>
      </c>
      <c r="C2539" s="1" t="s">
        <v>20557</v>
      </c>
      <c r="D2539" s="1">
        <v>21.4</v>
      </c>
    </row>
    <row r="2540" spans="1:4">
      <c r="A2540" s="1">
        <v>7872</v>
      </c>
      <c r="B2540" s="1" t="s">
        <v>287</v>
      </c>
      <c r="C2540" s="1" t="s">
        <v>20557</v>
      </c>
      <c r="D2540" s="1">
        <v>13.2</v>
      </c>
    </row>
    <row r="2541" spans="1:4">
      <c r="A2541" s="1">
        <v>38121</v>
      </c>
      <c r="B2541" s="1" t="s">
        <v>288</v>
      </c>
      <c r="C2541" s="1" t="s">
        <v>20557</v>
      </c>
      <c r="D2541" s="1">
        <v>32.020000000000003</v>
      </c>
    </row>
    <row r="2542" spans="1:4">
      <c r="A2542" s="1">
        <v>72766</v>
      </c>
      <c r="B2542" s="1" t="s">
        <v>289</v>
      </c>
      <c r="C2542" s="1" t="s">
        <v>20557</v>
      </c>
      <c r="D2542" s="1">
        <v>28.5</v>
      </c>
    </row>
    <row r="2543" spans="1:4">
      <c r="A2543" s="1">
        <v>72765</v>
      </c>
      <c r="B2543" s="1" t="s">
        <v>290</v>
      </c>
      <c r="C2543" s="1" t="s">
        <v>20557</v>
      </c>
      <c r="D2543" s="1">
        <v>28.5</v>
      </c>
    </row>
    <row r="2544" spans="1:4">
      <c r="A2544" s="1">
        <v>62733</v>
      </c>
      <c r="B2544" s="1" t="s">
        <v>291</v>
      </c>
      <c r="C2544" s="1" t="s">
        <v>20557</v>
      </c>
      <c r="D2544" s="1">
        <v>26.2</v>
      </c>
    </row>
    <row r="2545" spans="1:4">
      <c r="A2545" s="1">
        <v>62732</v>
      </c>
      <c r="B2545" s="1" t="s">
        <v>292</v>
      </c>
      <c r="C2545" s="1" t="s">
        <v>20557</v>
      </c>
      <c r="D2545" s="1">
        <v>28.5</v>
      </c>
    </row>
    <row r="2546" spans="1:4">
      <c r="A2546" s="1">
        <v>62727</v>
      </c>
      <c r="B2546" s="1" t="s">
        <v>293</v>
      </c>
      <c r="C2546" s="1" t="s">
        <v>20557</v>
      </c>
      <c r="D2546" s="1">
        <v>65</v>
      </c>
    </row>
    <row r="2547" spans="1:4">
      <c r="A2547" s="1">
        <v>7060</v>
      </c>
      <c r="B2547" s="1" t="s">
        <v>294</v>
      </c>
      <c r="C2547" s="1" t="s">
        <v>21974</v>
      </c>
      <c r="D2547" s="1">
        <v>52</v>
      </c>
    </row>
    <row r="2548" spans="1:4">
      <c r="A2548" s="1">
        <v>99050</v>
      </c>
      <c r="B2548" s="1" t="s">
        <v>24069</v>
      </c>
      <c r="C2548" s="1" t="s">
        <v>22075</v>
      </c>
      <c r="D2548" s="1">
        <v>2.73</v>
      </c>
    </row>
    <row r="2549" spans="1:4">
      <c r="A2549" s="1">
        <v>90118</v>
      </c>
      <c r="B2549" s="1" t="s">
        <v>295</v>
      </c>
      <c r="C2549" s="1" t="s">
        <v>22075</v>
      </c>
      <c r="D2549" s="1">
        <v>7.23</v>
      </c>
    </row>
    <row r="2550" spans="1:4">
      <c r="A2550" s="1">
        <v>90106</v>
      </c>
      <c r="B2550" s="1" t="s">
        <v>296</v>
      </c>
      <c r="C2550" s="1" t="s">
        <v>22075</v>
      </c>
      <c r="D2550" s="1">
        <v>3.55</v>
      </c>
    </row>
    <row r="2551" spans="1:4">
      <c r="A2551" s="1">
        <v>58721</v>
      </c>
      <c r="B2551" s="1" t="s">
        <v>297</v>
      </c>
      <c r="C2551" s="1" t="s">
        <v>24085</v>
      </c>
      <c r="D2551" s="1">
        <v>5.01</v>
      </c>
    </row>
    <row r="2552" spans="1:4">
      <c r="A2552" s="1">
        <v>902</v>
      </c>
      <c r="B2552" s="1" t="s">
        <v>298</v>
      </c>
      <c r="C2552" s="1" t="s">
        <v>24085</v>
      </c>
      <c r="D2552" s="1">
        <v>137.53</v>
      </c>
    </row>
    <row r="2553" spans="1:4">
      <c r="A2553" s="1">
        <v>10456</v>
      </c>
      <c r="B2553" s="1" t="s">
        <v>299</v>
      </c>
      <c r="C2553" s="1" t="s">
        <v>22126</v>
      </c>
      <c r="D2553" s="1">
        <v>31</v>
      </c>
    </row>
    <row r="2554" spans="1:4">
      <c r="A2554" s="1">
        <v>10410</v>
      </c>
      <c r="B2554" s="1" t="s">
        <v>300</v>
      </c>
      <c r="C2554" s="1" t="s">
        <v>22126</v>
      </c>
      <c r="D2554" s="1">
        <v>29.56</v>
      </c>
    </row>
    <row r="2555" spans="1:4">
      <c r="A2555" s="1">
        <v>1836</v>
      </c>
      <c r="B2555" s="1" t="s">
        <v>301</v>
      </c>
      <c r="C2555" s="1" t="s">
        <v>20557</v>
      </c>
      <c r="D2555" s="1">
        <v>28</v>
      </c>
    </row>
    <row r="2556" spans="1:4">
      <c r="A2556" s="1">
        <v>77730</v>
      </c>
      <c r="B2556" s="1" t="s">
        <v>302</v>
      </c>
      <c r="C2556" s="1" t="s">
        <v>22126</v>
      </c>
      <c r="D2556" s="1">
        <v>26.32</v>
      </c>
    </row>
    <row r="2557" spans="1:4">
      <c r="A2557" s="1">
        <v>36861</v>
      </c>
      <c r="B2557" s="1" t="s">
        <v>303</v>
      </c>
      <c r="C2557" s="1" t="s">
        <v>5416</v>
      </c>
      <c r="D2557" s="1">
        <v>3410</v>
      </c>
    </row>
    <row r="2558" spans="1:4">
      <c r="A2558" s="1">
        <v>7160</v>
      </c>
      <c r="B2558" s="1" t="s">
        <v>304</v>
      </c>
      <c r="C2558" s="1" t="s">
        <v>5416</v>
      </c>
      <c r="D2558" s="1">
        <v>3410</v>
      </c>
    </row>
    <row r="2559" spans="1:4">
      <c r="A2559" s="1">
        <v>3098</v>
      </c>
      <c r="B2559" s="1" t="s">
        <v>305</v>
      </c>
      <c r="C2559" s="1" t="s">
        <v>24134</v>
      </c>
      <c r="D2559" s="1">
        <v>3.41</v>
      </c>
    </row>
    <row r="2560" spans="1:4">
      <c r="A2560" s="1">
        <v>36862</v>
      </c>
      <c r="B2560" s="1" t="s">
        <v>306</v>
      </c>
      <c r="C2560" s="1" t="s">
        <v>5416</v>
      </c>
      <c r="D2560" s="1">
        <v>3410</v>
      </c>
    </row>
    <row r="2561" spans="1:4">
      <c r="A2561" s="1">
        <v>3102</v>
      </c>
      <c r="B2561" s="1" t="s">
        <v>307</v>
      </c>
      <c r="C2561" s="1" t="s">
        <v>24134</v>
      </c>
      <c r="D2561" s="1">
        <v>3.41</v>
      </c>
    </row>
    <row r="2562" spans="1:4">
      <c r="A2562" s="1">
        <v>13003</v>
      </c>
      <c r="B2562" s="1" t="s">
        <v>308</v>
      </c>
      <c r="C2562" s="1" t="s">
        <v>24134</v>
      </c>
      <c r="D2562" s="1">
        <v>3.41</v>
      </c>
    </row>
    <row r="2563" spans="1:4">
      <c r="A2563" s="1">
        <v>7152</v>
      </c>
      <c r="B2563" s="1" t="s">
        <v>309</v>
      </c>
      <c r="C2563" s="1" t="s">
        <v>5416</v>
      </c>
      <c r="D2563" s="1">
        <v>3410</v>
      </c>
    </row>
    <row r="2564" spans="1:4">
      <c r="A2564" s="1">
        <v>7075</v>
      </c>
      <c r="B2564" s="1" t="s">
        <v>310</v>
      </c>
      <c r="C2564" s="1" t="s">
        <v>24134</v>
      </c>
      <c r="D2564" s="1">
        <v>3.41</v>
      </c>
    </row>
    <row r="2565" spans="1:4">
      <c r="A2565" s="1">
        <v>7071</v>
      </c>
      <c r="B2565" s="1" t="s">
        <v>311</v>
      </c>
      <c r="C2565" s="1" t="s">
        <v>24134</v>
      </c>
      <c r="D2565" s="1">
        <v>3.41</v>
      </c>
    </row>
    <row r="2566" spans="1:4">
      <c r="A2566" s="1">
        <v>3119</v>
      </c>
      <c r="B2566" s="1" t="s">
        <v>312</v>
      </c>
      <c r="C2566" s="1" t="s">
        <v>24134</v>
      </c>
      <c r="D2566" s="1">
        <v>3.41</v>
      </c>
    </row>
    <row r="2567" spans="1:4">
      <c r="A2567" s="1">
        <v>6318</v>
      </c>
      <c r="B2567" s="1" t="s">
        <v>313</v>
      </c>
      <c r="C2567" s="1" t="s">
        <v>24134</v>
      </c>
      <c r="D2567" s="1">
        <v>3.41</v>
      </c>
    </row>
    <row r="2568" spans="1:4">
      <c r="A2568" s="1">
        <v>7156</v>
      </c>
      <c r="B2568" s="1" t="s">
        <v>314</v>
      </c>
      <c r="C2568" s="1" t="s">
        <v>5416</v>
      </c>
      <c r="D2568" s="1">
        <v>5180</v>
      </c>
    </row>
    <row r="2569" spans="1:4">
      <c r="A2569" s="1">
        <v>3390</v>
      </c>
      <c r="B2569" s="1" t="s">
        <v>315</v>
      </c>
      <c r="C2569" s="1" t="s">
        <v>24134</v>
      </c>
      <c r="D2569" s="1">
        <v>3.41</v>
      </c>
    </row>
    <row r="2570" spans="1:4">
      <c r="A2570" s="1">
        <v>3110</v>
      </c>
      <c r="B2570" s="1" t="s">
        <v>316</v>
      </c>
      <c r="C2570" s="1" t="s">
        <v>5416</v>
      </c>
      <c r="D2570" s="1">
        <v>3410</v>
      </c>
    </row>
    <row r="2571" spans="1:4">
      <c r="A2571" s="1">
        <v>31883</v>
      </c>
      <c r="B2571" s="1" t="s">
        <v>317</v>
      </c>
      <c r="C2571" s="1" t="s">
        <v>24134</v>
      </c>
      <c r="D2571" s="1">
        <v>3.31</v>
      </c>
    </row>
    <row r="2572" spans="1:4">
      <c r="A2572" s="1">
        <v>203</v>
      </c>
      <c r="B2572" s="1" t="s">
        <v>318</v>
      </c>
      <c r="C2572" s="1" t="s">
        <v>5416</v>
      </c>
      <c r="D2572" s="1">
        <v>5220</v>
      </c>
    </row>
    <row r="2573" spans="1:4">
      <c r="A2573" s="1">
        <v>36856</v>
      </c>
      <c r="B2573" s="1" t="s">
        <v>319</v>
      </c>
      <c r="C2573" s="1" t="s">
        <v>5416</v>
      </c>
      <c r="D2573" s="1">
        <v>5220</v>
      </c>
    </row>
    <row r="2574" spans="1:4">
      <c r="A2574" s="1">
        <v>6131</v>
      </c>
      <c r="B2574" s="1" t="s">
        <v>320</v>
      </c>
      <c r="C2574" s="1" t="s">
        <v>24134</v>
      </c>
      <c r="D2574" s="1">
        <v>5220</v>
      </c>
    </row>
    <row r="2575" spans="1:4">
      <c r="A2575" s="1">
        <v>3665</v>
      </c>
      <c r="B2575" s="1" t="s">
        <v>321</v>
      </c>
      <c r="C2575" s="1" t="s">
        <v>24134</v>
      </c>
      <c r="D2575" s="1">
        <v>5.22</v>
      </c>
    </row>
    <row r="2576" spans="1:4">
      <c r="A2576" s="1">
        <v>6932</v>
      </c>
      <c r="B2576" s="1" t="s">
        <v>322</v>
      </c>
      <c r="C2576" s="1" t="s">
        <v>24134</v>
      </c>
      <c r="D2576" s="1">
        <v>5.22</v>
      </c>
    </row>
    <row r="2577" spans="1:4">
      <c r="A2577" s="1">
        <v>10861</v>
      </c>
      <c r="B2577" s="1" t="s">
        <v>323</v>
      </c>
      <c r="C2577" s="1" t="s">
        <v>24134</v>
      </c>
      <c r="D2577" s="1">
        <v>3.31</v>
      </c>
    </row>
    <row r="2578" spans="1:4">
      <c r="A2578" s="1">
        <v>7172</v>
      </c>
      <c r="B2578" s="1" t="s">
        <v>324</v>
      </c>
      <c r="C2578" s="1" t="s">
        <v>5416</v>
      </c>
      <c r="D2578" s="1">
        <v>5660</v>
      </c>
    </row>
    <row r="2579" spans="1:4">
      <c r="A2579" s="1">
        <v>7168</v>
      </c>
      <c r="B2579" s="1" t="s">
        <v>325</v>
      </c>
      <c r="C2579" s="1" t="s">
        <v>5416</v>
      </c>
      <c r="D2579" s="1">
        <v>5660</v>
      </c>
    </row>
    <row r="2580" spans="1:4">
      <c r="A2580" s="1">
        <v>19959</v>
      </c>
      <c r="B2580" s="1" t="s">
        <v>326</v>
      </c>
      <c r="C2580" s="1" t="s">
        <v>22126</v>
      </c>
      <c r="D2580" s="1">
        <v>32.25</v>
      </c>
    </row>
    <row r="2581" spans="1:4">
      <c r="A2581" s="1">
        <v>459</v>
      </c>
      <c r="B2581" s="1" t="s">
        <v>327</v>
      </c>
      <c r="C2581" s="1" t="s">
        <v>22126</v>
      </c>
      <c r="D2581" s="1">
        <v>21.2</v>
      </c>
    </row>
    <row r="2582" spans="1:4">
      <c r="A2582" s="1">
        <v>37880</v>
      </c>
      <c r="B2582" s="1" t="s">
        <v>328</v>
      </c>
      <c r="C2582" s="1" t="s">
        <v>22126</v>
      </c>
      <c r="D2582" s="1">
        <v>7.62</v>
      </c>
    </row>
    <row r="2583" spans="1:4">
      <c r="A2583" s="1">
        <v>7176</v>
      </c>
      <c r="B2583" s="1" t="s">
        <v>329</v>
      </c>
      <c r="C2583" s="1" t="s">
        <v>24134</v>
      </c>
      <c r="D2583" s="1">
        <v>3.31</v>
      </c>
    </row>
    <row r="2584" spans="1:4">
      <c r="A2584" s="1">
        <v>31889</v>
      </c>
      <c r="B2584" s="1" t="s">
        <v>330</v>
      </c>
      <c r="C2584" s="1" t="s">
        <v>24134</v>
      </c>
      <c r="D2584" s="1">
        <v>3.31</v>
      </c>
    </row>
    <row r="2585" spans="1:4">
      <c r="A2585" s="1">
        <v>62222</v>
      </c>
      <c r="B2585" s="1" t="s">
        <v>331</v>
      </c>
      <c r="C2585" s="1" t="s">
        <v>24085</v>
      </c>
      <c r="D2585" s="1">
        <v>8.65</v>
      </c>
    </row>
    <row r="2586" spans="1:4">
      <c r="A2586" s="1">
        <v>61221</v>
      </c>
      <c r="B2586" s="1" t="s">
        <v>332</v>
      </c>
      <c r="C2586" s="1" t="s">
        <v>24085</v>
      </c>
      <c r="D2586" s="1">
        <v>11.36</v>
      </c>
    </row>
    <row r="2587" spans="1:4">
      <c r="A2587" s="1">
        <v>19730</v>
      </c>
      <c r="B2587" s="1" t="s">
        <v>333</v>
      </c>
      <c r="C2587" s="1" t="s">
        <v>22126</v>
      </c>
      <c r="D2587" s="1">
        <v>8.56</v>
      </c>
    </row>
    <row r="2588" spans="1:4">
      <c r="A2588" s="1">
        <v>77762</v>
      </c>
      <c r="B2588" s="1" t="s">
        <v>334</v>
      </c>
      <c r="C2588" s="1" t="s">
        <v>24134</v>
      </c>
      <c r="D2588" s="1">
        <v>7.86</v>
      </c>
    </row>
    <row r="2589" spans="1:4">
      <c r="A2589" s="1">
        <v>168</v>
      </c>
      <c r="B2589" s="1" t="s">
        <v>335</v>
      </c>
      <c r="C2589" s="1" t="s">
        <v>22126</v>
      </c>
      <c r="D2589" s="1">
        <v>17.28</v>
      </c>
    </row>
    <row r="2590" spans="1:4">
      <c r="A2590" s="1">
        <v>66482</v>
      </c>
      <c r="B2590" s="1" t="s">
        <v>336</v>
      </c>
      <c r="C2590" s="1" t="s">
        <v>22126</v>
      </c>
      <c r="D2590" s="1">
        <v>496.02</v>
      </c>
    </row>
    <row r="2591" spans="1:4">
      <c r="A2591" s="1">
        <v>172</v>
      </c>
      <c r="B2591" s="1" t="s">
        <v>337</v>
      </c>
      <c r="C2591" s="1" t="s">
        <v>22126</v>
      </c>
      <c r="D2591" s="1">
        <v>28.44</v>
      </c>
    </row>
    <row r="2592" spans="1:4">
      <c r="A2592" s="1">
        <v>1766</v>
      </c>
      <c r="B2592" s="1" t="s">
        <v>338</v>
      </c>
      <c r="C2592" s="1" t="s">
        <v>24134</v>
      </c>
      <c r="D2592" s="1">
        <v>3.48</v>
      </c>
    </row>
    <row r="2593" spans="1:4">
      <c r="A2593" s="1">
        <v>20064</v>
      </c>
      <c r="B2593" s="1" t="s">
        <v>339</v>
      </c>
      <c r="C2593" s="1" t="s">
        <v>24134</v>
      </c>
      <c r="D2593" s="1">
        <v>14.1</v>
      </c>
    </row>
    <row r="2594" spans="1:4">
      <c r="A2594" s="1">
        <v>31198</v>
      </c>
      <c r="B2594" s="1" t="s">
        <v>340</v>
      </c>
      <c r="C2594" s="1" t="s">
        <v>24085</v>
      </c>
      <c r="D2594" s="1">
        <v>150.28</v>
      </c>
    </row>
    <row r="2595" spans="1:4">
      <c r="A2595" s="1">
        <v>29</v>
      </c>
      <c r="B2595" s="1" t="s">
        <v>341</v>
      </c>
      <c r="C2595" s="1" t="s">
        <v>24085</v>
      </c>
      <c r="D2595" s="1">
        <v>40</v>
      </c>
    </row>
    <row r="2596" spans="1:4">
      <c r="A2596" s="1">
        <v>10790</v>
      </c>
      <c r="B2596" s="1" t="s">
        <v>342</v>
      </c>
      <c r="C2596" s="1" t="s">
        <v>24085</v>
      </c>
      <c r="D2596" s="1">
        <v>4201.5200000000004</v>
      </c>
    </row>
    <row r="2597" spans="1:4">
      <c r="A2597" s="1">
        <v>70072</v>
      </c>
      <c r="B2597" s="1" t="s">
        <v>343</v>
      </c>
      <c r="C2597" s="1" t="s">
        <v>24085</v>
      </c>
      <c r="D2597" s="1">
        <v>39.630000000000003</v>
      </c>
    </row>
    <row r="2598" spans="1:4">
      <c r="A2598" s="1">
        <v>13125</v>
      </c>
      <c r="B2598" s="1" t="s">
        <v>344</v>
      </c>
      <c r="C2598" s="1" t="s">
        <v>24085</v>
      </c>
      <c r="D2598" s="1">
        <v>4.5</v>
      </c>
    </row>
    <row r="2599" spans="1:4">
      <c r="A2599" s="1">
        <v>13129</v>
      </c>
      <c r="B2599" s="1" t="s">
        <v>345</v>
      </c>
      <c r="C2599" s="1" t="s">
        <v>24085</v>
      </c>
      <c r="D2599" s="1">
        <v>5.15</v>
      </c>
    </row>
    <row r="2600" spans="1:4">
      <c r="A2600" s="1">
        <v>13124</v>
      </c>
      <c r="B2600" s="1" t="s">
        <v>346</v>
      </c>
      <c r="C2600" s="1" t="s">
        <v>24085</v>
      </c>
      <c r="D2600" s="1">
        <v>11.6</v>
      </c>
    </row>
    <row r="2601" spans="1:4">
      <c r="A2601" s="1">
        <v>13123</v>
      </c>
      <c r="B2601" s="1" t="s">
        <v>347</v>
      </c>
      <c r="C2601" s="1" t="s">
        <v>24085</v>
      </c>
      <c r="D2601" s="1">
        <v>15.9</v>
      </c>
    </row>
    <row r="2602" spans="1:4">
      <c r="A2602" s="1">
        <v>13126</v>
      </c>
      <c r="B2602" s="1" t="s">
        <v>348</v>
      </c>
      <c r="C2602" s="1" t="s">
        <v>24085</v>
      </c>
      <c r="D2602" s="1">
        <v>10.4</v>
      </c>
    </row>
    <row r="2603" spans="1:4">
      <c r="A2603" s="1">
        <v>13127</v>
      </c>
      <c r="B2603" s="1" t="s">
        <v>349</v>
      </c>
      <c r="C2603" s="1" t="s">
        <v>24085</v>
      </c>
      <c r="D2603" s="1">
        <v>8.5</v>
      </c>
    </row>
    <row r="2604" spans="1:4">
      <c r="A2604" s="1">
        <v>13128</v>
      </c>
      <c r="B2604" s="1" t="s">
        <v>350</v>
      </c>
      <c r="C2604" s="1" t="s">
        <v>24085</v>
      </c>
      <c r="D2604" s="1">
        <v>20.3</v>
      </c>
    </row>
    <row r="2605" spans="1:4">
      <c r="A2605" s="1">
        <v>9376</v>
      </c>
      <c r="B2605" s="1" t="s">
        <v>351</v>
      </c>
      <c r="C2605" s="1" t="s">
        <v>24085</v>
      </c>
      <c r="D2605" s="1">
        <v>10.25</v>
      </c>
    </row>
    <row r="2606" spans="1:4">
      <c r="A2606" s="1">
        <v>47770</v>
      </c>
      <c r="B2606" s="1" t="s">
        <v>352</v>
      </c>
      <c r="C2606" s="1" t="s">
        <v>24085</v>
      </c>
      <c r="D2606" s="1">
        <v>6.85</v>
      </c>
    </row>
    <row r="2607" spans="1:4">
      <c r="A2607" s="1">
        <v>28615</v>
      </c>
      <c r="B2607" s="1" t="s">
        <v>353</v>
      </c>
      <c r="C2607" s="1" t="s">
        <v>24085</v>
      </c>
      <c r="D2607" s="1">
        <v>0.16</v>
      </c>
    </row>
    <row r="2608" spans="1:4">
      <c r="A2608" s="1">
        <v>28634</v>
      </c>
      <c r="B2608" s="1" t="s">
        <v>354</v>
      </c>
      <c r="C2608" s="1" t="s">
        <v>24085</v>
      </c>
      <c r="D2608" s="1">
        <v>1.51</v>
      </c>
    </row>
    <row r="2609" spans="1:4">
      <c r="A2609" s="1">
        <v>70291</v>
      </c>
      <c r="B2609" s="1" t="s">
        <v>355</v>
      </c>
      <c r="C2609" s="1" t="s">
        <v>24085</v>
      </c>
      <c r="D2609" s="1">
        <v>2.25</v>
      </c>
    </row>
    <row r="2610" spans="1:4">
      <c r="A2610" s="1">
        <v>99550</v>
      </c>
      <c r="B2610" s="1" t="s">
        <v>24079</v>
      </c>
      <c r="C2610" s="1" t="s">
        <v>22075</v>
      </c>
      <c r="D2610" s="1">
        <v>2.73</v>
      </c>
    </row>
    <row r="2611" spans="1:4">
      <c r="A2611" s="1">
        <v>99052</v>
      </c>
      <c r="B2611" s="1" t="s">
        <v>356</v>
      </c>
      <c r="C2611" s="1" t="s">
        <v>22075</v>
      </c>
      <c r="D2611" s="1">
        <v>2.73</v>
      </c>
    </row>
    <row r="2612" spans="1:4">
      <c r="A2612" s="1">
        <v>99935</v>
      </c>
      <c r="B2612" s="1" t="s">
        <v>357</v>
      </c>
      <c r="C2612" s="1" t="s">
        <v>22075</v>
      </c>
      <c r="D2612" s="1">
        <v>3.54</v>
      </c>
    </row>
    <row r="2613" spans="1:4">
      <c r="A2613" s="1">
        <v>99688</v>
      </c>
      <c r="B2613" s="1" t="s">
        <v>358</v>
      </c>
      <c r="C2613" s="1" t="s">
        <v>22075</v>
      </c>
      <c r="D2613" s="1">
        <v>5.56</v>
      </c>
    </row>
    <row r="2614" spans="1:4">
      <c r="A2614" s="1">
        <v>3413</v>
      </c>
      <c r="B2614" s="1" t="s">
        <v>359</v>
      </c>
      <c r="C2614" s="1" t="s">
        <v>24085</v>
      </c>
      <c r="D2614" s="1">
        <v>18.559999999999999</v>
      </c>
    </row>
    <row r="2615" spans="1:4">
      <c r="A2615" s="1">
        <v>14450</v>
      </c>
      <c r="B2615" s="1" t="s">
        <v>360</v>
      </c>
      <c r="C2615" s="1" t="s">
        <v>24085</v>
      </c>
      <c r="D2615" s="1">
        <v>3586.72</v>
      </c>
    </row>
    <row r="2616" spans="1:4">
      <c r="A2616" s="1">
        <v>80588</v>
      </c>
      <c r="B2616" s="1" t="s">
        <v>361</v>
      </c>
      <c r="C2616" s="1" t="s">
        <v>20557</v>
      </c>
      <c r="D2616" s="1">
        <v>8.1</v>
      </c>
    </row>
    <row r="2617" spans="1:4">
      <c r="A2617" s="1">
        <v>80589</v>
      </c>
      <c r="B2617" s="1" t="s">
        <v>362</v>
      </c>
      <c r="C2617" s="1" t="s">
        <v>20557</v>
      </c>
      <c r="D2617" s="1">
        <v>9.4499999999999993</v>
      </c>
    </row>
    <row r="2618" spans="1:4">
      <c r="A2618" s="1">
        <v>80590</v>
      </c>
      <c r="B2618" s="1" t="s">
        <v>363</v>
      </c>
      <c r="C2618" s="1" t="s">
        <v>20557</v>
      </c>
      <c r="D2618" s="1">
        <v>11.7</v>
      </c>
    </row>
    <row r="2619" spans="1:4">
      <c r="A2619" s="1">
        <v>80587</v>
      </c>
      <c r="B2619" s="1" t="s">
        <v>364</v>
      </c>
      <c r="C2619" s="1" t="s">
        <v>20557</v>
      </c>
      <c r="D2619" s="1">
        <v>6.3</v>
      </c>
    </row>
    <row r="2620" spans="1:4">
      <c r="A2620" s="1">
        <v>50350</v>
      </c>
      <c r="B2620" s="1" t="s">
        <v>365</v>
      </c>
      <c r="C2620" s="1" t="s">
        <v>24134</v>
      </c>
      <c r="D2620" s="1">
        <v>0.75</v>
      </c>
    </row>
    <row r="2621" spans="1:4">
      <c r="A2621" s="1">
        <v>30043</v>
      </c>
      <c r="B2621" s="1" t="s">
        <v>366</v>
      </c>
      <c r="C2621" s="1" t="s">
        <v>24085</v>
      </c>
      <c r="D2621" s="1">
        <v>286</v>
      </c>
    </row>
    <row r="2622" spans="1:4">
      <c r="A2622" s="1">
        <v>30042</v>
      </c>
      <c r="B2622" s="1" t="s">
        <v>367</v>
      </c>
      <c r="C2622" s="1" t="s">
        <v>24085</v>
      </c>
      <c r="D2622" s="1">
        <v>238</v>
      </c>
    </row>
    <row r="2623" spans="1:4">
      <c r="A2623" s="1">
        <v>5441</v>
      </c>
      <c r="B2623" s="1" t="s">
        <v>368</v>
      </c>
      <c r="C2623" s="1" t="s">
        <v>20557</v>
      </c>
      <c r="D2623" s="1">
        <v>368</v>
      </c>
    </row>
    <row r="2624" spans="1:4">
      <c r="A2624" s="1">
        <v>5439</v>
      </c>
      <c r="B2624" s="1" t="s">
        <v>369</v>
      </c>
      <c r="C2624" s="1" t="s">
        <v>20557</v>
      </c>
      <c r="D2624" s="1">
        <v>418.3</v>
      </c>
    </row>
    <row r="2625" spans="1:4">
      <c r="A2625" s="1">
        <v>3782</v>
      </c>
      <c r="B2625" s="1" t="s">
        <v>370</v>
      </c>
      <c r="C2625" s="1" t="s">
        <v>20557</v>
      </c>
      <c r="D2625" s="1">
        <v>408.78</v>
      </c>
    </row>
    <row r="2626" spans="1:4">
      <c r="A2626" s="1">
        <v>8373</v>
      </c>
      <c r="B2626" s="1" t="s">
        <v>371</v>
      </c>
      <c r="C2626" s="1" t="s">
        <v>20557</v>
      </c>
      <c r="D2626" s="1">
        <v>183</v>
      </c>
    </row>
    <row r="2627" spans="1:4">
      <c r="A2627" s="1">
        <v>38131</v>
      </c>
      <c r="B2627" s="1" t="s">
        <v>372</v>
      </c>
      <c r="C2627" s="1" t="s">
        <v>20557</v>
      </c>
      <c r="D2627" s="1">
        <v>107.88</v>
      </c>
    </row>
    <row r="2628" spans="1:4">
      <c r="A2628" s="1">
        <v>21786</v>
      </c>
      <c r="B2628" s="1" t="s">
        <v>373</v>
      </c>
      <c r="C2628" s="1" t="s">
        <v>20557</v>
      </c>
      <c r="D2628" s="1">
        <v>625</v>
      </c>
    </row>
    <row r="2629" spans="1:4">
      <c r="A2629" s="1">
        <v>72767</v>
      </c>
      <c r="B2629" s="1" t="s">
        <v>374</v>
      </c>
      <c r="C2629" s="1" t="s">
        <v>23227</v>
      </c>
      <c r="D2629" s="1">
        <v>34620</v>
      </c>
    </row>
    <row r="2630" spans="1:4">
      <c r="A2630" s="1">
        <v>345</v>
      </c>
      <c r="B2630" s="1" t="s">
        <v>375</v>
      </c>
      <c r="C2630" s="1" t="s">
        <v>20557</v>
      </c>
      <c r="D2630" s="1">
        <v>29.65</v>
      </c>
    </row>
    <row r="2631" spans="1:4">
      <c r="A2631" s="1">
        <v>14430</v>
      </c>
      <c r="B2631" s="1" t="s">
        <v>376</v>
      </c>
      <c r="C2631" s="1" t="s">
        <v>20557</v>
      </c>
      <c r="D2631" s="1">
        <v>29.65</v>
      </c>
    </row>
    <row r="2632" spans="1:4">
      <c r="A2632" s="1">
        <v>14432</v>
      </c>
      <c r="B2632" s="1" t="s">
        <v>377</v>
      </c>
      <c r="C2632" s="1" t="s">
        <v>20557</v>
      </c>
      <c r="D2632" s="1">
        <v>29.65</v>
      </c>
    </row>
    <row r="2633" spans="1:4">
      <c r="A2633" s="1">
        <v>10120</v>
      </c>
      <c r="B2633" s="1" t="s">
        <v>378</v>
      </c>
      <c r="C2633" s="1" t="s">
        <v>24085</v>
      </c>
      <c r="D2633" s="1">
        <v>120.25</v>
      </c>
    </row>
    <row r="2634" spans="1:4">
      <c r="A2634" s="1">
        <v>50268</v>
      </c>
      <c r="B2634" s="1" t="s">
        <v>379</v>
      </c>
      <c r="C2634" s="1" t="s">
        <v>24085</v>
      </c>
      <c r="D2634" s="1">
        <v>2500</v>
      </c>
    </row>
    <row r="2635" spans="1:4">
      <c r="A2635" s="1">
        <v>7388</v>
      </c>
      <c r="B2635" s="1" t="s">
        <v>380</v>
      </c>
      <c r="C2635" s="1" t="s">
        <v>24085</v>
      </c>
      <c r="D2635" s="1">
        <v>475.6</v>
      </c>
    </row>
    <row r="2636" spans="1:4">
      <c r="A2636" s="1">
        <v>40527</v>
      </c>
      <c r="B2636" s="1" t="s">
        <v>381</v>
      </c>
      <c r="C2636" s="1" t="s">
        <v>24085</v>
      </c>
      <c r="D2636" s="1">
        <v>40.6</v>
      </c>
    </row>
    <row r="2637" spans="1:4">
      <c r="A2637" s="1">
        <v>5956</v>
      </c>
      <c r="B2637" s="1" t="s">
        <v>382</v>
      </c>
      <c r="C2637" s="1" t="s">
        <v>24085</v>
      </c>
      <c r="D2637" s="1">
        <v>78.88</v>
      </c>
    </row>
    <row r="2638" spans="1:4">
      <c r="A2638" s="1">
        <v>5819</v>
      </c>
      <c r="B2638" s="1" t="s">
        <v>383</v>
      </c>
      <c r="C2638" s="1" t="s">
        <v>24085</v>
      </c>
      <c r="D2638" s="1">
        <v>20.71</v>
      </c>
    </row>
    <row r="2639" spans="1:4">
      <c r="A2639" s="1">
        <v>3492</v>
      </c>
      <c r="B2639" s="1" t="s">
        <v>384</v>
      </c>
      <c r="C2639" s="1" t="s">
        <v>24085</v>
      </c>
      <c r="D2639" s="1">
        <v>13.52</v>
      </c>
    </row>
    <row r="2640" spans="1:4">
      <c r="A2640" s="1">
        <v>3571</v>
      </c>
      <c r="B2640" s="1" t="s">
        <v>385</v>
      </c>
      <c r="C2640" s="1" t="s">
        <v>24085</v>
      </c>
      <c r="D2640" s="1">
        <v>2.0299999999999998</v>
      </c>
    </row>
    <row r="2641" spans="1:4">
      <c r="A2641" s="1">
        <v>801</v>
      </c>
      <c r="B2641" s="1" t="s">
        <v>386</v>
      </c>
      <c r="C2641" s="1" t="s">
        <v>20557</v>
      </c>
      <c r="D2641" s="1">
        <v>11.5</v>
      </c>
    </row>
    <row r="2642" spans="1:4">
      <c r="A2642" s="1">
        <v>60422</v>
      </c>
      <c r="B2642" s="1" t="s">
        <v>387</v>
      </c>
      <c r="C2642" s="1" t="s">
        <v>20557</v>
      </c>
      <c r="D2642" s="1">
        <v>33.200000000000003</v>
      </c>
    </row>
    <row r="2643" spans="1:4">
      <c r="A2643" s="1">
        <v>7053</v>
      </c>
      <c r="B2643" s="1" t="s">
        <v>388</v>
      </c>
      <c r="C2643" s="1" t="s">
        <v>24085</v>
      </c>
      <c r="D2643" s="1">
        <v>707.6</v>
      </c>
    </row>
    <row r="2644" spans="1:4">
      <c r="A2644" s="1">
        <v>1408</v>
      </c>
      <c r="B2644" s="1" t="s">
        <v>389</v>
      </c>
      <c r="C2644" s="1" t="s">
        <v>24085</v>
      </c>
      <c r="D2644" s="1">
        <v>26.3</v>
      </c>
    </row>
    <row r="2645" spans="1:4">
      <c r="A2645" s="1">
        <v>9006</v>
      </c>
      <c r="B2645" s="1" t="s">
        <v>390</v>
      </c>
      <c r="C2645" s="1" t="s">
        <v>4295</v>
      </c>
      <c r="D2645" s="1">
        <v>22.23</v>
      </c>
    </row>
    <row r="2646" spans="1:4">
      <c r="A2646" s="1">
        <v>9007</v>
      </c>
      <c r="B2646" s="1" t="s">
        <v>391</v>
      </c>
      <c r="C2646" s="1" t="s">
        <v>4295</v>
      </c>
      <c r="D2646" s="1">
        <v>18.2</v>
      </c>
    </row>
    <row r="2647" spans="1:4">
      <c r="A2647" s="1">
        <v>241</v>
      </c>
      <c r="B2647" s="1" t="s">
        <v>392</v>
      </c>
      <c r="C2647" s="1" t="s">
        <v>24085</v>
      </c>
      <c r="D2647" s="1">
        <v>75.75</v>
      </c>
    </row>
    <row r="2648" spans="1:4">
      <c r="A2648" s="1">
        <v>70260</v>
      </c>
      <c r="B2648" s="1" t="s">
        <v>393</v>
      </c>
      <c r="C2648" s="1" t="s">
        <v>20557</v>
      </c>
      <c r="D2648" s="1">
        <v>238.96</v>
      </c>
    </row>
    <row r="2649" spans="1:4">
      <c r="A2649" s="1">
        <v>60419</v>
      </c>
      <c r="B2649" s="1" t="s">
        <v>394</v>
      </c>
      <c r="C2649" s="1" t="s">
        <v>20557</v>
      </c>
      <c r="D2649" s="1">
        <v>27.45</v>
      </c>
    </row>
    <row r="2650" spans="1:4">
      <c r="A2650" s="1">
        <v>7035</v>
      </c>
      <c r="B2650" s="1" t="s">
        <v>395</v>
      </c>
      <c r="C2650" s="1" t="s">
        <v>24085</v>
      </c>
      <c r="D2650" s="1">
        <v>385</v>
      </c>
    </row>
    <row r="2651" spans="1:4">
      <c r="A2651" s="1">
        <v>873</v>
      </c>
      <c r="B2651" s="1" t="s">
        <v>396</v>
      </c>
      <c r="C2651" s="1" t="s">
        <v>24085</v>
      </c>
      <c r="D2651" s="1">
        <v>5.57</v>
      </c>
    </row>
    <row r="2652" spans="1:4">
      <c r="A2652" s="1">
        <v>31851</v>
      </c>
      <c r="B2652" s="1" t="s">
        <v>397</v>
      </c>
      <c r="C2652" s="1" t="s">
        <v>24085</v>
      </c>
      <c r="D2652" s="1">
        <v>196.23</v>
      </c>
    </row>
    <row r="2653" spans="1:4">
      <c r="A2653" s="1">
        <v>34530</v>
      </c>
      <c r="B2653" s="1" t="s">
        <v>398</v>
      </c>
      <c r="C2653" s="1" t="s">
        <v>24085</v>
      </c>
      <c r="D2653" s="1">
        <v>2.59</v>
      </c>
    </row>
    <row r="2654" spans="1:4">
      <c r="A2654" s="1">
        <v>3495</v>
      </c>
      <c r="B2654" s="1" t="s">
        <v>399</v>
      </c>
      <c r="C2654" s="1" t="s">
        <v>24085</v>
      </c>
      <c r="D2654" s="1">
        <v>1.6</v>
      </c>
    </row>
    <row r="2655" spans="1:4">
      <c r="A2655" s="1">
        <v>2212</v>
      </c>
      <c r="B2655" s="1" t="s">
        <v>400</v>
      </c>
      <c r="C2655" s="1" t="s">
        <v>20557</v>
      </c>
      <c r="D2655" s="1">
        <v>48.56</v>
      </c>
    </row>
    <row r="2656" spans="1:4">
      <c r="A2656" s="1">
        <v>72540</v>
      </c>
      <c r="B2656" s="1" t="s">
        <v>401</v>
      </c>
      <c r="C2656" s="1" t="s">
        <v>24134</v>
      </c>
      <c r="D2656" s="1">
        <v>3.21</v>
      </c>
    </row>
    <row r="2657" spans="1:4">
      <c r="A2657" s="1">
        <v>72542</v>
      </c>
      <c r="B2657" s="1" t="s">
        <v>402</v>
      </c>
      <c r="C2657" s="1" t="s">
        <v>24134</v>
      </c>
      <c r="D2657" s="1">
        <v>3.52</v>
      </c>
    </row>
    <row r="2658" spans="1:4">
      <c r="A2658" s="1">
        <v>30256</v>
      </c>
      <c r="B2658" s="1" t="s">
        <v>403</v>
      </c>
      <c r="C2658" s="1" t="s">
        <v>24085</v>
      </c>
      <c r="D2658" s="1">
        <v>2.9</v>
      </c>
    </row>
    <row r="2659" spans="1:4">
      <c r="A2659" s="1">
        <v>15109</v>
      </c>
      <c r="B2659" s="1" t="s">
        <v>404</v>
      </c>
      <c r="C2659" s="1" t="s">
        <v>20557</v>
      </c>
      <c r="D2659" s="1">
        <v>3.35</v>
      </c>
    </row>
    <row r="2660" spans="1:4">
      <c r="A2660" s="1">
        <v>15141</v>
      </c>
      <c r="B2660" s="1" t="s">
        <v>405</v>
      </c>
      <c r="C2660" s="1" t="s">
        <v>24085</v>
      </c>
      <c r="D2660" s="1">
        <v>5.03</v>
      </c>
    </row>
    <row r="2661" spans="1:4">
      <c r="A2661" s="1">
        <v>62513</v>
      </c>
      <c r="B2661" s="1" t="s">
        <v>406</v>
      </c>
      <c r="C2661" s="1" t="s">
        <v>24085</v>
      </c>
      <c r="D2661" s="1">
        <v>22.6</v>
      </c>
    </row>
    <row r="2662" spans="1:4">
      <c r="A2662" s="1">
        <v>30250</v>
      </c>
      <c r="B2662" s="1" t="s">
        <v>407</v>
      </c>
      <c r="C2662" s="1" t="s">
        <v>24085</v>
      </c>
      <c r="D2662" s="1">
        <v>9.16</v>
      </c>
    </row>
    <row r="2663" spans="1:4">
      <c r="A2663" s="1">
        <v>72543</v>
      </c>
      <c r="B2663" s="1" t="s">
        <v>408</v>
      </c>
      <c r="C2663" s="1" t="s">
        <v>24134</v>
      </c>
      <c r="D2663" s="1">
        <v>3.19</v>
      </c>
    </row>
    <row r="2664" spans="1:4">
      <c r="A2664" s="1">
        <v>12687</v>
      </c>
      <c r="B2664" s="1" t="s">
        <v>409</v>
      </c>
      <c r="C2664" s="1" t="s">
        <v>20557</v>
      </c>
      <c r="D2664" s="1">
        <v>1.93</v>
      </c>
    </row>
    <row r="2665" spans="1:4">
      <c r="A2665" s="1">
        <v>8199</v>
      </c>
      <c r="B2665" s="1" t="s">
        <v>410</v>
      </c>
      <c r="C2665" s="1" t="s">
        <v>21974</v>
      </c>
      <c r="D2665" s="1">
        <v>46</v>
      </c>
    </row>
    <row r="2666" spans="1:4">
      <c r="A2666" s="1">
        <v>72544</v>
      </c>
      <c r="B2666" s="1" t="s">
        <v>411</v>
      </c>
      <c r="C2666" s="1" t="s">
        <v>24134</v>
      </c>
      <c r="D2666" s="1">
        <v>0.86</v>
      </c>
    </row>
    <row r="2667" spans="1:4">
      <c r="A2667" s="1">
        <v>5243</v>
      </c>
      <c r="B2667" s="1" t="s">
        <v>412</v>
      </c>
      <c r="C2667" s="1" t="s">
        <v>24134</v>
      </c>
      <c r="D2667" s="1">
        <v>1.1200000000000001</v>
      </c>
    </row>
    <row r="2668" spans="1:4">
      <c r="A2668" s="1">
        <v>28335</v>
      </c>
      <c r="B2668" s="1" t="s">
        <v>413</v>
      </c>
      <c r="C2668" s="1" t="s">
        <v>3410</v>
      </c>
      <c r="D2668" s="1">
        <v>753</v>
      </c>
    </row>
    <row r="2669" spans="1:4">
      <c r="A2669" s="1">
        <v>1171</v>
      </c>
      <c r="B2669" s="1" t="s">
        <v>414</v>
      </c>
      <c r="C2669" s="1" t="s">
        <v>24085</v>
      </c>
      <c r="D2669" s="1">
        <v>21200</v>
      </c>
    </row>
    <row r="2670" spans="1:4">
      <c r="A2670" s="1">
        <v>88196</v>
      </c>
      <c r="B2670" s="1" t="s">
        <v>415</v>
      </c>
      <c r="C2670" s="1" t="s">
        <v>24085</v>
      </c>
      <c r="D2670" s="1">
        <v>38420</v>
      </c>
    </row>
    <row r="2671" spans="1:4">
      <c r="A2671" s="1">
        <v>99225</v>
      </c>
      <c r="B2671" s="1" t="s">
        <v>416</v>
      </c>
      <c r="C2671" s="1" t="s">
        <v>22075</v>
      </c>
      <c r="D2671" s="1">
        <v>9.5299999999999994</v>
      </c>
    </row>
    <row r="2672" spans="1:4">
      <c r="A2672" s="1">
        <v>99170</v>
      </c>
      <c r="B2672" s="1" t="s">
        <v>417</v>
      </c>
      <c r="C2672" s="1" t="s">
        <v>22075</v>
      </c>
      <c r="D2672" s="1">
        <v>23.82</v>
      </c>
    </row>
    <row r="2673" spans="1:4">
      <c r="A2673" s="1">
        <v>5729</v>
      </c>
      <c r="B2673" s="1" t="s">
        <v>418</v>
      </c>
      <c r="C2673" s="1" t="s">
        <v>24085</v>
      </c>
      <c r="D2673" s="1">
        <v>2.85</v>
      </c>
    </row>
    <row r="2674" spans="1:4">
      <c r="A2674" s="1">
        <v>5725</v>
      </c>
      <c r="B2674" s="1" t="s">
        <v>419</v>
      </c>
      <c r="C2674" s="1" t="s">
        <v>24085</v>
      </c>
      <c r="D2674" s="1">
        <v>0.27</v>
      </c>
    </row>
    <row r="2675" spans="1:4">
      <c r="A2675" s="1">
        <v>30342</v>
      </c>
      <c r="B2675" s="1" t="s">
        <v>420</v>
      </c>
      <c r="C2675" s="1" t="s">
        <v>24085</v>
      </c>
      <c r="D2675" s="1">
        <v>0.1</v>
      </c>
    </row>
    <row r="2676" spans="1:4">
      <c r="A2676" s="1">
        <v>30341</v>
      </c>
      <c r="B2676" s="1" t="s">
        <v>421</v>
      </c>
      <c r="C2676" s="1" t="s">
        <v>24085</v>
      </c>
      <c r="D2676" s="1">
        <v>0.09</v>
      </c>
    </row>
    <row r="2677" spans="1:4">
      <c r="A2677" s="1">
        <v>30343</v>
      </c>
      <c r="B2677" s="1" t="s">
        <v>422</v>
      </c>
      <c r="C2677" s="1" t="s">
        <v>24085</v>
      </c>
      <c r="D2677" s="1">
        <v>0.14000000000000001</v>
      </c>
    </row>
    <row r="2678" spans="1:4">
      <c r="A2678" s="1">
        <v>700</v>
      </c>
      <c r="B2678" s="1" t="s">
        <v>423</v>
      </c>
      <c r="C2678" s="1" t="s">
        <v>21974</v>
      </c>
      <c r="D2678" s="1">
        <v>52</v>
      </c>
    </row>
    <row r="2679" spans="1:4">
      <c r="A2679" s="1">
        <v>72783</v>
      </c>
      <c r="B2679" s="1" t="s">
        <v>424</v>
      </c>
      <c r="C2679" s="1" t="s">
        <v>22126</v>
      </c>
      <c r="D2679" s="1">
        <v>98</v>
      </c>
    </row>
    <row r="2680" spans="1:4">
      <c r="A2680" s="1">
        <v>72782</v>
      </c>
      <c r="B2680" s="1" t="s">
        <v>425</v>
      </c>
      <c r="C2680" s="1" t="s">
        <v>24085</v>
      </c>
      <c r="D2680" s="1">
        <v>175</v>
      </c>
    </row>
    <row r="2681" spans="1:4">
      <c r="A2681" s="1">
        <v>72797</v>
      </c>
      <c r="B2681" s="1" t="s">
        <v>426</v>
      </c>
      <c r="C2681" s="1" t="s">
        <v>22075</v>
      </c>
      <c r="D2681" s="1">
        <v>69</v>
      </c>
    </row>
    <row r="2682" spans="1:4">
      <c r="A2682" s="1">
        <v>56672</v>
      </c>
      <c r="B2682" s="1" t="s">
        <v>427</v>
      </c>
      <c r="C2682" s="1" t="s">
        <v>22126</v>
      </c>
      <c r="D2682" s="1">
        <v>186.56</v>
      </c>
    </row>
    <row r="2683" spans="1:4">
      <c r="A2683" s="1">
        <v>72798</v>
      </c>
      <c r="B2683" s="1" t="s">
        <v>428</v>
      </c>
      <c r="C2683" s="1" t="s">
        <v>24085</v>
      </c>
      <c r="D2683" s="1">
        <v>750</v>
      </c>
    </row>
    <row r="2684" spans="1:4">
      <c r="A2684" s="1">
        <v>12774</v>
      </c>
      <c r="B2684" s="1" t="s">
        <v>429</v>
      </c>
      <c r="C2684" s="1" t="s">
        <v>22126</v>
      </c>
      <c r="D2684" s="1">
        <v>103.25</v>
      </c>
    </row>
    <row r="2685" spans="1:4">
      <c r="A2685" s="1">
        <v>72775</v>
      </c>
      <c r="B2685" s="1" t="s">
        <v>430</v>
      </c>
      <c r="C2685" s="1" t="s">
        <v>22126</v>
      </c>
      <c r="D2685" s="1">
        <v>135</v>
      </c>
    </row>
    <row r="2686" spans="1:4">
      <c r="A2686" s="1">
        <v>72776</v>
      </c>
      <c r="B2686" s="1" t="s">
        <v>431</v>
      </c>
      <c r="C2686" s="1" t="s">
        <v>22126</v>
      </c>
      <c r="D2686" s="1">
        <v>142</v>
      </c>
    </row>
    <row r="2687" spans="1:4">
      <c r="A2687" s="1">
        <v>72774</v>
      </c>
      <c r="B2687" s="1" t="s">
        <v>432</v>
      </c>
      <c r="C2687" s="1" t="s">
        <v>22126</v>
      </c>
      <c r="D2687" s="1">
        <v>119</v>
      </c>
    </row>
    <row r="2688" spans="1:4">
      <c r="A2688" s="1">
        <v>72778</v>
      </c>
      <c r="B2688" s="1" t="s">
        <v>433</v>
      </c>
      <c r="C2688" s="1" t="s">
        <v>22126</v>
      </c>
      <c r="D2688" s="1">
        <v>186</v>
      </c>
    </row>
    <row r="2689" spans="1:4">
      <c r="A2689" s="1">
        <v>72777</v>
      </c>
      <c r="B2689" s="1" t="s">
        <v>434</v>
      </c>
      <c r="C2689" s="1" t="s">
        <v>22126</v>
      </c>
      <c r="D2689" s="1">
        <v>145</v>
      </c>
    </row>
    <row r="2690" spans="1:4">
      <c r="A2690" s="1">
        <v>72779</v>
      </c>
      <c r="B2690" s="1" t="s">
        <v>435</v>
      </c>
      <c r="C2690" s="1" t="s">
        <v>22126</v>
      </c>
      <c r="D2690" s="1">
        <v>126</v>
      </c>
    </row>
    <row r="2691" spans="1:4">
      <c r="A2691" s="1">
        <v>72780</v>
      </c>
      <c r="B2691" s="1" t="s">
        <v>436</v>
      </c>
      <c r="C2691" s="1" t="s">
        <v>22126</v>
      </c>
      <c r="D2691" s="1">
        <v>152</v>
      </c>
    </row>
    <row r="2692" spans="1:4">
      <c r="A2692" s="1">
        <v>72781</v>
      </c>
      <c r="B2692" s="1" t="s">
        <v>437</v>
      </c>
      <c r="C2692" s="1" t="s">
        <v>22126</v>
      </c>
      <c r="D2692" s="1">
        <v>112</v>
      </c>
    </row>
    <row r="2693" spans="1:4">
      <c r="A2693" s="1">
        <v>8259</v>
      </c>
      <c r="B2693" s="1" t="s">
        <v>438</v>
      </c>
      <c r="C2693" s="1" t="s">
        <v>24134</v>
      </c>
      <c r="D2693" s="1">
        <v>6.26</v>
      </c>
    </row>
    <row r="2694" spans="1:4">
      <c r="A2694" s="1">
        <v>1350</v>
      </c>
      <c r="B2694" s="1" t="s">
        <v>1930</v>
      </c>
      <c r="C2694" s="1" t="s">
        <v>22126</v>
      </c>
      <c r="D2694" s="1">
        <v>1.69</v>
      </c>
    </row>
    <row r="2695" spans="1:4">
      <c r="A2695" s="1">
        <v>61462</v>
      </c>
      <c r="B2695" s="1" t="s">
        <v>1931</v>
      </c>
      <c r="C2695" s="1" t="s">
        <v>22126</v>
      </c>
      <c r="D2695" s="1">
        <v>102.08</v>
      </c>
    </row>
    <row r="2696" spans="1:4">
      <c r="A2696" s="1">
        <v>862</v>
      </c>
      <c r="B2696" s="1" t="s">
        <v>1932</v>
      </c>
      <c r="C2696" s="1" t="s">
        <v>3730</v>
      </c>
      <c r="D2696" s="1">
        <v>6.56</v>
      </c>
    </row>
    <row r="2697" spans="1:4">
      <c r="A2697" s="1">
        <v>7229</v>
      </c>
      <c r="B2697" s="1" t="s">
        <v>1933</v>
      </c>
      <c r="C2697" s="1" t="s">
        <v>24085</v>
      </c>
      <c r="D2697" s="1">
        <v>8.7200000000000006</v>
      </c>
    </row>
    <row r="2698" spans="1:4">
      <c r="A2698" s="1">
        <v>70077</v>
      </c>
      <c r="B2698" s="1" t="s">
        <v>1934</v>
      </c>
      <c r="C2698" s="1" t="s">
        <v>24085</v>
      </c>
      <c r="D2698" s="1">
        <v>0.13</v>
      </c>
    </row>
    <row r="2699" spans="1:4">
      <c r="A2699" s="1">
        <v>6360</v>
      </c>
      <c r="B2699" s="1" t="s">
        <v>1935</v>
      </c>
      <c r="C2699" s="1" t="s">
        <v>24085</v>
      </c>
      <c r="D2699" s="1">
        <v>3.94</v>
      </c>
    </row>
    <row r="2700" spans="1:4">
      <c r="A2700" s="1">
        <v>44146</v>
      </c>
      <c r="B2700" s="1" t="s">
        <v>1936</v>
      </c>
      <c r="C2700" s="1" t="s">
        <v>24085</v>
      </c>
      <c r="D2700" s="1">
        <v>5.45</v>
      </c>
    </row>
    <row r="2701" spans="1:4">
      <c r="A2701" s="1">
        <v>42517</v>
      </c>
      <c r="B2701" s="1" t="s">
        <v>1937</v>
      </c>
      <c r="C2701" s="1" t="s">
        <v>20557</v>
      </c>
      <c r="D2701" s="1">
        <v>126.44</v>
      </c>
    </row>
    <row r="2702" spans="1:4">
      <c r="A2702" s="1">
        <v>42516</v>
      </c>
      <c r="B2702" s="1" t="s">
        <v>1938</v>
      </c>
      <c r="C2702" s="1" t="s">
        <v>20557</v>
      </c>
      <c r="D2702" s="1">
        <v>38.9</v>
      </c>
    </row>
    <row r="2703" spans="1:4">
      <c r="A2703" s="1">
        <v>42514</v>
      </c>
      <c r="B2703" s="1" t="s">
        <v>1939</v>
      </c>
      <c r="C2703" s="1" t="s">
        <v>20557</v>
      </c>
      <c r="D2703" s="1">
        <v>57.3</v>
      </c>
    </row>
    <row r="2704" spans="1:4">
      <c r="A2704" s="1">
        <v>66015</v>
      </c>
      <c r="B2704" s="1" t="s">
        <v>1940</v>
      </c>
      <c r="C2704" s="1" t="s">
        <v>20557</v>
      </c>
      <c r="D2704" s="1">
        <v>86.44</v>
      </c>
    </row>
    <row r="2705" spans="1:4">
      <c r="A2705" s="1">
        <v>40180</v>
      </c>
      <c r="B2705" s="1" t="s">
        <v>1941</v>
      </c>
      <c r="C2705" s="1" t="s">
        <v>20557</v>
      </c>
      <c r="D2705" s="1">
        <v>95.12</v>
      </c>
    </row>
    <row r="2706" spans="1:4">
      <c r="A2706" s="1">
        <v>40184</v>
      </c>
      <c r="B2706" s="1" t="s">
        <v>1942</v>
      </c>
      <c r="C2706" s="1" t="s">
        <v>20557</v>
      </c>
      <c r="D2706" s="1">
        <v>51.04</v>
      </c>
    </row>
    <row r="2707" spans="1:4">
      <c r="A2707" s="1">
        <v>66016</v>
      </c>
      <c r="B2707" s="1" t="s">
        <v>1943</v>
      </c>
      <c r="C2707" s="1" t="s">
        <v>20557</v>
      </c>
      <c r="D2707" s="1">
        <v>123</v>
      </c>
    </row>
    <row r="2708" spans="1:4">
      <c r="A2708" s="1">
        <v>42515</v>
      </c>
      <c r="B2708" s="1" t="s">
        <v>1944</v>
      </c>
      <c r="C2708" s="1" t="s">
        <v>20557</v>
      </c>
      <c r="D2708" s="1">
        <v>29.9</v>
      </c>
    </row>
    <row r="2709" spans="1:4">
      <c r="A2709" s="1">
        <v>6719</v>
      </c>
      <c r="B2709" s="1" t="s">
        <v>1945</v>
      </c>
      <c r="C2709" s="1" t="s">
        <v>20557</v>
      </c>
      <c r="D2709" s="1">
        <v>70.95</v>
      </c>
    </row>
    <row r="2710" spans="1:4">
      <c r="A2710" s="1">
        <v>40286</v>
      </c>
      <c r="B2710" s="1" t="s">
        <v>1946</v>
      </c>
      <c r="C2710" s="1" t="s">
        <v>20557</v>
      </c>
      <c r="D2710" s="1">
        <v>214.6</v>
      </c>
    </row>
    <row r="2711" spans="1:4">
      <c r="A2711" s="1">
        <v>70102</v>
      </c>
      <c r="B2711" s="1" t="s">
        <v>1947</v>
      </c>
      <c r="C2711" s="1" t="s">
        <v>20557</v>
      </c>
      <c r="D2711" s="1">
        <v>64.900000000000006</v>
      </c>
    </row>
    <row r="2712" spans="1:4">
      <c r="A2712" s="1">
        <v>24612</v>
      </c>
      <c r="B2712" s="1" t="s">
        <v>1948</v>
      </c>
      <c r="C2712" s="1" t="s">
        <v>20557</v>
      </c>
      <c r="D2712" s="1">
        <v>316</v>
      </c>
    </row>
    <row r="2713" spans="1:4">
      <c r="A2713" s="1">
        <v>1328</v>
      </c>
      <c r="B2713" s="1" t="s">
        <v>1949</v>
      </c>
      <c r="C2713" s="1" t="s">
        <v>20557</v>
      </c>
      <c r="D2713" s="1">
        <v>275.31</v>
      </c>
    </row>
    <row r="2714" spans="1:4">
      <c r="A2714" s="1">
        <v>3762</v>
      </c>
      <c r="B2714" s="1" t="s">
        <v>1950</v>
      </c>
      <c r="C2714" s="1" t="s">
        <v>20557</v>
      </c>
      <c r="D2714" s="1">
        <v>377.3</v>
      </c>
    </row>
    <row r="2715" spans="1:4">
      <c r="A2715" s="1">
        <v>777</v>
      </c>
      <c r="B2715" s="1" t="s">
        <v>1951</v>
      </c>
      <c r="C2715" s="1" t="s">
        <v>24085</v>
      </c>
      <c r="D2715" s="1">
        <v>403.68</v>
      </c>
    </row>
    <row r="2716" spans="1:4">
      <c r="A2716" s="1">
        <v>1715</v>
      </c>
      <c r="B2716" s="1" t="s">
        <v>1952</v>
      </c>
      <c r="C2716" s="1" t="s">
        <v>20557</v>
      </c>
      <c r="D2716" s="1">
        <v>322.94</v>
      </c>
    </row>
    <row r="2717" spans="1:4">
      <c r="A2717" s="1">
        <v>865</v>
      </c>
      <c r="B2717" s="1" t="s">
        <v>1953</v>
      </c>
      <c r="C2717" s="1" t="s">
        <v>24085</v>
      </c>
      <c r="D2717" s="1">
        <v>264.48</v>
      </c>
    </row>
    <row r="2718" spans="1:4">
      <c r="A2718" s="1">
        <v>5890</v>
      </c>
      <c r="B2718" s="1" t="s">
        <v>1954</v>
      </c>
      <c r="C2718" s="1" t="s">
        <v>20557</v>
      </c>
      <c r="D2718" s="1">
        <v>285</v>
      </c>
    </row>
    <row r="2719" spans="1:4">
      <c r="A2719" s="1">
        <v>6873</v>
      </c>
      <c r="B2719" s="1" t="s">
        <v>1955</v>
      </c>
      <c r="C2719" s="1" t="s">
        <v>20557</v>
      </c>
      <c r="D2719" s="1">
        <v>269.3</v>
      </c>
    </row>
    <row r="2720" spans="1:4">
      <c r="A2720" s="1">
        <v>1329</v>
      </c>
      <c r="B2720" s="1" t="s">
        <v>1956</v>
      </c>
      <c r="C2720" s="1" t="s">
        <v>20557</v>
      </c>
      <c r="D2720" s="1">
        <v>265</v>
      </c>
    </row>
    <row r="2721" spans="1:4">
      <c r="A2721" s="1">
        <v>6977</v>
      </c>
      <c r="B2721" s="1" t="s">
        <v>1957</v>
      </c>
      <c r="C2721" s="1" t="s">
        <v>24085</v>
      </c>
      <c r="D2721" s="1">
        <v>12472.32</v>
      </c>
    </row>
    <row r="2722" spans="1:4">
      <c r="A2722" s="1">
        <v>29918</v>
      </c>
      <c r="B2722" s="1" t="s">
        <v>1958</v>
      </c>
      <c r="C2722" s="1" t="s">
        <v>20557</v>
      </c>
      <c r="D2722" s="1">
        <v>325</v>
      </c>
    </row>
    <row r="2723" spans="1:4">
      <c r="A2723" s="1">
        <v>1327</v>
      </c>
      <c r="B2723" s="1" t="s">
        <v>1959</v>
      </c>
      <c r="C2723" s="1" t="s">
        <v>20557</v>
      </c>
      <c r="D2723" s="1">
        <v>356</v>
      </c>
    </row>
    <row r="2724" spans="1:4">
      <c r="A2724" s="1">
        <v>6973</v>
      </c>
      <c r="B2724" s="1" t="s">
        <v>1960</v>
      </c>
      <c r="C2724" s="1" t="s">
        <v>24085</v>
      </c>
      <c r="D2724" s="1">
        <v>348</v>
      </c>
    </row>
    <row r="2725" spans="1:4">
      <c r="A2725" s="1">
        <v>3979</v>
      </c>
      <c r="B2725" s="1" t="s">
        <v>1961</v>
      </c>
      <c r="C2725" s="1" t="s">
        <v>24085</v>
      </c>
      <c r="D2725" s="1">
        <v>412</v>
      </c>
    </row>
    <row r="2726" spans="1:4">
      <c r="A2726" s="1">
        <v>8424</v>
      </c>
      <c r="B2726" s="1" t="s">
        <v>1962</v>
      </c>
      <c r="C2726" s="1" t="s">
        <v>24085</v>
      </c>
      <c r="D2726" s="1">
        <v>456</v>
      </c>
    </row>
    <row r="2727" spans="1:4">
      <c r="A2727" s="1">
        <v>8422</v>
      </c>
      <c r="B2727" s="1" t="s">
        <v>1963</v>
      </c>
      <c r="C2727" s="1" t="s">
        <v>24085</v>
      </c>
      <c r="D2727" s="1">
        <v>526</v>
      </c>
    </row>
    <row r="2728" spans="1:4">
      <c r="A2728" s="1">
        <v>8612</v>
      </c>
      <c r="B2728" s="1" t="s">
        <v>1964</v>
      </c>
      <c r="C2728" s="1" t="s">
        <v>24085</v>
      </c>
      <c r="D2728" s="1">
        <v>596</v>
      </c>
    </row>
    <row r="2729" spans="1:4">
      <c r="A2729" s="1">
        <v>29001</v>
      </c>
      <c r="B2729" s="1" t="s">
        <v>1965</v>
      </c>
      <c r="C2729" s="1" t="s">
        <v>24085</v>
      </c>
      <c r="D2729" s="1">
        <v>797.51</v>
      </c>
    </row>
    <row r="2730" spans="1:4">
      <c r="A2730" s="1">
        <v>864</v>
      </c>
      <c r="B2730" s="1" t="s">
        <v>1966</v>
      </c>
      <c r="C2730" s="1" t="s">
        <v>24085</v>
      </c>
      <c r="D2730" s="1">
        <v>264.48</v>
      </c>
    </row>
    <row r="2731" spans="1:4">
      <c r="A2731" s="1">
        <v>1234</v>
      </c>
      <c r="B2731" s="1" t="s">
        <v>1967</v>
      </c>
      <c r="C2731" s="1" t="s">
        <v>24085</v>
      </c>
      <c r="D2731" s="1">
        <v>70.2</v>
      </c>
    </row>
    <row r="2732" spans="1:4">
      <c r="A2732" s="1">
        <v>1175</v>
      </c>
      <c r="B2732" s="1" t="s">
        <v>1968</v>
      </c>
      <c r="C2732" s="1" t="s">
        <v>24085</v>
      </c>
      <c r="D2732" s="1">
        <v>5065</v>
      </c>
    </row>
    <row r="2733" spans="1:4">
      <c r="A2733" s="1">
        <v>1342</v>
      </c>
      <c r="B2733" s="1" t="s">
        <v>1969</v>
      </c>
      <c r="C2733" s="1" t="s">
        <v>20557</v>
      </c>
      <c r="D2733" s="1">
        <v>185</v>
      </c>
    </row>
    <row r="2734" spans="1:4">
      <c r="A2734" s="1">
        <v>588</v>
      </c>
      <c r="B2734" s="1" t="s">
        <v>1970</v>
      </c>
      <c r="C2734" s="1" t="s">
        <v>20557</v>
      </c>
      <c r="D2734" s="1">
        <v>248.9</v>
      </c>
    </row>
    <row r="2735" spans="1:4">
      <c r="A2735" s="1">
        <v>28911</v>
      </c>
      <c r="B2735" s="1" t="s">
        <v>1971</v>
      </c>
      <c r="C2735" s="1" t="s">
        <v>24085</v>
      </c>
      <c r="D2735" s="1">
        <v>15236</v>
      </c>
    </row>
    <row r="2736" spans="1:4">
      <c r="A2736" s="1">
        <v>7490</v>
      </c>
      <c r="B2736" s="1" t="s">
        <v>1972</v>
      </c>
      <c r="C2736" s="1" t="s">
        <v>24085</v>
      </c>
      <c r="D2736" s="1">
        <v>2.5299999999999998</v>
      </c>
    </row>
    <row r="2737" spans="1:4">
      <c r="A2737" s="1">
        <v>80220</v>
      </c>
      <c r="B2737" s="1" t="s">
        <v>1973</v>
      </c>
      <c r="C2737" s="1" t="s">
        <v>24085</v>
      </c>
      <c r="D2737" s="1">
        <v>76.06</v>
      </c>
    </row>
    <row r="2738" spans="1:4">
      <c r="A2738" s="1">
        <v>80101</v>
      </c>
      <c r="B2738" s="1" t="s">
        <v>1974</v>
      </c>
      <c r="C2738" s="1" t="s">
        <v>24085</v>
      </c>
      <c r="D2738" s="1">
        <v>58.5</v>
      </c>
    </row>
    <row r="2739" spans="1:4">
      <c r="A2739" s="1">
        <v>769</v>
      </c>
      <c r="B2739" s="1" t="s">
        <v>1975</v>
      </c>
      <c r="C2739" s="1" t="s">
        <v>24085</v>
      </c>
      <c r="D2739" s="1">
        <v>58.5</v>
      </c>
    </row>
    <row r="2740" spans="1:4">
      <c r="A2740" s="1">
        <v>768</v>
      </c>
      <c r="B2740" s="1" t="s">
        <v>1976</v>
      </c>
      <c r="C2740" s="1" t="s">
        <v>24085</v>
      </c>
      <c r="D2740" s="1">
        <v>58.5</v>
      </c>
    </row>
    <row r="2741" spans="1:4">
      <c r="A2741" s="1">
        <v>699</v>
      </c>
      <c r="B2741" s="1" t="s">
        <v>1977</v>
      </c>
      <c r="C2741" s="1" t="s">
        <v>24085</v>
      </c>
      <c r="D2741" s="1">
        <v>58.5</v>
      </c>
    </row>
    <row r="2742" spans="1:4">
      <c r="A2742" s="1">
        <v>80109</v>
      </c>
      <c r="B2742" s="1" t="s">
        <v>1978</v>
      </c>
      <c r="C2742" s="1" t="s">
        <v>24085</v>
      </c>
      <c r="D2742" s="1">
        <v>58.5</v>
      </c>
    </row>
    <row r="2743" spans="1:4">
      <c r="A2743" s="1">
        <v>50207</v>
      </c>
      <c r="B2743" s="1" t="s">
        <v>1979</v>
      </c>
      <c r="C2743" s="1" t="s">
        <v>24085</v>
      </c>
      <c r="D2743" s="1">
        <v>70.2</v>
      </c>
    </row>
    <row r="2744" spans="1:4">
      <c r="A2744" s="1">
        <v>50208</v>
      </c>
      <c r="B2744" s="1" t="s">
        <v>1980</v>
      </c>
      <c r="C2744" s="1" t="s">
        <v>24085</v>
      </c>
      <c r="D2744" s="1">
        <v>70.2</v>
      </c>
    </row>
    <row r="2745" spans="1:4">
      <c r="A2745" s="1">
        <v>2352</v>
      </c>
      <c r="B2745" s="1" t="s">
        <v>1981</v>
      </c>
      <c r="C2745" s="1" t="s">
        <v>24085</v>
      </c>
      <c r="D2745" s="1">
        <v>69.03</v>
      </c>
    </row>
    <row r="2746" spans="1:4">
      <c r="A2746" s="1">
        <v>7650</v>
      </c>
      <c r="B2746" s="1" t="s">
        <v>1982</v>
      </c>
      <c r="C2746" s="1" t="s">
        <v>24085</v>
      </c>
      <c r="D2746" s="1">
        <v>7.5</v>
      </c>
    </row>
    <row r="2747" spans="1:4">
      <c r="A2747" s="1">
        <v>20868</v>
      </c>
      <c r="B2747" s="1" t="s">
        <v>1983</v>
      </c>
      <c r="C2747" s="1" t="s">
        <v>24085</v>
      </c>
      <c r="D2747" s="1">
        <v>40.6</v>
      </c>
    </row>
    <row r="2748" spans="1:4">
      <c r="A2748" s="1">
        <v>3800</v>
      </c>
      <c r="B2748" s="1" t="s">
        <v>1984</v>
      </c>
      <c r="C2748" s="1" t="s">
        <v>24085</v>
      </c>
      <c r="D2748" s="1">
        <v>99.55</v>
      </c>
    </row>
    <row r="2749" spans="1:4">
      <c r="A2749" s="1">
        <v>55816</v>
      </c>
      <c r="B2749" s="1" t="s">
        <v>1985</v>
      </c>
      <c r="C2749" s="1" t="s">
        <v>20557</v>
      </c>
      <c r="D2749" s="1">
        <v>96.36</v>
      </c>
    </row>
    <row r="2750" spans="1:4">
      <c r="A2750" s="1">
        <v>6975</v>
      </c>
      <c r="B2750" s="1" t="s">
        <v>1986</v>
      </c>
      <c r="C2750" s="1" t="s">
        <v>20557</v>
      </c>
      <c r="D2750" s="1">
        <v>412.5</v>
      </c>
    </row>
    <row r="2751" spans="1:4">
      <c r="A2751" s="1">
        <v>867</v>
      </c>
      <c r="B2751" s="1" t="s">
        <v>1987</v>
      </c>
      <c r="C2751" s="1" t="s">
        <v>24085</v>
      </c>
      <c r="D2751" s="1">
        <v>431.52</v>
      </c>
    </row>
    <row r="2752" spans="1:4">
      <c r="A2752" s="1">
        <v>41201</v>
      </c>
      <c r="B2752" s="1" t="s">
        <v>1988</v>
      </c>
      <c r="C2752" s="1" t="s">
        <v>20557</v>
      </c>
      <c r="D2752" s="1">
        <v>245</v>
      </c>
    </row>
    <row r="2753" spans="1:4">
      <c r="A2753" s="1">
        <v>73105</v>
      </c>
      <c r="B2753" s="1" t="s">
        <v>1989</v>
      </c>
      <c r="C2753" s="1" t="s">
        <v>24085</v>
      </c>
      <c r="D2753" s="1">
        <v>460</v>
      </c>
    </row>
    <row r="2754" spans="1:4">
      <c r="A2754" s="1">
        <v>72794</v>
      </c>
      <c r="B2754" s="1" t="s">
        <v>1990</v>
      </c>
      <c r="C2754" s="1" t="s">
        <v>24085</v>
      </c>
      <c r="D2754" s="1">
        <v>879.92</v>
      </c>
    </row>
    <row r="2755" spans="1:4">
      <c r="A2755" s="1">
        <v>47133</v>
      </c>
      <c r="B2755" s="1" t="s">
        <v>1991</v>
      </c>
      <c r="C2755" s="1" t="s">
        <v>24085</v>
      </c>
      <c r="D2755" s="1">
        <v>1063.1400000000001</v>
      </c>
    </row>
    <row r="2756" spans="1:4">
      <c r="A2756" s="1">
        <v>47124</v>
      </c>
      <c r="B2756" s="1" t="s">
        <v>1992</v>
      </c>
      <c r="C2756" s="1" t="s">
        <v>24085</v>
      </c>
      <c r="D2756" s="1">
        <v>933.5</v>
      </c>
    </row>
    <row r="2757" spans="1:4">
      <c r="A2757" s="1">
        <v>47128</v>
      </c>
      <c r="B2757" s="1" t="s">
        <v>1993</v>
      </c>
      <c r="C2757" s="1" t="s">
        <v>24085</v>
      </c>
      <c r="D2757" s="1">
        <v>732.05</v>
      </c>
    </row>
    <row r="2758" spans="1:4">
      <c r="A2758" s="1">
        <v>47120</v>
      </c>
      <c r="B2758" s="1" t="s">
        <v>1994</v>
      </c>
      <c r="C2758" s="1" t="s">
        <v>24085</v>
      </c>
      <c r="D2758" s="1">
        <v>572</v>
      </c>
    </row>
    <row r="2759" spans="1:4">
      <c r="A2759" s="1">
        <v>47121</v>
      </c>
      <c r="B2759" s="1" t="s">
        <v>1995</v>
      </c>
      <c r="C2759" s="1" t="s">
        <v>24085</v>
      </c>
      <c r="D2759" s="1">
        <v>742</v>
      </c>
    </row>
    <row r="2760" spans="1:4">
      <c r="A2760" s="1">
        <v>47122</v>
      </c>
      <c r="B2760" s="1" t="s">
        <v>1996</v>
      </c>
      <c r="C2760" s="1" t="s">
        <v>24085</v>
      </c>
      <c r="D2760" s="1">
        <v>856</v>
      </c>
    </row>
    <row r="2761" spans="1:4">
      <c r="A2761" s="1">
        <v>4736</v>
      </c>
      <c r="B2761" s="1" t="s">
        <v>1997</v>
      </c>
      <c r="C2761" s="1" t="s">
        <v>24085</v>
      </c>
      <c r="D2761" s="1">
        <v>1356</v>
      </c>
    </row>
    <row r="2762" spans="1:4">
      <c r="A2762" s="1">
        <v>610</v>
      </c>
      <c r="B2762" s="1" t="s">
        <v>1998</v>
      </c>
      <c r="C2762" s="1" t="s">
        <v>24085</v>
      </c>
      <c r="D2762" s="1">
        <v>788.8</v>
      </c>
    </row>
    <row r="2763" spans="1:4">
      <c r="A2763" s="1">
        <v>72792</v>
      </c>
      <c r="B2763" s="1" t="s">
        <v>1999</v>
      </c>
      <c r="C2763" s="1" t="s">
        <v>24085</v>
      </c>
      <c r="D2763" s="1">
        <v>573</v>
      </c>
    </row>
    <row r="2764" spans="1:4">
      <c r="A2764" s="1">
        <v>4362</v>
      </c>
      <c r="B2764" s="1" t="s">
        <v>2000</v>
      </c>
      <c r="C2764" s="1" t="s">
        <v>24085</v>
      </c>
      <c r="D2764" s="1">
        <v>881.6</v>
      </c>
    </row>
    <row r="2765" spans="1:4">
      <c r="A2765" s="1">
        <v>72793</v>
      </c>
      <c r="B2765" s="1" t="s">
        <v>2001</v>
      </c>
      <c r="C2765" s="1" t="s">
        <v>24085</v>
      </c>
      <c r="D2765" s="1">
        <v>702</v>
      </c>
    </row>
    <row r="2766" spans="1:4">
      <c r="A2766" s="1">
        <v>46330</v>
      </c>
      <c r="B2766" s="1" t="s">
        <v>2002</v>
      </c>
      <c r="C2766" s="1" t="s">
        <v>24085</v>
      </c>
      <c r="D2766" s="1">
        <v>910.56</v>
      </c>
    </row>
    <row r="2767" spans="1:4">
      <c r="A2767" s="1">
        <v>72790</v>
      </c>
      <c r="B2767" s="1" t="s">
        <v>2003</v>
      </c>
      <c r="C2767" s="1" t="s">
        <v>24085</v>
      </c>
      <c r="D2767" s="1">
        <v>252</v>
      </c>
    </row>
    <row r="2768" spans="1:4">
      <c r="A2768" s="1">
        <v>46325</v>
      </c>
      <c r="B2768" s="1" t="s">
        <v>2004</v>
      </c>
      <c r="C2768" s="1" t="s">
        <v>24085</v>
      </c>
      <c r="D2768" s="1">
        <v>344.4</v>
      </c>
    </row>
    <row r="2769" spans="1:4">
      <c r="A2769" s="1">
        <v>209</v>
      </c>
      <c r="B2769" s="1" t="s">
        <v>2005</v>
      </c>
      <c r="C2769" s="1" t="s">
        <v>24085</v>
      </c>
      <c r="D2769" s="1">
        <v>2651</v>
      </c>
    </row>
    <row r="2770" spans="1:4">
      <c r="A2770" s="1">
        <v>8741</v>
      </c>
      <c r="B2770" s="1" t="s">
        <v>2006</v>
      </c>
      <c r="C2770" s="1" t="s">
        <v>24085</v>
      </c>
      <c r="D2770" s="1">
        <v>446.6</v>
      </c>
    </row>
    <row r="2771" spans="1:4">
      <c r="A2771" s="1">
        <v>8740</v>
      </c>
      <c r="B2771" s="1" t="s">
        <v>2007</v>
      </c>
      <c r="C2771" s="1" t="s">
        <v>24085</v>
      </c>
      <c r="D2771" s="1">
        <v>851.9</v>
      </c>
    </row>
    <row r="2772" spans="1:4">
      <c r="A2772" s="1">
        <v>47116</v>
      </c>
      <c r="B2772" s="1" t="s">
        <v>2008</v>
      </c>
      <c r="C2772" s="1" t="s">
        <v>24085</v>
      </c>
      <c r="D2772" s="1">
        <v>2064.8000000000002</v>
      </c>
    </row>
    <row r="2773" spans="1:4">
      <c r="A2773" s="1">
        <v>72785</v>
      </c>
      <c r="B2773" s="1" t="s">
        <v>2009</v>
      </c>
      <c r="C2773" s="1" t="s">
        <v>24085</v>
      </c>
      <c r="D2773" s="1">
        <v>1430</v>
      </c>
    </row>
    <row r="2774" spans="1:4">
      <c r="A2774" s="1">
        <v>72786</v>
      </c>
      <c r="B2774" s="1" t="s">
        <v>2010</v>
      </c>
      <c r="C2774" s="1" t="s">
        <v>24085</v>
      </c>
      <c r="D2774" s="1">
        <v>1560</v>
      </c>
    </row>
    <row r="2775" spans="1:4">
      <c r="A2775" s="1">
        <v>72787</v>
      </c>
      <c r="B2775" s="1" t="s">
        <v>2011</v>
      </c>
      <c r="C2775" s="1" t="s">
        <v>24085</v>
      </c>
      <c r="D2775" s="1">
        <v>2230</v>
      </c>
    </row>
    <row r="2776" spans="1:4">
      <c r="A2776" s="1">
        <v>9413</v>
      </c>
      <c r="B2776" s="1" t="s">
        <v>2012</v>
      </c>
      <c r="C2776" s="1" t="s">
        <v>24085</v>
      </c>
      <c r="D2776" s="1">
        <v>235</v>
      </c>
    </row>
    <row r="2777" spans="1:4">
      <c r="A2777" s="1">
        <v>72788</v>
      </c>
      <c r="B2777" s="1" t="s">
        <v>2013</v>
      </c>
      <c r="C2777" s="1" t="s">
        <v>24085</v>
      </c>
      <c r="D2777" s="1">
        <v>192</v>
      </c>
    </row>
    <row r="2778" spans="1:4">
      <c r="A2778" s="1">
        <v>72789</v>
      </c>
      <c r="B2778" s="1" t="s">
        <v>2014</v>
      </c>
      <c r="C2778" s="1" t="s">
        <v>24085</v>
      </c>
      <c r="D2778" s="1">
        <v>232</v>
      </c>
    </row>
    <row r="2779" spans="1:4">
      <c r="A2779" s="1">
        <v>72791</v>
      </c>
      <c r="B2779" s="1" t="s">
        <v>2015</v>
      </c>
      <c r="C2779" s="1" t="s">
        <v>24085</v>
      </c>
      <c r="D2779" s="1">
        <v>369</v>
      </c>
    </row>
    <row r="2780" spans="1:4">
      <c r="A2780" s="1">
        <v>41113</v>
      </c>
      <c r="B2780" s="1" t="s">
        <v>2016</v>
      </c>
      <c r="C2780" s="1" t="s">
        <v>24085</v>
      </c>
      <c r="D2780" s="1">
        <v>1006.88</v>
      </c>
    </row>
    <row r="2781" spans="1:4">
      <c r="A2781" s="1">
        <v>46335</v>
      </c>
      <c r="B2781" s="1" t="s">
        <v>2017</v>
      </c>
      <c r="C2781" s="1" t="s">
        <v>24085</v>
      </c>
      <c r="D2781" s="1">
        <v>632</v>
      </c>
    </row>
    <row r="2782" spans="1:4">
      <c r="A2782" s="1">
        <v>7103</v>
      </c>
      <c r="B2782" s="1" t="s">
        <v>2018</v>
      </c>
      <c r="C2782" s="1" t="s">
        <v>24085</v>
      </c>
      <c r="D2782" s="1">
        <v>436</v>
      </c>
    </row>
    <row r="2783" spans="1:4">
      <c r="A2783" s="1">
        <v>6211</v>
      </c>
      <c r="B2783" s="1" t="s">
        <v>2019</v>
      </c>
      <c r="C2783" s="1" t="s">
        <v>24085</v>
      </c>
      <c r="D2783" s="1">
        <v>453.2</v>
      </c>
    </row>
    <row r="2784" spans="1:4">
      <c r="A2784" s="1">
        <v>10794</v>
      </c>
      <c r="B2784" s="1" t="s">
        <v>2020</v>
      </c>
      <c r="C2784" s="1" t="s">
        <v>24085</v>
      </c>
      <c r="D2784" s="1">
        <v>2596.2800000000002</v>
      </c>
    </row>
    <row r="2785" spans="1:4">
      <c r="A2785" s="1">
        <v>10089</v>
      </c>
      <c r="B2785" s="1" t="s">
        <v>2021</v>
      </c>
      <c r="C2785" s="1" t="s">
        <v>24085</v>
      </c>
      <c r="D2785" s="1">
        <v>720.45</v>
      </c>
    </row>
    <row r="2786" spans="1:4">
      <c r="A2786" s="1">
        <v>6767</v>
      </c>
      <c r="B2786" s="1" t="s">
        <v>2022</v>
      </c>
      <c r="C2786" s="1" t="s">
        <v>24085</v>
      </c>
      <c r="D2786" s="1">
        <v>713.82</v>
      </c>
    </row>
    <row r="2787" spans="1:4">
      <c r="A2787" s="1">
        <v>10326</v>
      </c>
      <c r="B2787" s="1" t="s">
        <v>2023</v>
      </c>
      <c r="C2787" s="1" t="s">
        <v>24085</v>
      </c>
      <c r="D2787" s="1">
        <v>78.8</v>
      </c>
    </row>
    <row r="2788" spans="1:4">
      <c r="A2788" s="1">
        <v>77725</v>
      </c>
      <c r="B2788" s="1" t="s">
        <v>2024</v>
      </c>
      <c r="C2788" s="1" t="s">
        <v>21974</v>
      </c>
      <c r="D2788" s="1">
        <v>165</v>
      </c>
    </row>
    <row r="2789" spans="1:4">
      <c r="A2789" s="1">
        <v>8078</v>
      </c>
      <c r="B2789" s="1" t="s">
        <v>2025</v>
      </c>
      <c r="C2789" s="1" t="s">
        <v>5416</v>
      </c>
      <c r="D2789" s="1">
        <v>11050</v>
      </c>
    </row>
    <row r="2790" spans="1:4">
      <c r="A2790" s="1">
        <v>7065</v>
      </c>
      <c r="B2790" s="1" t="s">
        <v>2026</v>
      </c>
      <c r="C2790" s="1" t="s">
        <v>24134</v>
      </c>
      <c r="D2790" s="1">
        <v>4.41</v>
      </c>
    </row>
    <row r="2791" spans="1:4">
      <c r="A2791" s="1">
        <v>1400</v>
      </c>
      <c r="B2791" s="1" t="s">
        <v>2027</v>
      </c>
      <c r="C2791" s="1" t="s">
        <v>24134</v>
      </c>
      <c r="D2791" s="1">
        <v>14.7</v>
      </c>
    </row>
    <row r="2792" spans="1:4">
      <c r="A2792" s="1">
        <v>1421</v>
      </c>
      <c r="B2792" s="1" t="s">
        <v>2028</v>
      </c>
      <c r="C2792" s="1" t="s">
        <v>24134</v>
      </c>
      <c r="D2792" s="1">
        <v>10.3</v>
      </c>
    </row>
    <row r="2793" spans="1:4">
      <c r="A2793" s="1">
        <v>62720</v>
      </c>
      <c r="B2793" s="1" t="s">
        <v>2029</v>
      </c>
      <c r="C2793" s="1" t="s">
        <v>24134</v>
      </c>
      <c r="D2793" s="1">
        <v>3.18</v>
      </c>
    </row>
    <row r="2794" spans="1:4">
      <c r="A2794" s="1">
        <v>62721</v>
      </c>
      <c r="B2794" s="1" t="s">
        <v>2030</v>
      </c>
      <c r="C2794" s="1" t="s">
        <v>24134</v>
      </c>
      <c r="D2794" s="1">
        <v>3.18</v>
      </c>
    </row>
    <row r="2795" spans="1:4">
      <c r="A2795" s="1">
        <v>62722</v>
      </c>
      <c r="B2795" s="1" t="s">
        <v>2031</v>
      </c>
      <c r="C2795" s="1" t="s">
        <v>24134</v>
      </c>
      <c r="D2795" s="1">
        <v>3.18</v>
      </c>
    </row>
    <row r="2796" spans="1:4">
      <c r="A2796" s="1">
        <v>14213</v>
      </c>
      <c r="B2796" s="1" t="s">
        <v>2032</v>
      </c>
      <c r="C2796" s="1" t="s">
        <v>24134</v>
      </c>
      <c r="D2796" s="1">
        <v>10.3</v>
      </c>
    </row>
    <row r="2797" spans="1:4">
      <c r="A2797" s="1">
        <v>1450</v>
      </c>
      <c r="B2797" s="1" t="s">
        <v>2033</v>
      </c>
      <c r="C2797" s="1" t="s">
        <v>24134</v>
      </c>
      <c r="D2797" s="1">
        <v>8.9</v>
      </c>
    </row>
    <row r="2798" spans="1:4">
      <c r="A2798" s="1">
        <v>62723</v>
      </c>
      <c r="B2798" s="1" t="s">
        <v>2034</v>
      </c>
      <c r="C2798" s="1" t="s">
        <v>24134</v>
      </c>
      <c r="D2798" s="1">
        <v>9.82</v>
      </c>
    </row>
    <row r="2799" spans="1:4">
      <c r="A2799" s="1">
        <v>1420</v>
      </c>
      <c r="B2799" s="1" t="s">
        <v>2035</v>
      </c>
      <c r="C2799" s="1" t="s">
        <v>24134</v>
      </c>
      <c r="D2799" s="1">
        <v>8.9</v>
      </c>
    </row>
    <row r="2800" spans="1:4">
      <c r="A2800" s="1">
        <v>1205</v>
      </c>
      <c r="B2800" s="1" t="s">
        <v>2036</v>
      </c>
      <c r="C2800" s="1" t="s">
        <v>24134</v>
      </c>
      <c r="D2800" s="1">
        <v>8.9</v>
      </c>
    </row>
    <row r="2801" spans="1:4">
      <c r="A2801" s="1">
        <v>4776</v>
      </c>
      <c r="B2801" s="1" t="s">
        <v>2037</v>
      </c>
      <c r="C2801" s="1" t="s">
        <v>24134</v>
      </c>
      <c r="D2801" s="1">
        <v>7.6</v>
      </c>
    </row>
    <row r="2802" spans="1:4">
      <c r="A2802" s="1">
        <v>28651</v>
      </c>
      <c r="B2802" s="1" t="s">
        <v>2038</v>
      </c>
      <c r="C2802" s="1" t="s">
        <v>24134</v>
      </c>
      <c r="D2802" s="1">
        <v>11.32</v>
      </c>
    </row>
    <row r="2803" spans="1:4">
      <c r="A2803" s="1">
        <v>2892</v>
      </c>
      <c r="B2803" s="1" t="s">
        <v>2039</v>
      </c>
      <c r="C2803" s="1" t="s">
        <v>24085</v>
      </c>
      <c r="D2803" s="1">
        <v>13.56</v>
      </c>
    </row>
    <row r="2804" spans="1:4">
      <c r="A2804" s="1">
        <v>17877</v>
      </c>
      <c r="B2804" s="1" t="s">
        <v>2040</v>
      </c>
      <c r="C2804" s="1" t="s">
        <v>24085</v>
      </c>
      <c r="D2804" s="1">
        <v>6.43</v>
      </c>
    </row>
    <row r="2805" spans="1:4">
      <c r="A2805" s="1">
        <v>11357</v>
      </c>
      <c r="B2805" s="1" t="s">
        <v>2041</v>
      </c>
      <c r="C2805" s="1" t="s">
        <v>24085</v>
      </c>
      <c r="D2805" s="1">
        <v>330.6</v>
      </c>
    </row>
    <row r="2806" spans="1:4">
      <c r="A2806" s="1">
        <v>8326</v>
      </c>
      <c r="B2806" s="1" t="s">
        <v>2042</v>
      </c>
      <c r="C2806" s="1" t="s">
        <v>24085</v>
      </c>
      <c r="D2806" s="1">
        <v>78.88</v>
      </c>
    </row>
    <row r="2807" spans="1:4">
      <c r="A2807" s="1">
        <v>6648</v>
      </c>
      <c r="B2807" s="1" t="s">
        <v>2043</v>
      </c>
      <c r="C2807" s="1" t="s">
        <v>16505</v>
      </c>
      <c r="D2807" s="1">
        <v>78.88</v>
      </c>
    </row>
    <row r="2808" spans="1:4">
      <c r="A2808" s="1">
        <v>2102</v>
      </c>
      <c r="B2808" s="1" t="s">
        <v>2044</v>
      </c>
      <c r="C2808" s="1" t="s">
        <v>24138</v>
      </c>
      <c r="D2808" s="1">
        <v>5.2</v>
      </c>
    </row>
    <row r="2809" spans="1:4">
      <c r="A2809" s="1">
        <v>129</v>
      </c>
      <c r="B2809" s="1" t="s">
        <v>2045</v>
      </c>
      <c r="C2809" s="1" t="s">
        <v>16505</v>
      </c>
      <c r="D2809" s="1">
        <v>58.93</v>
      </c>
    </row>
    <row r="2810" spans="1:4">
      <c r="A2810" s="1">
        <v>2324</v>
      </c>
      <c r="B2810" s="1" t="s">
        <v>2046</v>
      </c>
      <c r="C2810" s="1" t="s">
        <v>24085</v>
      </c>
      <c r="D2810" s="1">
        <v>32.25</v>
      </c>
    </row>
    <row r="2811" spans="1:4">
      <c r="A2811" s="1">
        <v>2314</v>
      </c>
      <c r="B2811" s="1" t="s">
        <v>2047</v>
      </c>
      <c r="C2811" s="1" t="s">
        <v>4295</v>
      </c>
      <c r="D2811" s="1">
        <v>9.36</v>
      </c>
    </row>
    <row r="2812" spans="1:4">
      <c r="A2812" s="1">
        <v>2315</v>
      </c>
      <c r="B2812" s="1" t="s">
        <v>2048</v>
      </c>
      <c r="C2812" s="1" t="s">
        <v>4295</v>
      </c>
      <c r="D2812" s="1">
        <v>19.850000000000001</v>
      </c>
    </row>
    <row r="2813" spans="1:4">
      <c r="A2813" s="1">
        <v>2316</v>
      </c>
      <c r="B2813" s="1" t="s">
        <v>2049</v>
      </c>
      <c r="C2813" s="1" t="s">
        <v>4295</v>
      </c>
      <c r="D2813" s="1">
        <v>24.23</v>
      </c>
    </row>
    <row r="2814" spans="1:4">
      <c r="A2814" s="1">
        <v>2312</v>
      </c>
      <c r="B2814" s="1" t="s">
        <v>2050</v>
      </c>
      <c r="C2814" s="1" t="s">
        <v>4295</v>
      </c>
      <c r="D2814" s="1">
        <v>6.9</v>
      </c>
    </row>
    <row r="2815" spans="1:4">
      <c r="A2815" s="1">
        <v>2320</v>
      </c>
      <c r="B2815" s="1" t="s">
        <v>2051</v>
      </c>
      <c r="C2815" s="1" t="s">
        <v>4295</v>
      </c>
      <c r="D2815" s="1">
        <v>5.6</v>
      </c>
    </row>
    <row r="2816" spans="1:4">
      <c r="A2816" s="1">
        <v>4859</v>
      </c>
      <c r="B2816" s="1" t="s">
        <v>2052</v>
      </c>
      <c r="C2816" s="1" t="s">
        <v>24138</v>
      </c>
      <c r="D2816" s="1">
        <v>0.86</v>
      </c>
    </row>
    <row r="2817" spans="1:4">
      <c r="A2817" s="1">
        <v>7312</v>
      </c>
      <c r="B2817" s="1" t="s">
        <v>2053</v>
      </c>
      <c r="C2817" s="1" t="s">
        <v>24138</v>
      </c>
      <c r="D2817" s="1">
        <v>5.36</v>
      </c>
    </row>
    <row r="2818" spans="1:4">
      <c r="A2818" s="1">
        <v>50273</v>
      </c>
      <c r="B2818" s="1" t="s">
        <v>2054</v>
      </c>
      <c r="C2818" s="1" t="s">
        <v>24134</v>
      </c>
      <c r="D2818" s="1">
        <v>5.26</v>
      </c>
    </row>
    <row r="2819" spans="1:4">
      <c r="A2819" s="1">
        <v>2616</v>
      </c>
      <c r="B2819" s="1" t="s">
        <v>2055</v>
      </c>
      <c r="C2819" s="1" t="s">
        <v>24085</v>
      </c>
      <c r="D2819" s="1">
        <v>20.85</v>
      </c>
    </row>
    <row r="2820" spans="1:4">
      <c r="A2820" s="1">
        <v>7188</v>
      </c>
      <c r="B2820" s="1" t="s">
        <v>2056</v>
      </c>
      <c r="C2820" s="1" t="s">
        <v>24138</v>
      </c>
      <c r="D2820" s="1">
        <v>6.25</v>
      </c>
    </row>
    <row r="2821" spans="1:4">
      <c r="A2821" s="1">
        <v>11362</v>
      </c>
      <c r="B2821" s="1" t="s">
        <v>2057</v>
      </c>
      <c r="C2821" s="1" t="s">
        <v>24085</v>
      </c>
      <c r="D2821" s="1">
        <v>13.65</v>
      </c>
    </row>
    <row r="2822" spans="1:4">
      <c r="A2822" s="1">
        <v>7164</v>
      </c>
      <c r="B2822" s="1" t="s">
        <v>2058</v>
      </c>
      <c r="C2822" s="1" t="s">
        <v>24138</v>
      </c>
      <c r="D2822" s="1">
        <v>2.16</v>
      </c>
    </row>
    <row r="2823" spans="1:4">
      <c r="A2823" s="1">
        <v>99887</v>
      </c>
      <c r="B2823" s="1" t="s">
        <v>2059</v>
      </c>
      <c r="C2823" s="1" t="s">
        <v>22075</v>
      </c>
      <c r="D2823" s="1">
        <v>68</v>
      </c>
    </row>
    <row r="2824" spans="1:4">
      <c r="A2824" s="1">
        <v>99891</v>
      </c>
      <c r="B2824" s="1" t="s">
        <v>2060</v>
      </c>
      <c r="C2824" s="1" t="s">
        <v>22075</v>
      </c>
      <c r="D2824" s="1">
        <v>68</v>
      </c>
    </row>
    <row r="2825" spans="1:4">
      <c r="A2825" s="1">
        <v>8275</v>
      </c>
      <c r="B2825" s="1" t="s">
        <v>2061</v>
      </c>
      <c r="C2825" s="1" t="s">
        <v>20557</v>
      </c>
      <c r="D2825" s="1">
        <v>7.35</v>
      </c>
    </row>
    <row r="2826" spans="1:4">
      <c r="A2826" s="1">
        <v>8905</v>
      </c>
      <c r="B2826" s="1" t="s">
        <v>2062</v>
      </c>
      <c r="C2826" s="1" t="s">
        <v>24085</v>
      </c>
      <c r="D2826" s="1">
        <v>4.3499999999999996</v>
      </c>
    </row>
    <row r="2827" spans="1:4">
      <c r="A2827" s="1">
        <v>4371</v>
      </c>
      <c r="B2827" s="1" t="s">
        <v>2063</v>
      </c>
      <c r="C2827" s="1" t="s">
        <v>20557</v>
      </c>
      <c r="D2827" s="1">
        <v>0.45</v>
      </c>
    </row>
    <row r="2828" spans="1:4">
      <c r="A2828" s="1">
        <v>4263</v>
      </c>
      <c r="B2828" s="1" t="s">
        <v>2064</v>
      </c>
      <c r="C2828" s="1" t="s">
        <v>20557</v>
      </c>
      <c r="D2828" s="1">
        <v>3.16</v>
      </c>
    </row>
    <row r="2829" spans="1:4">
      <c r="A2829" s="1">
        <v>8271</v>
      </c>
      <c r="B2829" s="1" t="s">
        <v>2065</v>
      </c>
      <c r="C2829" s="1" t="s">
        <v>20557</v>
      </c>
      <c r="D2829" s="1">
        <v>13.52</v>
      </c>
    </row>
    <row r="2830" spans="1:4">
      <c r="A2830" s="1">
        <v>4033</v>
      </c>
      <c r="B2830" s="1" t="s">
        <v>2066</v>
      </c>
      <c r="C2830" s="1" t="s">
        <v>20557</v>
      </c>
      <c r="D2830" s="1">
        <v>4.3499999999999996</v>
      </c>
    </row>
    <row r="2831" spans="1:4">
      <c r="A2831" s="1">
        <v>8817</v>
      </c>
      <c r="B2831" s="1" t="s">
        <v>2067</v>
      </c>
      <c r="C2831" s="1" t="s">
        <v>20557</v>
      </c>
      <c r="D2831" s="1">
        <v>6.2</v>
      </c>
    </row>
    <row r="2832" spans="1:4">
      <c r="A2832" s="1">
        <v>8810</v>
      </c>
      <c r="B2832" s="1" t="s">
        <v>2068</v>
      </c>
      <c r="C2832" s="1" t="s">
        <v>20557</v>
      </c>
      <c r="D2832" s="1">
        <v>3.25</v>
      </c>
    </row>
    <row r="2833" spans="1:4">
      <c r="A2833" s="1">
        <v>5854</v>
      </c>
      <c r="B2833" s="1" t="s">
        <v>2069</v>
      </c>
      <c r="C2833" s="1" t="s">
        <v>20557</v>
      </c>
      <c r="D2833" s="1">
        <v>9.4</v>
      </c>
    </row>
    <row r="2834" spans="1:4">
      <c r="A2834" s="1">
        <v>4367</v>
      </c>
      <c r="B2834" s="1" t="s">
        <v>2070</v>
      </c>
      <c r="C2834" s="1" t="s">
        <v>20557</v>
      </c>
      <c r="D2834" s="1">
        <v>7.25</v>
      </c>
    </row>
    <row r="2835" spans="1:4">
      <c r="A2835" s="1">
        <v>49527</v>
      </c>
      <c r="B2835" s="1" t="s">
        <v>2071</v>
      </c>
      <c r="C2835" s="1" t="s">
        <v>24085</v>
      </c>
      <c r="D2835" s="1">
        <v>39.44</v>
      </c>
    </row>
    <row r="2836" spans="1:4">
      <c r="A2836" s="1">
        <v>366</v>
      </c>
      <c r="B2836" s="1" t="s">
        <v>2072</v>
      </c>
      <c r="C2836" s="1" t="s">
        <v>24085</v>
      </c>
      <c r="D2836" s="1">
        <v>846.34</v>
      </c>
    </row>
    <row r="2837" spans="1:4">
      <c r="A2837" s="1">
        <v>372</v>
      </c>
      <c r="B2837" s="1" t="s">
        <v>2073</v>
      </c>
      <c r="C2837" s="1" t="s">
        <v>24085</v>
      </c>
      <c r="D2837" s="1">
        <v>786.48</v>
      </c>
    </row>
    <row r="2838" spans="1:4">
      <c r="A2838" s="1">
        <v>40262</v>
      </c>
      <c r="B2838" s="1" t="s">
        <v>2074</v>
      </c>
      <c r="C2838" s="1" t="s">
        <v>20557</v>
      </c>
      <c r="D2838" s="1">
        <v>34.24</v>
      </c>
    </row>
    <row r="2839" spans="1:4">
      <c r="A2839" s="1">
        <v>3318</v>
      </c>
      <c r="B2839" s="1" t="s">
        <v>2075</v>
      </c>
      <c r="C2839" s="1" t="s">
        <v>24085</v>
      </c>
      <c r="D2839" s="1">
        <v>504.6</v>
      </c>
    </row>
    <row r="2840" spans="1:4">
      <c r="A2840" s="1">
        <v>8396</v>
      </c>
      <c r="B2840" s="1" t="s">
        <v>2076</v>
      </c>
      <c r="C2840" s="1" t="s">
        <v>24134</v>
      </c>
      <c r="D2840" s="1">
        <v>7.42</v>
      </c>
    </row>
    <row r="2841" spans="1:4">
      <c r="A2841" s="1">
        <v>36839</v>
      </c>
      <c r="B2841" s="1" t="s">
        <v>2077</v>
      </c>
      <c r="C2841" s="1" t="s">
        <v>24085</v>
      </c>
      <c r="D2841" s="1">
        <v>56.96</v>
      </c>
    </row>
    <row r="2842" spans="1:4">
      <c r="A2842" s="1">
        <v>8066</v>
      </c>
      <c r="B2842" s="1" t="s">
        <v>2078</v>
      </c>
      <c r="C2842" s="1" t="s">
        <v>24085</v>
      </c>
      <c r="D2842" s="1">
        <v>123.71</v>
      </c>
    </row>
    <row r="2843" spans="1:4">
      <c r="A2843" s="1">
        <v>10481</v>
      </c>
      <c r="B2843" s="1" t="s">
        <v>2079</v>
      </c>
      <c r="C2843" s="1" t="s">
        <v>24085</v>
      </c>
      <c r="D2843" s="1">
        <v>283.27999999999997</v>
      </c>
    </row>
    <row r="2844" spans="1:4">
      <c r="A2844" s="1">
        <v>8007</v>
      </c>
      <c r="B2844" s="1" t="s">
        <v>2080</v>
      </c>
      <c r="C2844" s="1" t="s">
        <v>24085</v>
      </c>
      <c r="D2844" s="1">
        <v>13.45</v>
      </c>
    </row>
    <row r="2845" spans="1:4">
      <c r="A2845" s="1">
        <v>8008</v>
      </c>
      <c r="B2845" s="1" t="s">
        <v>2081</v>
      </c>
      <c r="C2845" s="1" t="s">
        <v>24085</v>
      </c>
      <c r="D2845" s="1">
        <v>15.9</v>
      </c>
    </row>
    <row r="2846" spans="1:4">
      <c r="A2846" s="1">
        <v>10477</v>
      </c>
      <c r="B2846" s="1" t="s">
        <v>2082</v>
      </c>
      <c r="C2846" s="1" t="s">
        <v>24085</v>
      </c>
      <c r="D2846" s="1">
        <v>733.68</v>
      </c>
    </row>
    <row r="2847" spans="1:4">
      <c r="A2847" s="1">
        <v>10478</v>
      </c>
      <c r="B2847" s="1" t="s">
        <v>2083</v>
      </c>
      <c r="C2847" s="1" t="s">
        <v>24085</v>
      </c>
      <c r="D2847" s="1">
        <v>322.10000000000002</v>
      </c>
    </row>
    <row r="2848" spans="1:4">
      <c r="A2848" s="1">
        <v>4117</v>
      </c>
      <c r="B2848" s="1" t="s">
        <v>609</v>
      </c>
      <c r="C2848" s="1" t="s">
        <v>24134</v>
      </c>
      <c r="D2848" s="1">
        <v>114.13</v>
      </c>
    </row>
    <row r="2849" spans="1:4">
      <c r="A2849" s="1">
        <v>10473</v>
      </c>
      <c r="B2849" s="1" t="s">
        <v>610</v>
      </c>
      <c r="C2849" s="1" t="s">
        <v>22126</v>
      </c>
      <c r="D2849" s="1">
        <v>13.65</v>
      </c>
    </row>
    <row r="2850" spans="1:4">
      <c r="A2850" s="1">
        <v>7025</v>
      </c>
      <c r="B2850" s="1" t="s">
        <v>611</v>
      </c>
      <c r="C2850" s="1" t="s">
        <v>22126</v>
      </c>
      <c r="D2850" s="1">
        <v>16.100000000000001</v>
      </c>
    </row>
    <row r="2851" spans="1:4">
      <c r="A2851" s="1">
        <v>8408</v>
      </c>
      <c r="B2851" s="1" t="s">
        <v>612</v>
      </c>
      <c r="C2851" s="1" t="s">
        <v>24085</v>
      </c>
      <c r="D2851" s="1">
        <v>850</v>
      </c>
    </row>
    <row r="2852" spans="1:4">
      <c r="A2852" s="1">
        <v>8070</v>
      </c>
      <c r="B2852" s="1" t="s">
        <v>613</v>
      </c>
      <c r="C2852" s="1" t="s">
        <v>24085</v>
      </c>
      <c r="D2852" s="1">
        <v>4.38</v>
      </c>
    </row>
    <row r="2853" spans="1:4">
      <c r="A2853" s="1">
        <v>3425</v>
      </c>
      <c r="B2853" s="1" t="s">
        <v>614</v>
      </c>
      <c r="C2853" s="1" t="s">
        <v>24085</v>
      </c>
      <c r="D2853" s="1">
        <v>4.18</v>
      </c>
    </row>
    <row r="2854" spans="1:4">
      <c r="A2854" s="1">
        <v>3973</v>
      </c>
      <c r="B2854" s="1" t="s">
        <v>615</v>
      </c>
      <c r="C2854" s="1" t="s">
        <v>24085</v>
      </c>
      <c r="D2854" s="1">
        <v>3.92</v>
      </c>
    </row>
    <row r="2855" spans="1:4">
      <c r="A2855" s="1">
        <v>2249</v>
      </c>
      <c r="B2855" s="1" t="s">
        <v>616</v>
      </c>
      <c r="C2855" s="1" t="s">
        <v>24085</v>
      </c>
      <c r="D2855" s="1">
        <v>702.01</v>
      </c>
    </row>
    <row r="2856" spans="1:4">
      <c r="A2856" s="1">
        <v>3175</v>
      </c>
      <c r="B2856" s="1" t="s">
        <v>617</v>
      </c>
      <c r="C2856" s="1" t="s">
        <v>24085</v>
      </c>
      <c r="D2856" s="1">
        <v>365.52</v>
      </c>
    </row>
    <row r="2857" spans="1:4">
      <c r="A2857" s="1">
        <v>3179</v>
      </c>
      <c r="B2857" s="1" t="s">
        <v>618</v>
      </c>
      <c r="C2857" s="1" t="s">
        <v>24085</v>
      </c>
      <c r="D2857" s="1">
        <v>750.31</v>
      </c>
    </row>
    <row r="2858" spans="1:4">
      <c r="A2858" s="1">
        <v>3471</v>
      </c>
      <c r="B2858" s="1" t="s">
        <v>619</v>
      </c>
      <c r="C2858" s="1" t="s">
        <v>24085</v>
      </c>
      <c r="D2858" s="1">
        <v>3195.1</v>
      </c>
    </row>
    <row r="2859" spans="1:4">
      <c r="A2859" s="1">
        <v>3475</v>
      </c>
      <c r="B2859" s="1" t="s">
        <v>620</v>
      </c>
      <c r="C2859" s="1" t="s">
        <v>24085</v>
      </c>
      <c r="D2859" s="1">
        <v>17762.28</v>
      </c>
    </row>
    <row r="2860" spans="1:4">
      <c r="A2860" s="1">
        <v>15914</v>
      </c>
      <c r="B2860" s="1" t="s">
        <v>621</v>
      </c>
      <c r="C2860" s="1" t="s">
        <v>24085</v>
      </c>
      <c r="D2860" s="1">
        <v>17.329999999999998</v>
      </c>
    </row>
    <row r="2861" spans="1:4">
      <c r="A2861" s="1">
        <v>3447</v>
      </c>
      <c r="B2861" s="1" t="s">
        <v>622</v>
      </c>
      <c r="C2861" s="1" t="s">
        <v>24085</v>
      </c>
      <c r="D2861" s="1">
        <v>8.6199999999999992</v>
      </c>
    </row>
    <row r="2862" spans="1:4">
      <c r="A2862" s="1">
        <v>72769</v>
      </c>
      <c r="B2862" s="1" t="s">
        <v>623</v>
      </c>
      <c r="C2862" s="1" t="s">
        <v>24085</v>
      </c>
      <c r="D2862" s="1">
        <v>38062</v>
      </c>
    </row>
    <row r="2863" spans="1:4">
      <c r="A2863" s="1">
        <v>5834</v>
      </c>
      <c r="B2863" s="1" t="s">
        <v>624</v>
      </c>
      <c r="C2863" s="1" t="s">
        <v>20557</v>
      </c>
      <c r="D2863" s="1">
        <v>429.2</v>
      </c>
    </row>
    <row r="2864" spans="1:4">
      <c r="A2864" s="1">
        <v>4596</v>
      </c>
      <c r="B2864" s="1" t="s">
        <v>625</v>
      </c>
      <c r="C2864" s="1" t="s">
        <v>24085</v>
      </c>
      <c r="D2864" s="1">
        <v>70.42</v>
      </c>
    </row>
    <row r="2865" spans="1:4">
      <c r="A2865" s="1">
        <v>24618</v>
      </c>
      <c r="B2865" s="1" t="s">
        <v>626</v>
      </c>
      <c r="C2865" s="1" t="s">
        <v>20557</v>
      </c>
      <c r="D2865" s="1">
        <v>69.599999999999994</v>
      </c>
    </row>
    <row r="2866" spans="1:4">
      <c r="A2866" s="1">
        <v>22076</v>
      </c>
      <c r="B2866" s="1" t="s">
        <v>627</v>
      </c>
      <c r="C2866" s="1" t="s">
        <v>24085</v>
      </c>
      <c r="D2866" s="1">
        <v>96.5</v>
      </c>
    </row>
    <row r="2867" spans="1:4">
      <c r="A2867" s="1">
        <v>7832</v>
      </c>
      <c r="B2867" s="1" t="s">
        <v>628</v>
      </c>
      <c r="C2867" s="1" t="s">
        <v>24085</v>
      </c>
      <c r="D2867" s="1">
        <v>196</v>
      </c>
    </row>
    <row r="2868" spans="1:4">
      <c r="A2868" s="1">
        <v>3771</v>
      </c>
      <c r="B2868" s="1" t="s">
        <v>629</v>
      </c>
      <c r="C2868" s="1" t="s">
        <v>24085</v>
      </c>
      <c r="D2868" s="1">
        <v>178</v>
      </c>
    </row>
    <row r="2869" spans="1:4">
      <c r="A2869" s="1">
        <v>22080</v>
      </c>
      <c r="B2869" s="1" t="s">
        <v>630</v>
      </c>
      <c r="C2869" s="1" t="s">
        <v>24085</v>
      </c>
      <c r="D2869" s="1">
        <v>153</v>
      </c>
    </row>
    <row r="2870" spans="1:4">
      <c r="A2870" s="1">
        <v>3448</v>
      </c>
      <c r="B2870" s="1" t="s">
        <v>631</v>
      </c>
      <c r="C2870" s="1" t="s">
        <v>24085</v>
      </c>
      <c r="D2870" s="1">
        <v>403</v>
      </c>
    </row>
    <row r="2871" spans="1:4">
      <c r="A2871" s="1">
        <v>6051</v>
      </c>
      <c r="B2871" s="1" t="s">
        <v>632</v>
      </c>
      <c r="C2871" s="1" t="s">
        <v>24085</v>
      </c>
      <c r="D2871" s="1">
        <v>397.06</v>
      </c>
    </row>
    <row r="2872" spans="1:4">
      <c r="A2872" s="1">
        <v>22084</v>
      </c>
      <c r="B2872" s="1" t="s">
        <v>633</v>
      </c>
      <c r="C2872" s="1" t="s">
        <v>24085</v>
      </c>
      <c r="D2872" s="1">
        <v>189</v>
      </c>
    </row>
    <row r="2873" spans="1:4">
      <c r="A2873" s="1">
        <v>21229</v>
      </c>
      <c r="B2873" s="1" t="s">
        <v>634</v>
      </c>
      <c r="C2873" s="1" t="s">
        <v>24085</v>
      </c>
      <c r="D2873" s="1">
        <v>108</v>
      </c>
    </row>
    <row r="2874" spans="1:4">
      <c r="A2874" s="1">
        <v>21228</v>
      </c>
      <c r="B2874" s="1" t="s">
        <v>635</v>
      </c>
      <c r="C2874" s="1" t="s">
        <v>24085</v>
      </c>
      <c r="D2874" s="1">
        <v>189.31</v>
      </c>
    </row>
    <row r="2875" spans="1:4">
      <c r="A2875" s="1">
        <v>55073</v>
      </c>
      <c r="B2875" s="1" t="s">
        <v>636</v>
      </c>
      <c r="C2875" s="1" t="s">
        <v>24085</v>
      </c>
      <c r="D2875" s="1">
        <v>1772.82</v>
      </c>
    </row>
    <row r="2876" spans="1:4">
      <c r="A2876" s="1">
        <v>1448</v>
      </c>
      <c r="B2876" s="1" t="s">
        <v>637</v>
      </c>
      <c r="C2876" s="1" t="s">
        <v>24085</v>
      </c>
      <c r="D2876" s="1">
        <v>967.79</v>
      </c>
    </row>
    <row r="2877" spans="1:4">
      <c r="A2877" s="1">
        <v>3818</v>
      </c>
      <c r="B2877" s="1" t="s">
        <v>638</v>
      </c>
      <c r="C2877" s="1" t="s">
        <v>24085</v>
      </c>
      <c r="D2877" s="1">
        <v>24.62</v>
      </c>
    </row>
    <row r="2878" spans="1:4">
      <c r="A2878" s="1">
        <v>17058</v>
      </c>
      <c r="B2878" s="1" t="s">
        <v>639</v>
      </c>
      <c r="C2878" s="1" t="s">
        <v>24085</v>
      </c>
      <c r="D2878" s="1">
        <v>19.63</v>
      </c>
    </row>
    <row r="2879" spans="1:4">
      <c r="A2879" s="1">
        <v>50947</v>
      </c>
      <c r="B2879" s="1" t="s">
        <v>640</v>
      </c>
      <c r="C2879" s="1" t="s">
        <v>24085</v>
      </c>
      <c r="D2879" s="1">
        <v>841</v>
      </c>
    </row>
    <row r="2880" spans="1:4">
      <c r="A2880" s="1">
        <v>13848</v>
      </c>
      <c r="B2880" s="1" t="s">
        <v>641</v>
      </c>
      <c r="C2880" s="1" t="s">
        <v>24085</v>
      </c>
      <c r="D2880" s="1">
        <v>656.47</v>
      </c>
    </row>
    <row r="2881" spans="1:4">
      <c r="A2881" s="1">
        <v>40099</v>
      </c>
      <c r="B2881" s="1" t="s">
        <v>642</v>
      </c>
      <c r="C2881" s="1" t="s">
        <v>24085</v>
      </c>
      <c r="D2881" s="1">
        <v>6.96</v>
      </c>
    </row>
    <row r="2882" spans="1:4">
      <c r="A2882" s="1">
        <v>3694</v>
      </c>
      <c r="B2882" s="1" t="s">
        <v>643</v>
      </c>
      <c r="C2882" s="1" t="s">
        <v>24085</v>
      </c>
      <c r="D2882" s="1">
        <v>102.47</v>
      </c>
    </row>
    <row r="2883" spans="1:4">
      <c r="A2883" s="1">
        <v>26074</v>
      </c>
      <c r="B2883" s="1" t="s">
        <v>644</v>
      </c>
      <c r="C2883" s="1" t="s">
        <v>24085</v>
      </c>
      <c r="D2883" s="1">
        <v>66.86</v>
      </c>
    </row>
    <row r="2884" spans="1:4">
      <c r="A2884" s="1">
        <v>3667</v>
      </c>
      <c r="B2884" s="1" t="s">
        <v>645</v>
      </c>
      <c r="C2884" s="1" t="s">
        <v>24085</v>
      </c>
      <c r="D2884" s="1">
        <v>81.569999999999993</v>
      </c>
    </row>
    <row r="2885" spans="1:4">
      <c r="A2885" s="1">
        <v>2636</v>
      </c>
      <c r="B2885" s="1" t="s">
        <v>646</v>
      </c>
      <c r="C2885" s="1" t="s">
        <v>24085</v>
      </c>
      <c r="D2885" s="1">
        <v>4.83</v>
      </c>
    </row>
    <row r="2886" spans="1:4">
      <c r="A2886" s="1">
        <v>523</v>
      </c>
      <c r="B2886" s="1" t="s">
        <v>647</v>
      </c>
      <c r="C2886" s="1" t="s">
        <v>24085</v>
      </c>
      <c r="D2886" s="1">
        <v>46.65</v>
      </c>
    </row>
    <row r="2887" spans="1:4">
      <c r="A2887" s="1">
        <v>6842</v>
      </c>
      <c r="B2887" s="1" t="s">
        <v>648</v>
      </c>
      <c r="C2887" s="1" t="s">
        <v>24085</v>
      </c>
      <c r="D2887" s="1">
        <v>206.54</v>
      </c>
    </row>
    <row r="2888" spans="1:4">
      <c r="A2888" s="1">
        <v>18221</v>
      </c>
      <c r="B2888" s="1" t="s">
        <v>649</v>
      </c>
      <c r="C2888" s="1" t="s">
        <v>24085</v>
      </c>
      <c r="D2888" s="1">
        <v>22.36</v>
      </c>
    </row>
    <row r="2889" spans="1:4">
      <c r="A2889" s="1">
        <v>61280</v>
      </c>
      <c r="B2889" s="1" t="s">
        <v>650</v>
      </c>
      <c r="C2889" s="1" t="s">
        <v>24085</v>
      </c>
      <c r="D2889" s="1">
        <v>14.38</v>
      </c>
    </row>
    <row r="2890" spans="1:4">
      <c r="A2890" s="1">
        <v>7131</v>
      </c>
      <c r="B2890" s="1" t="s">
        <v>651</v>
      </c>
      <c r="C2890" s="1" t="s">
        <v>24085</v>
      </c>
      <c r="D2890" s="1">
        <v>79.040000000000006</v>
      </c>
    </row>
    <row r="2891" spans="1:4">
      <c r="A2891" s="1">
        <v>99554</v>
      </c>
      <c r="B2891" s="1" t="s">
        <v>652</v>
      </c>
      <c r="C2891" s="1" t="s">
        <v>22075</v>
      </c>
      <c r="D2891" s="1">
        <v>2.0699999999999998</v>
      </c>
    </row>
    <row r="2892" spans="1:4">
      <c r="A2892" s="1">
        <v>4925</v>
      </c>
      <c r="B2892" s="1" t="s">
        <v>653</v>
      </c>
      <c r="C2892" s="1" t="s">
        <v>24085</v>
      </c>
      <c r="D2892" s="1">
        <v>6</v>
      </c>
    </row>
    <row r="2893" spans="1:4">
      <c r="A2893" s="1">
        <v>47112</v>
      </c>
      <c r="B2893" s="1" t="s">
        <v>654</v>
      </c>
      <c r="C2893" s="1" t="s">
        <v>24085</v>
      </c>
      <c r="D2893" s="1">
        <v>245.2</v>
      </c>
    </row>
    <row r="2894" spans="1:4">
      <c r="A2894" s="1">
        <v>4922</v>
      </c>
      <c r="B2894" s="1" t="s">
        <v>655</v>
      </c>
      <c r="C2894" s="1" t="s">
        <v>24085</v>
      </c>
      <c r="D2894" s="1">
        <v>14.6</v>
      </c>
    </row>
    <row r="2895" spans="1:4">
      <c r="A2895" s="1">
        <v>4917</v>
      </c>
      <c r="B2895" s="1" t="s">
        <v>656</v>
      </c>
      <c r="C2895" s="1" t="s">
        <v>24085</v>
      </c>
      <c r="D2895" s="1">
        <v>12</v>
      </c>
    </row>
    <row r="2896" spans="1:4">
      <c r="A2896" s="1">
        <v>47000</v>
      </c>
      <c r="B2896" s="1" t="s">
        <v>657</v>
      </c>
      <c r="C2896" s="1" t="s">
        <v>24085</v>
      </c>
      <c r="D2896" s="1">
        <v>12</v>
      </c>
    </row>
    <row r="2897" spans="1:4">
      <c r="A2897" s="1">
        <v>4913</v>
      </c>
      <c r="B2897" s="1" t="s">
        <v>658</v>
      </c>
      <c r="C2897" s="1" t="s">
        <v>24085</v>
      </c>
      <c r="D2897" s="1">
        <v>12</v>
      </c>
    </row>
    <row r="2898" spans="1:4">
      <c r="A2898" s="1">
        <v>4921</v>
      </c>
      <c r="B2898" s="1" t="s">
        <v>659</v>
      </c>
      <c r="C2898" s="1" t="s">
        <v>24085</v>
      </c>
      <c r="D2898" s="1">
        <v>14.3</v>
      </c>
    </row>
    <row r="2899" spans="1:4">
      <c r="A2899" s="1">
        <v>537</v>
      </c>
      <c r="B2899" s="1" t="s">
        <v>660</v>
      </c>
      <c r="C2899" s="1" t="s">
        <v>24134</v>
      </c>
      <c r="D2899" s="1">
        <v>3.98</v>
      </c>
    </row>
    <row r="2900" spans="1:4">
      <c r="A2900" s="1">
        <v>540</v>
      </c>
      <c r="B2900" s="1" t="s">
        <v>661</v>
      </c>
      <c r="C2900" s="1" t="s">
        <v>24134</v>
      </c>
      <c r="D2900" s="1">
        <v>3.98</v>
      </c>
    </row>
    <row r="2901" spans="1:4">
      <c r="A2901" s="1">
        <v>1165</v>
      </c>
      <c r="B2901" s="1" t="s">
        <v>662</v>
      </c>
      <c r="C2901" s="1" t="s">
        <v>24085</v>
      </c>
      <c r="D2901" s="1">
        <v>401.8</v>
      </c>
    </row>
    <row r="2902" spans="1:4">
      <c r="A2902" s="1">
        <v>2168</v>
      </c>
      <c r="B2902" s="1" t="s">
        <v>663</v>
      </c>
      <c r="C2902" s="1" t="s">
        <v>24085</v>
      </c>
      <c r="D2902" s="1">
        <v>21.66</v>
      </c>
    </row>
    <row r="2903" spans="1:4">
      <c r="A2903" s="1">
        <v>2989</v>
      </c>
      <c r="B2903" s="1" t="s">
        <v>664</v>
      </c>
      <c r="C2903" s="1" t="s">
        <v>24085</v>
      </c>
      <c r="D2903" s="1">
        <v>113.53</v>
      </c>
    </row>
    <row r="2904" spans="1:4">
      <c r="A2904" s="1">
        <v>6736</v>
      </c>
      <c r="B2904" s="1" t="s">
        <v>665</v>
      </c>
      <c r="C2904" s="1" t="s">
        <v>24085</v>
      </c>
      <c r="D2904" s="1">
        <v>3.94</v>
      </c>
    </row>
    <row r="2905" spans="1:4">
      <c r="A2905" s="1">
        <v>2643</v>
      </c>
      <c r="B2905" s="1" t="s">
        <v>666</v>
      </c>
      <c r="C2905" s="1" t="s">
        <v>24085</v>
      </c>
      <c r="D2905" s="1">
        <v>4.5199999999999996</v>
      </c>
    </row>
    <row r="2906" spans="1:4">
      <c r="A2906" s="1">
        <v>20809</v>
      </c>
      <c r="B2906" s="1" t="s">
        <v>667</v>
      </c>
      <c r="C2906" s="1" t="s">
        <v>24085</v>
      </c>
      <c r="D2906" s="1">
        <v>8.0299999999999994</v>
      </c>
    </row>
    <row r="2907" spans="1:4">
      <c r="A2907" s="1">
        <v>2607</v>
      </c>
      <c r="B2907" s="1" t="s">
        <v>668</v>
      </c>
      <c r="C2907" s="1" t="s">
        <v>3736</v>
      </c>
      <c r="D2907" s="1">
        <v>46</v>
      </c>
    </row>
    <row r="2908" spans="1:4">
      <c r="A2908" s="1">
        <v>5149</v>
      </c>
      <c r="B2908" s="1" t="s">
        <v>669</v>
      </c>
      <c r="C2908" s="1" t="s">
        <v>24085</v>
      </c>
      <c r="D2908" s="1">
        <v>5.3</v>
      </c>
    </row>
    <row r="2909" spans="1:4">
      <c r="A2909" s="1">
        <v>19907</v>
      </c>
      <c r="B2909" s="1" t="s">
        <v>670</v>
      </c>
      <c r="C2909" s="1" t="s">
        <v>24085</v>
      </c>
      <c r="D2909" s="1">
        <v>47.56</v>
      </c>
    </row>
    <row r="2910" spans="1:4">
      <c r="A2910" s="1">
        <v>62</v>
      </c>
      <c r="B2910" s="1" t="s">
        <v>671</v>
      </c>
      <c r="C2910" s="1" t="s">
        <v>24085</v>
      </c>
      <c r="D2910" s="1">
        <v>265</v>
      </c>
    </row>
    <row r="2911" spans="1:4">
      <c r="A2911" s="1">
        <v>12829</v>
      </c>
      <c r="B2911" s="1" t="s">
        <v>672</v>
      </c>
      <c r="C2911" s="1" t="s">
        <v>24085</v>
      </c>
      <c r="D2911" s="1">
        <v>38.799999999999997</v>
      </c>
    </row>
    <row r="2912" spans="1:4">
      <c r="A2912" s="1">
        <v>31017</v>
      </c>
      <c r="B2912" s="1" t="s">
        <v>673</v>
      </c>
      <c r="C2912" s="1" t="s">
        <v>24085</v>
      </c>
      <c r="D2912" s="1">
        <v>33.200000000000003</v>
      </c>
    </row>
    <row r="2913" spans="1:4">
      <c r="A2913" s="1">
        <v>2782</v>
      </c>
      <c r="B2913" s="1" t="s">
        <v>674</v>
      </c>
      <c r="C2913" s="1" t="s">
        <v>24085</v>
      </c>
      <c r="D2913" s="1">
        <v>34.200000000000003</v>
      </c>
    </row>
    <row r="2914" spans="1:4">
      <c r="A2914" s="1">
        <v>2274</v>
      </c>
      <c r="B2914" s="1" t="s">
        <v>675</v>
      </c>
      <c r="C2914" s="1" t="s">
        <v>24085</v>
      </c>
      <c r="D2914" s="1">
        <v>23.3</v>
      </c>
    </row>
    <row r="2915" spans="1:4">
      <c r="A2915" s="1">
        <v>2277</v>
      </c>
      <c r="B2915" s="1" t="s">
        <v>676</v>
      </c>
      <c r="C2915" s="1" t="s">
        <v>24085</v>
      </c>
      <c r="D2915" s="1">
        <v>45.4</v>
      </c>
    </row>
    <row r="2916" spans="1:4">
      <c r="A2916" s="1">
        <v>2280</v>
      </c>
      <c r="B2916" s="1" t="s">
        <v>677</v>
      </c>
      <c r="C2916" s="1" t="s">
        <v>24085</v>
      </c>
      <c r="D2916" s="1">
        <v>223</v>
      </c>
    </row>
    <row r="2917" spans="1:4">
      <c r="A2917" s="1">
        <v>2781</v>
      </c>
      <c r="B2917" s="1" t="s">
        <v>678</v>
      </c>
      <c r="C2917" s="1" t="s">
        <v>24085</v>
      </c>
      <c r="D2917" s="1">
        <v>21.3</v>
      </c>
    </row>
    <row r="2918" spans="1:4">
      <c r="A2918" s="1">
        <v>2282</v>
      </c>
      <c r="B2918" s="1" t="s">
        <v>679</v>
      </c>
      <c r="C2918" s="1" t="s">
        <v>24085</v>
      </c>
      <c r="D2918" s="1">
        <v>468</v>
      </c>
    </row>
    <row r="2919" spans="1:4">
      <c r="A2919" s="1">
        <v>2270</v>
      </c>
      <c r="B2919" s="1" t="s">
        <v>680</v>
      </c>
      <c r="C2919" s="1" t="s">
        <v>24085</v>
      </c>
      <c r="D2919" s="1">
        <v>51.2</v>
      </c>
    </row>
    <row r="2920" spans="1:4">
      <c r="A2920" s="1">
        <v>2279</v>
      </c>
      <c r="B2920" s="1" t="s">
        <v>681</v>
      </c>
      <c r="C2920" s="1" t="s">
        <v>24085</v>
      </c>
      <c r="D2920" s="1">
        <v>87</v>
      </c>
    </row>
    <row r="2921" spans="1:4">
      <c r="A2921" s="1">
        <v>2281</v>
      </c>
      <c r="B2921" s="1" t="s">
        <v>682</v>
      </c>
      <c r="C2921" s="1" t="s">
        <v>24085</v>
      </c>
      <c r="D2921" s="1">
        <v>332.2</v>
      </c>
    </row>
    <row r="2922" spans="1:4">
      <c r="A2922" s="1">
        <v>2278</v>
      </c>
      <c r="B2922" s="1" t="s">
        <v>683</v>
      </c>
      <c r="C2922" s="1" t="s">
        <v>24085</v>
      </c>
      <c r="D2922" s="1">
        <v>93</v>
      </c>
    </row>
    <row r="2923" spans="1:4">
      <c r="A2923" s="1">
        <v>2266</v>
      </c>
      <c r="B2923" s="1" t="s">
        <v>684</v>
      </c>
      <c r="C2923" s="1" t="s">
        <v>24085</v>
      </c>
      <c r="D2923" s="1">
        <v>34.200000000000003</v>
      </c>
    </row>
    <row r="2924" spans="1:4">
      <c r="A2924" s="1">
        <v>2267</v>
      </c>
      <c r="B2924" s="1" t="s">
        <v>2160</v>
      </c>
      <c r="C2924" s="1" t="s">
        <v>24085</v>
      </c>
      <c r="D2924" s="1">
        <v>45.4</v>
      </c>
    </row>
    <row r="2925" spans="1:4">
      <c r="A2925" s="1">
        <v>1195</v>
      </c>
      <c r="B2925" s="1" t="s">
        <v>2161</v>
      </c>
      <c r="C2925" s="1" t="s">
        <v>24085</v>
      </c>
      <c r="D2925" s="1">
        <v>415</v>
      </c>
    </row>
    <row r="2926" spans="1:4">
      <c r="A2926" s="1">
        <v>8012</v>
      </c>
      <c r="B2926" s="1" t="s">
        <v>2162</v>
      </c>
      <c r="C2926" s="1" t="s">
        <v>24085</v>
      </c>
      <c r="D2926" s="1">
        <v>46</v>
      </c>
    </row>
    <row r="2927" spans="1:4">
      <c r="A2927" s="1">
        <v>8013</v>
      </c>
      <c r="B2927" s="1" t="s">
        <v>2163</v>
      </c>
      <c r="C2927" s="1" t="s">
        <v>24085</v>
      </c>
      <c r="D2927" s="1">
        <v>63</v>
      </c>
    </row>
    <row r="2928" spans="1:4">
      <c r="A2928" s="1">
        <v>8016</v>
      </c>
      <c r="B2928" s="1" t="s">
        <v>2164</v>
      </c>
      <c r="C2928" s="1" t="s">
        <v>24085</v>
      </c>
      <c r="D2928" s="1">
        <v>2123</v>
      </c>
    </row>
    <row r="2929" spans="1:4">
      <c r="A2929" s="1">
        <v>8011</v>
      </c>
      <c r="B2929" s="1" t="s">
        <v>2165</v>
      </c>
      <c r="C2929" s="1" t="s">
        <v>24085</v>
      </c>
      <c r="D2929" s="1">
        <v>44</v>
      </c>
    </row>
    <row r="2930" spans="1:4">
      <c r="A2930" s="1">
        <v>4311</v>
      </c>
      <c r="B2930" s="1" t="s">
        <v>2166</v>
      </c>
      <c r="C2930" s="1" t="s">
        <v>24085</v>
      </c>
      <c r="D2930" s="1">
        <v>42.3</v>
      </c>
    </row>
    <row r="2931" spans="1:4">
      <c r="A2931" s="1">
        <v>217</v>
      </c>
      <c r="B2931" s="1" t="s">
        <v>2167</v>
      </c>
      <c r="C2931" s="1" t="s">
        <v>24085</v>
      </c>
      <c r="D2931" s="1">
        <v>35.6</v>
      </c>
    </row>
    <row r="2932" spans="1:4">
      <c r="A2932" s="1">
        <v>69902</v>
      </c>
      <c r="B2932" s="1" t="s">
        <v>2168</v>
      </c>
      <c r="C2932" s="1" t="s">
        <v>24085</v>
      </c>
      <c r="D2932" s="1">
        <v>51.25</v>
      </c>
    </row>
    <row r="2933" spans="1:4">
      <c r="A2933" s="1">
        <v>1099</v>
      </c>
      <c r="B2933" s="1" t="s">
        <v>2169</v>
      </c>
      <c r="C2933" s="1" t="s">
        <v>24085</v>
      </c>
      <c r="D2933" s="1">
        <v>35.6</v>
      </c>
    </row>
    <row r="2934" spans="1:4">
      <c r="A2934" s="1">
        <v>6308</v>
      </c>
      <c r="B2934" s="1" t="s">
        <v>2170</v>
      </c>
      <c r="C2934" s="1" t="s">
        <v>24085</v>
      </c>
      <c r="D2934" s="1">
        <v>44.3</v>
      </c>
    </row>
    <row r="2935" spans="1:4">
      <c r="A2935" s="1">
        <v>7233</v>
      </c>
      <c r="B2935" s="1" t="s">
        <v>2171</v>
      </c>
      <c r="C2935" s="1" t="s">
        <v>4295</v>
      </c>
      <c r="D2935" s="1">
        <v>15.34</v>
      </c>
    </row>
    <row r="2936" spans="1:4">
      <c r="A2936" s="1">
        <v>28253</v>
      </c>
      <c r="B2936" s="1" t="s">
        <v>2172</v>
      </c>
      <c r="C2936" s="1" t="s">
        <v>20557</v>
      </c>
      <c r="D2936" s="1">
        <v>25.06</v>
      </c>
    </row>
    <row r="2937" spans="1:4">
      <c r="A2937" s="1">
        <v>70073</v>
      </c>
      <c r="B2937" s="1" t="s">
        <v>2173</v>
      </c>
      <c r="C2937" s="1" t="s">
        <v>24085</v>
      </c>
      <c r="D2937" s="1">
        <v>96.3</v>
      </c>
    </row>
    <row r="2938" spans="1:4">
      <c r="A2938" s="1">
        <v>42522</v>
      </c>
      <c r="B2938" s="1" t="s">
        <v>2174</v>
      </c>
      <c r="C2938" s="1" t="s">
        <v>24134</v>
      </c>
      <c r="D2938" s="1">
        <v>37.119999999999997</v>
      </c>
    </row>
    <row r="2939" spans="1:4">
      <c r="A2939" s="1">
        <v>21066</v>
      </c>
      <c r="B2939" s="1" t="s">
        <v>2175</v>
      </c>
      <c r="C2939" s="1" t="s">
        <v>24085</v>
      </c>
      <c r="D2939" s="1">
        <v>345.71</v>
      </c>
    </row>
    <row r="2940" spans="1:4">
      <c r="A2940" s="1">
        <v>7881</v>
      </c>
      <c r="B2940" s="1" t="s">
        <v>2176</v>
      </c>
      <c r="C2940" s="1" t="s">
        <v>24085</v>
      </c>
      <c r="D2940" s="1">
        <v>490.25</v>
      </c>
    </row>
    <row r="2941" spans="1:4">
      <c r="A2941" s="1">
        <v>4208</v>
      </c>
      <c r="B2941" s="1" t="s">
        <v>2177</v>
      </c>
      <c r="C2941" s="1" t="s">
        <v>23227</v>
      </c>
      <c r="D2941" s="1">
        <v>263</v>
      </c>
    </row>
    <row r="2942" spans="1:4">
      <c r="A2942" s="1">
        <v>61014</v>
      </c>
      <c r="B2942" s="1" t="s">
        <v>2178</v>
      </c>
      <c r="C2942" s="1" t="s">
        <v>24085</v>
      </c>
      <c r="D2942" s="1">
        <v>0.85</v>
      </c>
    </row>
    <row r="2943" spans="1:4">
      <c r="A2943" s="1">
        <v>6135</v>
      </c>
      <c r="B2943" s="1" t="s">
        <v>2179</v>
      </c>
      <c r="C2943" s="1" t="s">
        <v>24085</v>
      </c>
      <c r="D2943" s="1">
        <v>56.3</v>
      </c>
    </row>
    <row r="2944" spans="1:4">
      <c r="A2944" s="1">
        <v>42205</v>
      </c>
      <c r="B2944" s="1" t="s">
        <v>2180</v>
      </c>
      <c r="C2944" s="1" t="s">
        <v>24085</v>
      </c>
      <c r="D2944" s="1">
        <v>592.62</v>
      </c>
    </row>
    <row r="2945" spans="1:4">
      <c r="A2945" s="1">
        <v>33440</v>
      </c>
      <c r="B2945" s="1" t="s">
        <v>2181</v>
      </c>
      <c r="C2945" s="1" t="s">
        <v>24085</v>
      </c>
      <c r="D2945" s="1">
        <v>203</v>
      </c>
    </row>
    <row r="2946" spans="1:4">
      <c r="A2946" s="1">
        <v>31510</v>
      </c>
      <c r="B2946" s="1" t="s">
        <v>2182</v>
      </c>
      <c r="C2946" s="1" t="s">
        <v>24085</v>
      </c>
      <c r="D2946" s="1">
        <v>38.369999999999997</v>
      </c>
    </row>
    <row r="2947" spans="1:4">
      <c r="A2947" s="1">
        <v>30618</v>
      </c>
      <c r="B2947" s="1" t="s">
        <v>2183</v>
      </c>
      <c r="C2947" s="1" t="s">
        <v>24085</v>
      </c>
      <c r="D2947" s="1">
        <v>43.59</v>
      </c>
    </row>
    <row r="2948" spans="1:4">
      <c r="A2948" s="1">
        <v>30622</v>
      </c>
      <c r="B2948" s="1" t="s">
        <v>2184</v>
      </c>
      <c r="C2948" s="1" t="s">
        <v>24085</v>
      </c>
      <c r="D2948" s="1">
        <v>24.51</v>
      </c>
    </row>
    <row r="2949" spans="1:4">
      <c r="A2949" s="1">
        <v>50114</v>
      </c>
      <c r="B2949" s="1" t="s">
        <v>2185</v>
      </c>
      <c r="C2949" s="1" t="s">
        <v>24085</v>
      </c>
      <c r="D2949" s="1">
        <v>33.99</v>
      </c>
    </row>
    <row r="2950" spans="1:4">
      <c r="A2950" s="1">
        <v>30620</v>
      </c>
      <c r="B2950" s="1" t="s">
        <v>2186</v>
      </c>
      <c r="C2950" s="1" t="s">
        <v>24085</v>
      </c>
      <c r="D2950" s="1">
        <v>25.3</v>
      </c>
    </row>
    <row r="2951" spans="1:4">
      <c r="A2951" s="1">
        <v>78521</v>
      </c>
      <c r="B2951" s="1" t="s">
        <v>2187</v>
      </c>
      <c r="C2951" s="1" t="s">
        <v>24085</v>
      </c>
      <c r="D2951" s="1">
        <v>92.8</v>
      </c>
    </row>
    <row r="2952" spans="1:4">
      <c r="A2952" s="1">
        <v>30627</v>
      </c>
      <c r="B2952" s="1" t="s">
        <v>2188</v>
      </c>
      <c r="C2952" s="1" t="s">
        <v>24085</v>
      </c>
      <c r="D2952" s="1">
        <v>44.83</v>
      </c>
    </row>
    <row r="2953" spans="1:4">
      <c r="A2953" s="1">
        <v>69011</v>
      </c>
      <c r="B2953" s="1" t="s">
        <v>2189</v>
      </c>
      <c r="C2953" s="1" t="s">
        <v>24085</v>
      </c>
      <c r="D2953" s="1">
        <v>70.5</v>
      </c>
    </row>
    <row r="2954" spans="1:4">
      <c r="A2954" s="1">
        <v>30634</v>
      </c>
      <c r="B2954" s="1" t="s">
        <v>2190</v>
      </c>
      <c r="C2954" s="1" t="s">
        <v>24085</v>
      </c>
      <c r="D2954" s="1">
        <v>41.15</v>
      </c>
    </row>
    <row r="2955" spans="1:4">
      <c r="A2955" s="1">
        <v>33412</v>
      </c>
      <c r="B2955" s="1" t="s">
        <v>2191</v>
      </c>
      <c r="C2955" s="1" t="s">
        <v>24085</v>
      </c>
      <c r="D2955" s="1">
        <v>137.22999999999999</v>
      </c>
    </row>
    <row r="2956" spans="1:4">
      <c r="A2956" s="1">
        <v>33436</v>
      </c>
      <c r="B2956" s="1" t="s">
        <v>2192</v>
      </c>
      <c r="C2956" s="1" t="s">
        <v>24085</v>
      </c>
      <c r="D2956" s="1">
        <v>127.14</v>
      </c>
    </row>
    <row r="2957" spans="1:4">
      <c r="A2957" s="1">
        <v>42413</v>
      </c>
      <c r="B2957" s="1" t="s">
        <v>2193</v>
      </c>
      <c r="C2957" s="1" t="s">
        <v>24085</v>
      </c>
      <c r="D2957" s="1">
        <v>418.76</v>
      </c>
    </row>
    <row r="2958" spans="1:4">
      <c r="A2958" s="1">
        <v>33404</v>
      </c>
      <c r="B2958" s="1" t="s">
        <v>2194</v>
      </c>
      <c r="C2958" s="1" t="s">
        <v>24085</v>
      </c>
      <c r="D2958" s="1">
        <v>150.57</v>
      </c>
    </row>
    <row r="2959" spans="1:4">
      <c r="A2959" s="1">
        <v>33444</v>
      </c>
      <c r="B2959" s="1" t="s">
        <v>2195</v>
      </c>
      <c r="C2959" s="1" t="s">
        <v>24085</v>
      </c>
      <c r="D2959" s="1">
        <v>203</v>
      </c>
    </row>
    <row r="2960" spans="1:4">
      <c r="A2960" s="1">
        <v>50103</v>
      </c>
      <c r="B2960" s="1" t="s">
        <v>727</v>
      </c>
      <c r="C2960" s="1" t="s">
        <v>24085</v>
      </c>
      <c r="D2960" s="1">
        <v>25.93</v>
      </c>
    </row>
    <row r="2961" spans="1:4">
      <c r="A2961" s="1">
        <v>32904</v>
      </c>
      <c r="B2961" s="1" t="s">
        <v>728</v>
      </c>
      <c r="C2961" s="1" t="s">
        <v>22075</v>
      </c>
      <c r="D2961" s="1">
        <v>1.08</v>
      </c>
    </row>
    <row r="2962" spans="1:4">
      <c r="A2962" s="1">
        <v>13225</v>
      </c>
      <c r="B2962" s="1" t="s">
        <v>729</v>
      </c>
      <c r="C2962" s="1" t="s">
        <v>24085</v>
      </c>
      <c r="D2962" s="1">
        <v>0.48</v>
      </c>
    </row>
    <row r="2963" spans="1:4">
      <c r="A2963" s="1">
        <v>30428</v>
      </c>
      <c r="B2963" s="1" t="s">
        <v>730</v>
      </c>
      <c r="C2963" s="1" t="s">
        <v>22075</v>
      </c>
      <c r="D2963" s="1">
        <v>64.540000000000006</v>
      </c>
    </row>
    <row r="2964" spans="1:4">
      <c r="A2964" s="1">
        <v>30429</v>
      </c>
      <c r="B2964" s="1" t="s">
        <v>731</v>
      </c>
      <c r="C2964" s="1" t="s">
        <v>22075</v>
      </c>
      <c r="D2964" s="1">
        <v>58</v>
      </c>
    </row>
    <row r="2965" spans="1:4">
      <c r="A2965" s="1">
        <v>8616</v>
      </c>
      <c r="B2965" s="1" t="s">
        <v>732</v>
      </c>
      <c r="C2965" s="1" t="s">
        <v>24134</v>
      </c>
      <c r="D2965" s="1">
        <v>1.25</v>
      </c>
    </row>
    <row r="2966" spans="1:4">
      <c r="A2966" s="1">
        <v>5832</v>
      </c>
      <c r="B2966" s="1" t="s">
        <v>733</v>
      </c>
      <c r="C2966" s="1" t="s">
        <v>22126</v>
      </c>
      <c r="D2966" s="1">
        <v>0.23</v>
      </c>
    </row>
    <row r="2967" spans="1:4">
      <c r="A2967" s="1">
        <v>3927</v>
      </c>
      <c r="B2967" s="1" t="s">
        <v>734</v>
      </c>
      <c r="C2967" s="1" t="s">
        <v>22126</v>
      </c>
      <c r="D2967" s="1">
        <v>5.6</v>
      </c>
    </row>
    <row r="2968" spans="1:4">
      <c r="A2968" s="1">
        <v>5807</v>
      </c>
      <c r="B2968" s="1" t="s">
        <v>735</v>
      </c>
      <c r="C2968" s="1" t="s">
        <v>22126</v>
      </c>
      <c r="D2968" s="1">
        <v>8.56</v>
      </c>
    </row>
    <row r="2969" spans="1:4">
      <c r="A2969" s="1">
        <v>926</v>
      </c>
      <c r="B2969" s="1" t="s">
        <v>736</v>
      </c>
      <c r="C2969" s="1" t="s">
        <v>24085</v>
      </c>
      <c r="D2969" s="1">
        <v>11.14</v>
      </c>
    </row>
    <row r="2970" spans="1:4">
      <c r="A2970" s="1">
        <v>6463</v>
      </c>
      <c r="B2970" s="1" t="s">
        <v>737</v>
      </c>
      <c r="C2970" s="1" t="s">
        <v>22126</v>
      </c>
      <c r="D2970" s="1">
        <v>5.52</v>
      </c>
    </row>
    <row r="2971" spans="1:4">
      <c r="A2971" s="1">
        <v>6521</v>
      </c>
      <c r="B2971" s="1" t="s">
        <v>738</v>
      </c>
      <c r="C2971" s="1" t="s">
        <v>22126</v>
      </c>
      <c r="D2971" s="1">
        <v>10.01</v>
      </c>
    </row>
    <row r="2972" spans="1:4">
      <c r="A2972" s="1">
        <v>30055</v>
      </c>
      <c r="B2972" s="1" t="s">
        <v>739</v>
      </c>
      <c r="C2972" s="1" t="s">
        <v>22126</v>
      </c>
      <c r="D2972" s="1">
        <v>32</v>
      </c>
    </row>
    <row r="2973" spans="1:4">
      <c r="A2973" s="1">
        <v>8641</v>
      </c>
      <c r="B2973" s="1" t="s">
        <v>740</v>
      </c>
      <c r="C2973" s="1" t="s">
        <v>22126</v>
      </c>
      <c r="D2973" s="1">
        <v>3.39</v>
      </c>
    </row>
    <row r="2974" spans="1:4">
      <c r="A2974" s="1">
        <v>4052</v>
      </c>
      <c r="B2974" s="1" t="s">
        <v>741</v>
      </c>
      <c r="C2974" s="1" t="s">
        <v>22126</v>
      </c>
      <c r="D2974" s="1">
        <v>6.25</v>
      </c>
    </row>
    <row r="2975" spans="1:4">
      <c r="A2975" s="1">
        <v>12748</v>
      </c>
      <c r="B2975" s="1" t="s">
        <v>742</v>
      </c>
      <c r="C2975" s="1" t="s">
        <v>24085</v>
      </c>
      <c r="D2975" s="1">
        <v>23.3</v>
      </c>
    </row>
    <row r="2976" spans="1:4">
      <c r="A2976" s="1">
        <v>88885</v>
      </c>
      <c r="B2976" s="1" t="s">
        <v>743</v>
      </c>
      <c r="C2976" s="1" t="s">
        <v>24085</v>
      </c>
      <c r="D2976" s="1">
        <v>23.2</v>
      </c>
    </row>
    <row r="2977" spans="1:4">
      <c r="A2977" s="1">
        <v>80530</v>
      </c>
      <c r="B2977" s="1" t="s">
        <v>744</v>
      </c>
      <c r="C2977" s="1" t="s">
        <v>24085</v>
      </c>
      <c r="D2977" s="1">
        <v>56.2</v>
      </c>
    </row>
    <row r="2978" spans="1:4">
      <c r="A2978" s="1">
        <v>14248</v>
      </c>
      <c r="B2978" s="1" t="s">
        <v>745</v>
      </c>
      <c r="C2978" s="1" t="s">
        <v>24085</v>
      </c>
      <c r="D2978" s="1">
        <v>35.630000000000003</v>
      </c>
    </row>
    <row r="2979" spans="1:4">
      <c r="A2979" s="1">
        <v>18055</v>
      </c>
      <c r="B2979" s="1" t="s">
        <v>746</v>
      </c>
      <c r="C2979" s="1" t="s">
        <v>24085</v>
      </c>
      <c r="D2979" s="1">
        <v>36.32</v>
      </c>
    </row>
    <row r="2980" spans="1:4">
      <c r="A2980" s="1">
        <v>7144</v>
      </c>
      <c r="B2980" s="1" t="s">
        <v>747</v>
      </c>
      <c r="C2980" s="1" t="s">
        <v>24085</v>
      </c>
      <c r="D2980" s="1">
        <v>16.260000000000002</v>
      </c>
    </row>
    <row r="2981" spans="1:4">
      <c r="A2981" s="1">
        <v>13838</v>
      </c>
      <c r="B2981" s="1" t="s">
        <v>748</v>
      </c>
      <c r="C2981" s="1" t="s">
        <v>24085</v>
      </c>
      <c r="D2981" s="1">
        <v>35.630000000000003</v>
      </c>
    </row>
    <row r="2982" spans="1:4">
      <c r="A2982" s="1">
        <v>1057</v>
      </c>
      <c r="B2982" s="1" t="s">
        <v>749</v>
      </c>
      <c r="C2982" s="1" t="s">
        <v>24085</v>
      </c>
      <c r="D2982" s="1">
        <v>0.03</v>
      </c>
    </row>
    <row r="2983" spans="1:4">
      <c r="A2983" s="1">
        <v>13122</v>
      </c>
      <c r="B2983" s="1" t="s">
        <v>750</v>
      </c>
      <c r="C2983" s="1" t="s">
        <v>24085</v>
      </c>
      <c r="D2983" s="1">
        <v>29.63</v>
      </c>
    </row>
    <row r="2984" spans="1:4">
      <c r="A2984" s="1">
        <v>13119</v>
      </c>
      <c r="B2984" s="1" t="s">
        <v>751</v>
      </c>
      <c r="C2984" s="1" t="s">
        <v>24085</v>
      </c>
      <c r="D2984" s="1">
        <v>8.56</v>
      </c>
    </row>
    <row r="2985" spans="1:4">
      <c r="A2985" s="1">
        <v>13120</v>
      </c>
      <c r="B2985" s="1" t="s">
        <v>752</v>
      </c>
      <c r="C2985" s="1" t="s">
        <v>24085</v>
      </c>
      <c r="D2985" s="1">
        <v>12.32</v>
      </c>
    </row>
    <row r="2986" spans="1:4">
      <c r="A2986" s="1">
        <v>13116</v>
      </c>
      <c r="B2986" s="1" t="s">
        <v>753</v>
      </c>
      <c r="C2986" s="1" t="s">
        <v>24085</v>
      </c>
      <c r="D2986" s="1">
        <v>10.9</v>
      </c>
    </row>
    <row r="2987" spans="1:4">
      <c r="A2987" s="1">
        <v>13121</v>
      </c>
      <c r="B2987" s="1" t="s">
        <v>754</v>
      </c>
      <c r="C2987" s="1" t="s">
        <v>24085</v>
      </c>
      <c r="D2987" s="1">
        <v>23.36</v>
      </c>
    </row>
    <row r="2988" spans="1:4">
      <c r="A2988" s="1">
        <v>13117</v>
      </c>
      <c r="B2988" s="1" t="s">
        <v>755</v>
      </c>
      <c r="C2988" s="1" t="s">
        <v>24085</v>
      </c>
      <c r="D2988" s="1">
        <v>13.63</v>
      </c>
    </row>
    <row r="2989" spans="1:4">
      <c r="A2989" s="1">
        <v>88160</v>
      </c>
      <c r="B2989" s="1" t="s">
        <v>756</v>
      </c>
      <c r="C2989" s="1" t="s">
        <v>24085</v>
      </c>
      <c r="D2989" s="1">
        <v>538</v>
      </c>
    </row>
    <row r="2990" spans="1:4">
      <c r="A2990" s="1">
        <v>41232</v>
      </c>
      <c r="B2990" s="1" t="s">
        <v>757</v>
      </c>
      <c r="C2990" s="1" t="s">
        <v>24085</v>
      </c>
      <c r="D2990" s="1">
        <v>963</v>
      </c>
    </row>
    <row r="2991" spans="1:4">
      <c r="A2991" s="1">
        <v>43231</v>
      </c>
      <c r="B2991" s="1" t="s">
        <v>758</v>
      </c>
      <c r="C2991" s="1" t="s">
        <v>24085</v>
      </c>
      <c r="D2991" s="1">
        <v>1630</v>
      </c>
    </row>
    <row r="2992" spans="1:4">
      <c r="A2992" s="1">
        <v>3032</v>
      </c>
      <c r="B2992" s="1" t="s">
        <v>759</v>
      </c>
      <c r="C2992" s="1" t="s">
        <v>24085</v>
      </c>
      <c r="D2992" s="1">
        <v>585</v>
      </c>
    </row>
    <row r="2993" spans="1:4">
      <c r="A2993" s="1">
        <v>2239</v>
      </c>
      <c r="B2993" s="1" t="s">
        <v>760</v>
      </c>
      <c r="C2993" s="1" t="s">
        <v>20557</v>
      </c>
      <c r="D2993" s="1">
        <v>40.72</v>
      </c>
    </row>
    <row r="2994" spans="1:4">
      <c r="A2994" s="1">
        <v>6472</v>
      </c>
      <c r="B2994" s="1" t="s">
        <v>761</v>
      </c>
      <c r="C2994" s="1" t="s">
        <v>22126</v>
      </c>
      <c r="D2994" s="1">
        <v>14.44</v>
      </c>
    </row>
    <row r="2995" spans="1:4">
      <c r="A2995" s="1">
        <v>2001</v>
      </c>
      <c r="B2995" s="1" t="s">
        <v>762</v>
      </c>
      <c r="C2995" s="1" t="s">
        <v>22126</v>
      </c>
      <c r="D2995" s="1">
        <v>18.25</v>
      </c>
    </row>
    <row r="2996" spans="1:4">
      <c r="A2996" s="1">
        <v>6950</v>
      </c>
      <c r="B2996" s="1" t="s">
        <v>763</v>
      </c>
      <c r="C2996" s="1" t="s">
        <v>24085</v>
      </c>
      <c r="D2996" s="1">
        <v>8.3000000000000007</v>
      </c>
    </row>
    <row r="2997" spans="1:4">
      <c r="A2997" s="1">
        <v>7000</v>
      </c>
      <c r="B2997" s="1" t="s">
        <v>764</v>
      </c>
      <c r="C2997" s="1" t="s">
        <v>24085</v>
      </c>
      <c r="D2997" s="1">
        <v>9.6</v>
      </c>
    </row>
    <row r="2998" spans="1:4">
      <c r="A2998" s="1">
        <v>6951</v>
      </c>
      <c r="B2998" s="1" t="s">
        <v>765</v>
      </c>
      <c r="C2998" s="1" t="s">
        <v>24085</v>
      </c>
      <c r="D2998" s="1">
        <v>9.8000000000000007</v>
      </c>
    </row>
    <row r="2999" spans="1:4">
      <c r="A2999" s="1">
        <v>4005</v>
      </c>
      <c r="B2999" s="1" t="s">
        <v>766</v>
      </c>
      <c r="C2999" s="1" t="s">
        <v>24085</v>
      </c>
      <c r="D2999" s="1">
        <v>13.8</v>
      </c>
    </row>
    <row r="3000" spans="1:4">
      <c r="A3000" s="1">
        <v>26071</v>
      </c>
      <c r="B3000" s="1" t="s">
        <v>767</v>
      </c>
      <c r="C3000" s="1" t="s">
        <v>24085</v>
      </c>
      <c r="D3000" s="1">
        <v>86.8</v>
      </c>
    </row>
    <row r="3001" spans="1:4">
      <c r="A3001" s="1">
        <v>80052</v>
      </c>
      <c r="B3001" s="1" t="s">
        <v>768</v>
      </c>
      <c r="C3001" s="1" t="s">
        <v>24085</v>
      </c>
      <c r="D3001" s="1">
        <v>0.31</v>
      </c>
    </row>
    <row r="3002" spans="1:4">
      <c r="A3002" s="1">
        <v>6447</v>
      </c>
      <c r="B3002" s="1" t="s">
        <v>769</v>
      </c>
      <c r="C3002" s="1" t="s">
        <v>24085</v>
      </c>
      <c r="D3002" s="1">
        <v>0.7</v>
      </c>
    </row>
    <row r="3003" spans="1:4">
      <c r="A3003" s="1">
        <v>87153</v>
      </c>
      <c r="B3003" s="1" t="s">
        <v>770</v>
      </c>
      <c r="C3003" s="1" t="s">
        <v>24085</v>
      </c>
      <c r="D3003" s="1">
        <v>0.7</v>
      </c>
    </row>
    <row r="3004" spans="1:4">
      <c r="A3004" s="1">
        <v>93</v>
      </c>
      <c r="B3004" s="1" t="s">
        <v>771</v>
      </c>
      <c r="C3004" s="1" t="s">
        <v>24085</v>
      </c>
      <c r="D3004" s="1">
        <v>0.27</v>
      </c>
    </row>
    <row r="3005" spans="1:4">
      <c r="A3005" s="1">
        <v>150</v>
      </c>
      <c r="B3005" s="1" t="s">
        <v>772</v>
      </c>
      <c r="C3005" s="1" t="s">
        <v>21974</v>
      </c>
      <c r="D3005" s="1">
        <v>18.329999999999998</v>
      </c>
    </row>
    <row r="3006" spans="1:4">
      <c r="A3006" s="1">
        <v>49009</v>
      </c>
      <c r="B3006" s="1" t="s">
        <v>773</v>
      </c>
      <c r="C3006" s="1" t="s">
        <v>24085</v>
      </c>
      <c r="D3006" s="1">
        <v>465</v>
      </c>
    </row>
    <row r="3007" spans="1:4">
      <c r="A3007" s="1">
        <v>4786</v>
      </c>
      <c r="B3007" s="1" t="s">
        <v>774</v>
      </c>
      <c r="C3007" s="1" t="s">
        <v>22126</v>
      </c>
      <c r="D3007" s="1">
        <v>17.68</v>
      </c>
    </row>
    <row r="3008" spans="1:4">
      <c r="A3008" s="1">
        <v>4784</v>
      </c>
      <c r="B3008" s="1" t="s">
        <v>775</v>
      </c>
      <c r="C3008" s="1" t="s">
        <v>22126</v>
      </c>
      <c r="D3008" s="1">
        <v>10.56</v>
      </c>
    </row>
    <row r="3009" spans="1:4">
      <c r="A3009" s="1">
        <v>1810</v>
      </c>
      <c r="B3009" s="1" t="s">
        <v>776</v>
      </c>
      <c r="C3009" s="1" t="s">
        <v>22126</v>
      </c>
      <c r="D3009" s="1">
        <v>1.04</v>
      </c>
    </row>
    <row r="3010" spans="1:4">
      <c r="A3010" s="1">
        <v>1805</v>
      </c>
      <c r="B3010" s="1" t="s">
        <v>777</v>
      </c>
      <c r="C3010" s="1" t="s">
        <v>22126</v>
      </c>
      <c r="D3010" s="1">
        <v>1.2</v>
      </c>
    </row>
    <row r="3011" spans="1:4">
      <c r="A3011" s="1">
        <v>1292</v>
      </c>
      <c r="B3011" s="1" t="s">
        <v>778</v>
      </c>
      <c r="C3011" s="1" t="s">
        <v>22126</v>
      </c>
      <c r="D3011" s="1">
        <v>1.35</v>
      </c>
    </row>
    <row r="3012" spans="1:4">
      <c r="A3012" s="1">
        <v>80533</v>
      </c>
      <c r="B3012" s="1" t="s">
        <v>779</v>
      </c>
      <c r="C3012" s="1" t="s">
        <v>24085</v>
      </c>
      <c r="D3012" s="1">
        <v>2535</v>
      </c>
    </row>
    <row r="3013" spans="1:4">
      <c r="A3013" s="1">
        <v>80531</v>
      </c>
      <c r="B3013" s="1" t="s">
        <v>780</v>
      </c>
      <c r="C3013" s="1" t="s">
        <v>24085</v>
      </c>
      <c r="D3013" s="1">
        <v>1856</v>
      </c>
    </row>
    <row r="3014" spans="1:4">
      <c r="A3014" s="1">
        <v>80532</v>
      </c>
      <c r="B3014" s="1" t="s">
        <v>781</v>
      </c>
      <c r="C3014" s="1" t="s">
        <v>24085</v>
      </c>
      <c r="D3014" s="1">
        <v>1896</v>
      </c>
    </row>
    <row r="3015" spans="1:4">
      <c r="A3015" s="1">
        <v>30418</v>
      </c>
      <c r="B3015" s="1" t="s">
        <v>782</v>
      </c>
      <c r="C3015" s="1" t="s">
        <v>24085</v>
      </c>
      <c r="D3015" s="1">
        <v>43.59</v>
      </c>
    </row>
    <row r="3016" spans="1:4">
      <c r="A3016" s="1">
        <v>30422</v>
      </c>
      <c r="B3016" s="1" t="s">
        <v>783</v>
      </c>
      <c r="C3016" s="1" t="s">
        <v>24085</v>
      </c>
      <c r="D3016" s="1">
        <v>24.51</v>
      </c>
    </row>
    <row r="3017" spans="1:4">
      <c r="A3017" s="1">
        <v>50115</v>
      </c>
      <c r="B3017" s="1" t="s">
        <v>784</v>
      </c>
      <c r="C3017" s="1" t="s">
        <v>24085</v>
      </c>
      <c r="D3017" s="1">
        <v>33.99</v>
      </c>
    </row>
    <row r="3018" spans="1:4">
      <c r="A3018" s="1">
        <v>30420</v>
      </c>
      <c r="B3018" s="1" t="s">
        <v>785</v>
      </c>
      <c r="C3018" s="1" t="s">
        <v>24085</v>
      </c>
      <c r="D3018" s="1">
        <v>25.3</v>
      </c>
    </row>
    <row r="3019" spans="1:4">
      <c r="A3019" s="1">
        <v>30427</v>
      </c>
      <c r="B3019" s="1" t="s">
        <v>786</v>
      </c>
      <c r="C3019" s="1" t="s">
        <v>24085</v>
      </c>
      <c r="D3019" s="1">
        <v>44.83</v>
      </c>
    </row>
    <row r="3020" spans="1:4">
      <c r="A3020" s="1">
        <v>50107</v>
      </c>
      <c r="B3020" s="1" t="s">
        <v>787</v>
      </c>
      <c r="C3020" s="1" t="s">
        <v>24085</v>
      </c>
      <c r="D3020" s="1">
        <v>30.69</v>
      </c>
    </row>
    <row r="3021" spans="1:4">
      <c r="A3021" s="1">
        <v>50111</v>
      </c>
      <c r="B3021" s="1" t="s">
        <v>788</v>
      </c>
      <c r="C3021" s="1" t="s">
        <v>24085</v>
      </c>
      <c r="D3021" s="1">
        <v>58.51</v>
      </c>
    </row>
    <row r="3022" spans="1:4">
      <c r="A3022" s="1">
        <v>69012</v>
      </c>
      <c r="B3022" s="1" t="s">
        <v>789</v>
      </c>
      <c r="C3022" s="1" t="s">
        <v>24085</v>
      </c>
      <c r="D3022" s="1">
        <v>70.5</v>
      </c>
    </row>
    <row r="3023" spans="1:4">
      <c r="A3023" s="1">
        <v>30434</v>
      </c>
      <c r="B3023" s="1" t="s">
        <v>790</v>
      </c>
      <c r="C3023" s="1" t="s">
        <v>24085</v>
      </c>
      <c r="D3023" s="1">
        <v>41.15</v>
      </c>
    </row>
    <row r="3024" spans="1:4">
      <c r="A3024" s="1">
        <v>5709</v>
      </c>
      <c r="B3024" s="1" t="s">
        <v>791</v>
      </c>
      <c r="C3024" s="1" t="s">
        <v>24085</v>
      </c>
      <c r="D3024" s="1">
        <v>2157.6</v>
      </c>
    </row>
    <row r="3025" spans="1:4">
      <c r="A3025" s="1">
        <v>5071</v>
      </c>
      <c r="B3025" s="1" t="s">
        <v>792</v>
      </c>
      <c r="C3025" s="1" t="s">
        <v>21974</v>
      </c>
      <c r="D3025" s="1">
        <v>65</v>
      </c>
    </row>
    <row r="3026" spans="1:4">
      <c r="A3026" s="1">
        <v>20090</v>
      </c>
      <c r="B3026" s="1" t="s">
        <v>793</v>
      </c>
      <c r="C3026" s="1" t="s">
        <v>16505</v>
      </c>
      <c r="D3026" s="1">
        <v>96.28</v>
      </c>
    </row>
    <row r="3027" spans="1:4">
      <c r="A3027" s="1">
        <v>2613</v>
      </c>
      <c r="B3027" s="1" t="s">
        <v>794</v>
      </c>
      <c r="C3027" s="1" t="s">
        <v>2402</v>
      </c>
      <c r="D3027" s="1">
        <v>94.08</v>
      </c>
    </row>
    <row r="3028" spans="1:4">
      <c r="A3028" s="1">
        <v>5874</v>
      </c>
      <c r="B3028" s="1" t="s">
        <v>795</v>
      </c>
      <c r="C3028" s="1" t="s">
        <v>24085</v>
      </c>
      <c r="D3028" s="1">
        <v>281.2</v>
      </c>
    </row>
    <row r="3029" spans="1:4">
      <c r="A3029" s="1">
        <v>32922</v>
      </c>
      <c r="B3029" s="1" t="s">
        <v>796</v>
      </c>
      <c r="C3029" s="1" t="s">
        <v>24085</v>
      </c>
      <c r="D3029" s="1">
        <v>29.32</v>
      </c>
    </row>
    <row r="3030" spans="1:4">
      <c r="A3030" s="1">
        <v>5916</v>
      </c>
      <c r="B3030" s="1" t="s">
        <v>797</v>
      </c>
      <c r="C3030" s="1" t="s">
        <v>24085</v>
      </c>
      <c r="D3030" s="1">
        <v>0.26</v>
      </c>
    </row>
    <row r="3031" spans="1:4">
      <c r="A3031" s="1">
        <v>16991</v>
      </c>
      <c r="B3031" s="1" t="s">
        <v>798</v>
      </c>
      <c r="C3031" s="1" t="s">
        <v>24085</v>
      </c>
      <c r="D3031" s="1">
        <v>132.25</v>
      </c>
    </row>
    <row r="3032" spans="1:4">
      <c r="A3032" s="1">
        <v>43340</v>
      </c>
      <c r="B3032" s="1" t="s">
        <v>799</v>
      </c>
      <c r="C3032" s="1" t="s">
        <v>24085</v>
      </c>
      <c r="D3032" s="1">
        <v>352</v>
      </c>
    </row>
    <row r="3033" spans="1:4">
      <c r="A3033" s="1">
        <v>18063</v>
      </c>
      <c r="B3033" s="1" t="s">
        <v>800</v>
      </c>
      <c r="C3033" s="1" t="s">
        <v>24085</v>
      </c>
      <c r="D3033" s="1">
        <v>32.25</v>
      </c>
    </row>
    <row r="3034" spans="1:4">
      <c r="A3034" s="1">
        <v>10332</v>
      </c>
      <c r="B3034" s="1" t="s">
        <v>801</v>
      </c>
      <c r="C3034" s="1" t="s">
        <v>24085</v>
      </c>
      <c r="D3034" s="1">
        <v>974.4</v>
      </c>
    </row>
    <row r="3035" spans="1:4">
      <c r="A3035" s="1">
        <v>99230</v>
      </c>
      <c r="B3035" s="1" t="s">
        <v>24077</v>
      </c>
      <c r="C3035" s="1" t="s">
        <v>22075</v>
      </c>
      <c r="D3035" s="1">
        <v>2.73</v>
      </c>
    </row>
    <row r="3036" spans="1:4">
      <c r="A3036" s="1">
        <v>99900</v>
      </c>
      <c r="B3036" s="1" t="s">
        <v>24067</v>
      </c>
      <c r="C3036" s="1" t="s">
        <v>22075</v>
      </c>
      <c r="D3036" s="1">
        <v>2.19</v>
      </c>
    </row>
    <row r="3037" spans="1:4">
      <c r="A3037" s="1">
        <v>99985</v>
      </c>
      <c r="B3037" s="1" t="s">
        <v>802</v>
      </c>
      <c r="C3037" s="1" t="s">
        <v>22075</v>
      </c>
      <c r="D3037" s="1">
        <v>2.11</v>
      </c>
    </row>
    <row r="3038" spans="1:4">
      <c r="A3038" s="1">
        <v>99986</v>
      </c>
      <c r="B3038" s="1" t="s">
        <v>803</v>
      </c>
      <c r="C3038" s="1" t="s">
        <v>22075</v>
      </c>
      <c r="D3038" s="1">
        <v>2.11</v>
      </c>
    </row>
    <row r="3039" spans="1:4">
      <c r="A3039" s="1">
        <v>99690</v>
      </c>
      <c r="B3039" s="1" t="s">
        <v>804</v>
      </c>
      <c r="C3039" s="1" t="s">
        <v>22075</v>
      </c>
      <c r="D3039" s="1">
        <v>2.84</v>
      </c>
    </row>
    <row r="3040" spans="1:4">
      <c r="A3040" s="1">
        <v>99333</v>
      </c>
      <c r="B3040" s="1" t="s">
        <v>805</v>
      </c>
      <c r="C3040" s="1" t="s">
        <v>22075</v>
      </c>
      <c r="D3040" s="1">
        <v>2.52</v>
      </c>
    </row>
    <row r="3041" spans="1:4">
      <c r="A3041" s="1">
        <v>31817</v>
      </c>
      <c r="B3041" s="1" t="s">
        <v>806</v>
      </c>
      <c r="C3041" s="1" t="s">
        <v>24085</v>
      </c>
      <c r="D3041" s="1">
        <v>52</v>
      </c>
    </row>
    <row r="3042" spans="1:4">
      <c r="A3042" s="1">
        <v>80019</v>
      </c>
      <c r="B3042" s="1" t="s">
        <v>807</v>
      </c>
      <c r="C3042" s="1" t="s">
        <v>24085</v>
      </c>
      <c r="D3042" s="1">
        <v>1450</v>
      </c>
    </row>
    <row r="3043" spans="1:4">
      <c r="A3043" s="1">
        <v>6900</v>
      </c>
      <c r="B3043" s="1" t="s">
        <v>808</v>
      </c>
      <c r="C3043" s="1" t="s">
        <v>24085</v>
      </c>
      <c r="D3043" s="1">
        <v>33.9</v>
      </c>
    </row>
    <row r="3044" spans="1:4">
      <c r="A3044" s="1">
        <v>213</v>
      </c>
      <c r="B3044" s="1" t="s">
        <v>809</v>
      </c>
      <c r="C3044" s="1" t="s">
        <v>16505</v>
      </c>
      <c r="D3044" s="1">
        <v>36.64</v>
      </c>
    </row>
    <row r="3045" spans="1:4">
      <c r="A3045" s="1">
        <v>28326</v>
      </c>
      <c r="B3045" s="1" t="s">
        <v>810</v>
      </c>
      <c r="C3045" s="1" t="s">
        <v>24085</v>
      </c>
      <c r="D3045" s="1">
        <v>18.62</v>
      </c>
    </row>
    <row r="3046" spans="1:4">
      <c r="A3046" s="1">
        <v>28368</v>
      </c>
      <c r="B3046" s="1" t="s">
        <v>811</v>
      </c>
      <c r="C3046" s="1" t="s">
        <v>24134</v>
      </c>
      <c r="D3046" s="1">
        <v>16.63</v>
      </c>
    </row>
    <row r="3047" spans="1:4">
      <c r="A3047" s="1">
        <v>4302</v>
      </c>
      <c r="B3047" s="1" t="s">
        <v>812</v>
      </c>
      <c r="C3047" s="1" t="s">
        <v>24085</v>
      </c>
      <c r="D3047" s="1">
        <v>27.12</v>
      </c>
    </row>
    <row r="3048" spans="1:4">
      <c r="A3048" s="1">
        <v>880</v>
      </c>
      <c r="B3048" s="1" t="s">
        <v>813</v>
      </c>
      <c r="C3048" s="1" t="s">
        <v>24085</v>
      </c>
      <c r="D3048" s="1">
        <v>5.57</v>
      </c>
    </row>
    <row r="3049" spans="1:4">
      <c r="A3049" s="1">
        <v>17068</v>
      </c>
      <c r="B3049" s="1" t="s">
        <v>814</v>
      </c>
      <c r="C3049" s="1" t="s">
        <v>24138</v>
      </c>
      <c r="D3049" s="1">
        <v>95</v>
      </c>
    </row>
    <row r="3050" spans="1:4">
      <c r="A3050" s="1">
        <v>1773</v>
      </c>
      <c r="B3050" s="1" t="s">
        <v>815</v>
      </c>
      <c r="C3050" s="1" t="s">
        <v>24085</v>
      </c>
      <c r="D3050" s="1">
        <v>797.15</v>
      </c>
    </row>
    <row r="3051" spans="1:4">
      <c r="A3051" s="1">
        <v>5879</v>
      </c>
      <c r="B3051" s="1" t="s">
        <v>816</v>
      </c>
      <c r="C3051" s="1" t="s">
        <v>24085</v>
      </c>
      <c r="D3051" s="1">
        <v>236.2</v>
      </c>
    </row>
    <row r="3052" spans="1:4">
      <c r="A3052" s="1">
        <v>18065</v>
      </c>
      <c r="B3052" s="1" t="s">
        <v>817</v>
      </c>
      <c r="C3052" s="1" t="s">
        <v>24085</v>
      </c>
      <c r="D3052" s="1">
        <v>36.299999999999997</v>
      </c>
    </row>
    <row r="3053" spans="1:4">
      <c r="A3053" s="1">
        <v>6659</v>
      </c>
      <c r="B3053" s="1" t="s">
        <v>818</v>
      </c>
      <c r="C3053" s="1" t="s">
        <v>24134</v>
      </c>
      <c r="D3053" s="1">
        <v>4.5599999999999996</v>
      </c>
    </row>
    <row r="3054" spans="1:4">
      <c r="A3054" s="1">
        <v>6707</v>
      </c>
      <c r="B3054" s="1" t="s">
        <v>819</v>
      </c>
      <c r="C3054" s="1" t="s">
        <v>24085</v>
      </c>
      <c r="D3054" s="1">
        <v>2356</v>
      </c>
    </row>
    <row r="3055" spans="1:4">
      <c r="A3055" s="1">
        <v>80524</v>
      </c>
      <c r="B3055" s="1" t="s">
        <v>820</v>
      </c>
      <c r="C3055" s="1" t="s">
        <v>24085</v>
      </c>
      <c r="D3055" s="1">
        <v>212</v>
      </c>
    </row>
    <row r="3056" spans="1:4">
      <c r="A3056" s="1">
        <v>337</v>
      </c>
      <c r="B3056" s="1" t="s">
        <v>821</v>
      </c>
      <c r="C3056" s="1" t="s">
        <v>24134</v>
      </c>
      <c r="D3056" s="1">
        <v>19.3</v>
      </c>
    </row>
    <row r="3057" spans="1:4">
      <c r="A3057" s="1">
        <v>4822</v>
      </c>
      <c r="B3057" s="1" t="s">
        <v>822</v>
      </c>
      <c r="C3057" s="1" t="s">
        <v>260</v>
      </c>
      <c r="D3057" s="1">
        <v>0.24</v>
      </c>
    </row>
    <row r="3058" spans="1:4">
      <c r="A3058" s="1">
        <v>3581</v>
      </c>
      <c r="B3058" s="1" t="s">
        <v>823</v>
      </c>
      <c r="C3058" s="1" t="s">
        <v>24134</v>
      </c>
      <c r="D3058" s="1">
        <v>96.3</v>
      </c>
    </row>
    <row r="3059" spans="1:4">
      <c r="A3059" s="1">
        <v>334</v>
      </c>
      <c r="B3059" s="1" t="s">
        <v>824</v>
      </c>
      <c r="C3059" s="1" t="s">
        <v>24134</v>
      </c>
      <c r="D3059" s="1">
        <v>15.26</v>
      </c>
    </row>
    <row r="3060" spans="1:4">
      <c r="A3060" s="1">
        <v>330</v>
      </c>
      <c r="B3060" s="1" t="s">
        <v>825</v>
      </c>
      <c r="C3060" s="1" t="s">
        <v>24134</v>
      </c>
      <c r="D3060" s="1">
        <v>15</v>
      </c>
    </row>
    <row r="3061" spans="1:4">
      <c r="A3061" s="1">
        <v>333</v>
      </c>
      <c r="B3061" s="1" t="s">
        <v>826</v>
      </c>
      <c r="C3061" s="1" t="s">
        <v>24134</v>
      </c>
      <c r="D3061" s="1">
        <v>20</v>
      </c>
    </row>
    <row r="3062" spans="1:4">
      <c r="A3062" s="1">
        <v>331</v>
      </c>
      <c r="B3062" s="1" t="s">
        <v>827</v>
      </c>
      <c r="C3062" s="1" t="s">
        <v>24134</v>
      </c>
      <c r="D3062" s="1">
        <v>27</v>
      </c>
    </row>
    <row r="3063" spans="1:4">
      <c r="A3063" s="1">
        <v>335</v>
      </c>
      <c r="B3063" s="1" t="s">
        <v>828</v>
      </c>
      <c r="C3063" s="1" t="s">
        <v>24134</v>
      </c>
      <c r="D3063" s="1">
        <v>27</v>
      </c>
    </row>
    <row r="3064" spans="1:4">
      <c r="A3064" s="1">
        <v>336</v>
      </c>
      <c r="B3064" s="1" t="s">
        <v>829</v>
      </c>
      <c r="C3064" s="1" t="s">
        <v>24134</v>
      </c>
      <c r="D3064" s="1">
        <v>14.25</v>
      </c>
    </row>
    <row r="3065" spans="1:4">
      <c r="A3065" s="1">
        <v>50803</v>
      </c>
      <c r="B3065" s="1" t="s">
        <v>830</v>
      </c>
      <c r="C3065" s="1" t="s">
        <v>24085</v>
      </c>
      <c r="D3065" s="1">
        <v>16.559999999999999</v>
      </c>
    </row>
    <row r="3066" spans="1:4">
      <c r="A3066" s="1">
        <v>10418</v>
      </c>
      <c r="B3066" s="1" t="s">
        <v>831</v>
      </c>
      <c r="C3066" s="1" t="s">
        <v>22126</v>
      </c>
      <c r="D3066" s="1">
        <v>26</v>
      </c>
    </row>
    <row r="3067" spans="1:4">
      <c r="A3067" s="1">
        <v>37888</v>
      </c>
      <c r="B3067" s="1" t="s">
        <v>832</v>
      </c>
      <c r="C3067" s="1" t="s">
        <v>22126</v>
      </c>
      <c r="D3067" s="1">
        <v>28.26</v>
      </c>
    </row>
    <row r="3068" spans="1:4">
      <c r="A3068" s="1">
        <v>10369</v>
      </c>
      <c r="B3068" s="1" t="s">
        <v>833</v>
      </c>
      <c r="C3068" s="1" t="s">
        <v>22126</v>
      </c>
      <c r="D3068" s="1">
        <v>25.32</v>
      </c>
    </row>
    <row r="3069" spans="1:4">
      <c r="A3069" s="1">
        <v>69915</v>
      </c>
      <c r="B3069" s="1" t="s">
        <v>834</v>
      </c>
      <c r="C3069" s="1" t="s">
        <v>22126</v>
      </c>
      <c r="D3069" s="1">
        <v>26.23</v>
      </c>
    </row>
    <row r="3070" spans="1:4">
      <c r="A3070" s="1">
        <v>18217</v>
      </c>
      <c r="B3070" s="1" t="s">
        <v>835</v>
      </c>
      <c r="C3070" s="1" t="s">
        <v>24138</v>
      </c>
      <c r="D3070" s="1">
        <v>6.21</v>
      </c>
    </row>
    <row r="3071" spans="1:4">
      <c r="A3071" s="1">
        <v>386</v>
      </c>
      <c r="B3071" s="1" t="s">
        <v>836</v>
      </c>
      <c r="C3071" s="1" t="s">
        <v>24085</v>
      </c>
      <c r="D3071" s="1">
        <v>7.5</v>
      </c>
    </row>
    <row r="3072" spans="1:4">
      <c r="A3072" s="1">
        <v>3889</v>
      </c>
      <c r="B3072" s="1" t="s">
        <v>837</v>
      </c>
      <c r="C3072" s="1" t="s">
        <v>24085</v>
      </c>
      <c r="D3072" s="1">
        <v>29</v>
      </c>
    </row>
    <row r="3073" spans="1:4">
      <c r="A3073" s="1">
        <v>70594</v>
      </c>
      <c r="B3073" s="1" t="s">
        <v>838</v>
      </c>
      <c r="C3073" s="1" t="s">
        <v>24085</v>
      </c>
      <c r="D3073" s="1">
        <v>6.5</v>
      </c>
    </row>
    <row r="3074" spans="1:4">
      <c r="A3074" s="1">
        <v>3329</v>
      </c>
      <c r="B3074" s="1" t="s">
        <v>839</v>
      </c>
      <c r="C3074" s="1" t="s">
        <v>24085</v>
      </c>
      <c r="D3074" s="1">
        <v>22.3</v>
      </c>
    </row>
    <row r="3075" spans="1:4">
      <c r="A3075" s="1">
        <v>8995</v>
      </c>
      <c r="B3075" s="1" t="s">
        <v>840</v>
      </c>
      <c r="C3075" s="1" t="s">
        <v>24085</v>
      </c>
      <c r="D3075" s="1">
        <v>425</v>
      </c>
    </row>
    <row r="3076" spans="1:4">
      <c r="A3076" s="1">
        <v>99178</v>
      </c>
      <c r="B3076" s="1" t="s">
        <v>841</v>
      </c>
      <c r="C3076" s="1" t="s">
        <v>22075</v>
      </c>
      <c r="D3076" s="1">
        <v>9.16</v>
      </c>
    </row>
    <row r="3077" spans="1:4">
      <c r="A3077" s="1">
        <v>99150</v>
      </c>
      <c r="B3077" s="1" t="s">
        <v>842</v>
      </c>
      <c r="C3077" s="1" t="s">
        <v>22075</v>
      </c>
      <c r="D3077" s="1">
        <v>7.21</v>
      </c>
    </row>
    <row r="3078" spans="1:4">
      <c r="A3078" s="1">
        <v>19885</v>
      </c>
      <c r="B3078" s="1" t="s">
        <v>843</v>
      </c>
      <c r="C3078" s="1" t="s">
        <v>23964</v>
      </c>
      <c r="D3078" s="1">
        <v>532</v>
      </c>
    </row>
    <row r="3079" spans="1:4">
      <c r="A3079" s="1">
        <v>19883</v>
      </c>
      <c r="B3079" s="1" t="s">
        <v>844</v>
      </c>
      <c r="C3079" s="1" t="s">
        <v>23964</v>
      </c>
      <c r="D3079" s="1">
        <v>136</v>
      </c>
    </row>
    <row r="3080" spans="1:4">
      <c r="A3080" s="1">
        <v>19884</v>
      </c>
      <c r="B3080" s="1" t="s">
        <v>845</v>
      </c>
      <c r="C3080" s="1" t="s">
        <v>22126</v>
      </c>
      <c r="D3080" s="1">
        <v>485</v>
      </c>
    </row>
    <row r="3081" spans="1:4">
      <c r="A3081" s="1">
        <v>34535</v>
      </c>
      <c r="B3081" s="1" t="s">
        <v>846</v>
      </c>
      <c r="C3081" s="1" t="s">
        <v>24085</v>
      </c>
      <c r="D3081" s="1">
        <v>9.42</v>
      </c>
    </row>
    <row r="3082" spans="1:4">
      <c r="A3082" s="1">
        <v>7369</v>
      </c>
      <c r="B3082" s="1" t="s">
        <v>847</v>
      </c>
      <c r="C3082" s="1" t="s">
        <v>24085</v>
      </c>
      <c r="D3082" s="1">
        <v>406</v>
      </c>
    </row>
    <row r="3083" spans="1:4">
      <c r="A3083" s="1">
        <v>20065</v>
      </c>
      <c r="B3083" s="1" t="s">
        <v>848</v>
      </c>
      <c r="C3083" s="1" t="s">
        <v>4295</v>
      </c>
      <c r="D3083" s="1">
        <v>3.6</v>
      </c>
    </row>
    <row r="3084" spans="1:4">
      <c r="A3084" s="1">
        <v>90061</v>
      </c>
      <c r="B3084" s="1" t="s">
        <v>849</v>
      </c>
      <c r="C3084" s="1" t="s">
        <v>22075</v>
      </c>
      <c r="D3084" s="1">
        <v>5.01</v>
      </c>
    </row>
    <row r="3085" spans="1:4">
      <c r="A3085" s="1">
        <v>99016</v>
      </c>
      <c r="B3085" s="1" t="s">
        <v>850</v>
      </c>
      <c r="C3085" s="1" t="s">
        <v>22075</v>
      </c>
      <c r="D3085" s="1">
        <v>3.06</v>
      </c>
    </row>
    <row r="3086" spans="1:4">
      <c r="A3086" s="1">
        <v>10780</v>
      </c>
      <c r="B3086" s="1" t="s">
        <v>851</v>
      </c>
      <c r="C3086" s="1" t="s">
        <v>24085</v>
      </c>
      <c r="D3086" s="1">
        <v>512</v>
      </c>
    </row>
    <row r="3087" spans="1:4">
      <c r="A3087" s="1">
        <v>10776</v>
      </c>
      <c r="B3087" s="1" t="s">
        <v>852</v>
      </c>
      <c r="C3087" s="1" t="s">
        <v>24085</v>
      </c>
      <c r="D3087" s="1">
        <v>566</v>
      </c>
    </row>
    <row r="3088" spans="1:4">
      <c r="A3088" s="1">
        <v>42518</v>
      </c>
      <c r="B3088" s="1" t="s">
        <v>853</v>
      </c>
      <c r="C3088" s="1" t="s">
        <v>24134</v>
      </c>
      <c r="D3088" s="1">
        <v>0.65</v>
      </c>
    </row>
    <row r="3089" spans="1:4">
      <c r="A3089" s="1">
        <v>17067</v>
      </c>
      <c r="B3089" s="1" t="s">
        <v>854</v>
      </c>
      <c r="C3089" s="1" t="s">
        <v>24085</v>
      </c>
      <c r="D3089" s="1">
        <v>95.3</v>
      </c>
    </row>
    <row r="3090" spans="1:4">
      <c r="A3090" s="1">
        <v>99859</v>
      </c>
      <c r="B3090" s="1" t="s">
        <v>855</v>
      </c>
      <c r="C3090" s="1" t="s">
        <v>22075</v>
      </c>
      <c r="D3090" s="1">
        <v>7.01</v>
      </c>
    </row>
    <row r="3091" spans="1:4">
      <c r="A3091" s="1">
        <v>99855</v>
      </c>
      <c r="B3091" s="1" t="s">
        <v>856</v>
      </c>
      <c r="C3091" s="1" t="s">
        <v>22075</v>
      </c>
      <c r="D3091" s="1">
        <v>7.01</v>
      </c>
    </row>
    <row r="3092" spans="1:4">
      <c r="A3092" s="1">
        <v>99726</v>
      </c>
      <c r="B3092" s="1" t="s">
        <v>857</v>
      </c>
      <c r="C3092" s="1" t="s">
        <v>22075</v>
      </c>
      <c r="D3092" s="1">
        <v>7.01</v>
      </c>
    </row>
    <row r="3093" spans="1:4">
      <c r="A3093" s="1">
        <v>99863</v>
      </c>
      <c r="B3093" s="1" t="s">
        <v>858</v>
      </c>
      <c r="C3093" s="1" t="s">
        <v>22075</v>
      </c>
      <c r="D3093" s="1">
        <v>7.01</v>
      </c>
    </row>
    <row r="3094" spans="1:4">
      <c r="A3094" s="1">
        <v>10143</v>
      </c>
      <c r="B3094" s="1" t="s">
        <v>859</v>
      </c>
      <c r="C3094" s="1" t="s">
        <v>24085</v>
      </c>
      <c r="D3094" s="1">
        <v>32.299999999999997</v>
      </c>
    </row>
    <row r="3095" spans="1:4">
      <c r="A3095" s="1">
        <v>7365</v>
      </c>
      <c r="B3095" s="1" t="s">
        <v>860</v>
      </c>
      <c r="C3095" s="1" t="s">
        <v>24085</v>
      </c>
      <c r="D3095" s="1">
        <v>43.56</v>
      </c>
    </row>
    <row r="3096" spans="1:4">
      <c r="A3096" s="1">
        <v>403</v>
      </c>
      <c r="B3096" s="1" t="s">
        <v>861</v>
      </c>
      <c r="C3096" s="1" t="s">
        <v>24085</v>
      </c>
      <c r="D3096" s="1">
        <v>37.75</v>
      </c>
    </row>
    <row r="3097" spans="1:4">
      <c r="A3097" s="1">
        <v>14210</v>
      </c>
      <c r="B3097" s="1" t="s">
        <v>862</v>
      </c>
      <c r="C3097" s="1" t="s">
        <v>24085</v>
      </c>
      <c r="D3097" s="1">
        <v>685</v>
      </c>
    </row>
    <row r="3098" spans="1:4">
      <c r="A3098" s="1">
        <v>71150</v>
      </c>
      <c r="B3098" s="1" t="s">
        <v>863</v>
      </c>
      <c r="C3098" s="1" t="s">
        <v>24085</v>
      </c>
      <c r="D3098" s="1">
        <v>196</v>
      </c>
    </row>
    <row r="3099" spans="1:4">
      <c r="A3099" s="1">
        <v>7112</v>
      </c>
      <c r="B3099" s="1" t="s">
        <v>864</v>
      </c>
      <c r="C3099" s="1" t="s">
        <v>24085</v>
      </c>
      <c r="D3099" s="1">
        <v>18.559999999999999</v>
      </c>
    </row>
    <row r="3100" spans="1:4">
      <c r="A3100" s="1">
        <v>2027</v>
      </c>
      <c r="B3100" s="1" t="s">
        <v>865</v>
      </c>
      <c r="C3100" s="1" t="s">
        <v>24085</v>
      </c>
      <c r="D3100" s="1">
        <v>9.36</v>
      </c>
    </row>
    <row r="3101" spans="1:4">
      <c r="A3101" s="1">
        <v>1250</v>
      </c>
      <c r="B3101" s="1" t="s">
        <v>866</v>
      </c>
      <c r="C3101" s="1" t="s">
        <v>22126</v>
      </c>
      <c r="D3101" s="1">
        <v>2.99</v>
      </c>
    </row>
    <row r="3102" spans="1:4">
      <c r="A3102" s="1">
        <v>1251</v>
      </c>
      <c r="B3102" s="1" t="s">
        <v>867</v>
      </c>
      <c r="C3102" s="1" t="s">
        <v>22126</v>
      </c>
      <c r="D3102" s="1">
        <v>3.25</v>
      </c>
    </row>
    <row r="3103" spans="1:4">
      <c r="A3103" s="1">
        <v>4450</v>
      </c>
      <c r="B3103" s="1" t="s">
        <v>868</v>
      </c>
      <c r="C3103" s="1" t="s">
        <v>24085</v>
      </c>
      <c r="D3103" s="1">
        <v>0.51</v>
      </c>
    </row>
    <row r="3104" spans="1:4">
      <c r="A3104" s="1">
        <v>2203</v>
      </c>
      <c r="B3104" s="1" t="s">
        <v>869</v>
      </c>
      <c r="C3104" s="1" t="s">
        <v>24085</v>
      </c>
      <c r="D3104" s="1">
        <v>0.51</v>
      </c>
    </row>
    <row r="3105" spans="1:4">
      <c r="A3105" s="1">
        <v>2202</v>
      </c>
      <c r="B3105" s="1" t="s">
        <v>870</v>
      </c>
      <c r="C3105" s="1" t="s">
        <v>24085</v>
      </c>
      <c r="D3105" s="1">
        <v>0.42</v>
      </c>
    </row>
    <row r="3106" spans="1:4">
      <c r="A3106" s="1">
        <v>2294</v>
      </c>
      <c r="B3106" s="1" t="s">
        <v>871</v>
      </c>
      <c r="C3106" s="1" t="s">
        <v>24085</v>
      </c>
      <c r="D3106" s="1">
        <v>0.35</v>
      </c>
    </row>
    <row r="3107" spans="1:4">
      <c r="A3107" s="1">
        <v>1600</v>
      </c>
      <c r="B3107" s="1" t="s">
        <v>872</v>
      </c>
      <c r="C3107" s="1" t="s">
        <v>20557</v>
      </c>
      <c r="D3107" s="1">
        <v>36.9</v>
      </c>
    </row>
    <row r="3108" spans="1:4">
      <c r="A3108" s="1">
        <v>14442</v>
      </c>
      <c r="B3108" s="1" t="s">
        <v>873</v>
      </c>
      <c r="C3108" s="1" t="s">
        <v>20557</v>
      </c>
      <c r="D3108" s="1">
        <v>58.44</v>
      </c>
    </row>
    <row r="3109" spans="1:4">
      <c r="A3109" s="1">
        <v>14441</v>
      </c>
      <c r="B3109" s="1" t="s">
        <v>874</v>
      </c>
      <c r="C3109" s="1" t="s">
        <v>20557</v>
      </c>
      <c r="D3109" s="1">
        <v>33.42</v>
      </c>
    </row>
    <row r="3110" spans="1:4">
      <c r="A3110" s="1">
        <v>4129</v>
      </c>
      <c r="B3110" s="1" t="s">
        <v>875</v>
      </c>
      <c r="C3110" s="1" t="s">
        <v>24085</v>
      </c>
      <c r="D3110" s="1">
        <v>8.61</v>
      </c>
    </row>
    <row r="3111" spans="1:4">
      <c r="A3111" s="1">
        <v>5205</v>
      </c>
      <c r="B3111" s="1" t="s">
        <v>876</v>
      </c>
      <c r="C3111" s="1" t="s">
        <v>24085</v>
      </c>
      <c r="D3111" s="1">
        <v>423.86</v>
      </c>
    </row>
    <row r="3112" spans="1:4">
      <c r="A3112" s="1">
        <v>52738</v>
      </c>
      <c r="B3112" s="1" t="s">
        <v>877</v>
      </c>
      <c r="C3112" s="1" t="s">
        <v>24085</v>
      </c>
      <c r="D3112" s="1">
        <v>208.59</v>
      </c>
    </row>
    <row r="3113" spans="1:4">
      <c r="A3113" s="1">
        <v>80191</v>
      </c>
      <c r="B3113" s="1" t="s">
        <v>878</v>
      </c>
      <c r="C3113" s="1" t="s">
        <v>24085</v>
      </c>
      <c r="D3113" s="1">
        <v>17.84</v>
      </c>
    </row>
    <row r="3114" spans="1:4">
      <c r="A3114" s="1">
        <v>36726</v>
      </c>
      <c r="B3114" s="1" t="s">
        <v>879</v>
      </c>
      <c r="C3114" s="1" t="s">
        <v>24085</v>
      </c>
      <c r="D3114" s="1">
        <v>7.83</v>
      </c>
    </row>
    <row r="3115" spans="1:4">
      <c r="A3115" s="1">
        <v>36727</v>
      </c>
      <c r="B3115" s="1" t="s">
        <v>880</v>
      </c>
      <c r="C3115" s="1" t="s">
        <v>24085</v>
      </c>
      <c r="D3115" s="1">
        <v>109.63</v>
      </c>
    </row>
    <row r="3116" spans="1:4">
      <c r="A3116" s="1">
        <v>2462</v>
      </c>
      <c r="B3116" s="1" t="s">
        <v>881</v>
      </c>
      <c r="C3116" s="1" t="s">
        <v>24085</v>
      </c>
      <c r="D3116" s="1">
        <v>4.79</v>
      </c>
    </row>
    <row r="3117" spans="1:4">
      <c r="A3117" s="1">
        <v>21833</v>
      </c>
      <c r="B3117" s="1" t="s">
        <v>882</v>
      </c>
      <c r="C3117" s="1" t="s">
        <v>24085</v>
      </c>
      <c r="D3117" s="1">
        <v>8.3800000000000008</v>
      </c>
    </row>
    <row r="3118" spans="1:4">
      <c r="A3118" s="1">
        <v>77219</v>
      </c>
      <c r="B3118" s="1" t="s">
        <v>883</v>
      </c>
      <c r="C3118" s="1" t="s">
        <v>24085</v>
      </c>
      <c r="D3118" s="1">
        <v>31.78</v>
      </c>
    </row>
    <row r="3119" spans="1:4">
      <c r="A3119" s="1">
        <v>77213</v>
      </c>
      <c r="B3119" s="1" t="s">
        <v>884</v>
      </c>
      <c r="C3119" s="1" t="s">
        <v>24085</v>
      </c>
      <c r="D3119" s="1">
        <v>84.68</v>
      </c>
    </row>
    <row r="3120" spans="1:4">
      <c r="A3120" s="1">
        <v>77220</v>
      </c>
      <c r="B3120" s="1" t="s">
        <v>885</v>
      </c>
      <c r="C3120" s="1" t="s">
        <v>24085</v>
      </c>
      <c r="D3120" s="1">
        <v>51.3</v>
      </c>
    </row>
    <row r="3121" spans="1:4">
      <c r="A3121" s="1">
        <v>77221</v>
      </c>
      <c r="B3121" s="1" t="s">
        <v>886</v>
      </c>
      <c r="C3121" s="1" t="s">
        <v>24085</v>
      </c>
      <c r="D3121" s="1">
        <v>69.900000000000006</v>
      </c>
    </row>
    <row r="3122" spans="1:4">
      <c r="A3122" s="1">
        <v>50783</v>
      </c>
      <c r="B3122" s="1" t="s">
        <v>887</v>
      </c>
      <c r="C3122" s="1" t="s">
        <v>24085</v>
      </c>
      <c r="D3122" s="1">
        <v>31.2</v>
      </c>
    </row>
    <row r="3123" spans="1:4">
      <c r="A3123" s="1">
        <v>5596</v>
      </c>
      <c r="B3123" s="1" t="s">
        <v>888</v>
      </c>
      <c r="C3123" s="1" t="s">
        <v>24085</v>
      </c>
      <c r="D3123" s="1">
        <v>8.83</v>
      </c>
    </row>
    <row r="3124" spans="1:4">
      <c r="A3124" s="1">
        <v>50250</v>
      </c>
      <c r="B3124" s="1" t="s">
        <v>889</v>
      </c>
      <c r="C3124" s="1" t="s">
        <v>24085</v>
      </c>
      <c r="D3124" s="1">
        <v>90.49</v>
      </c>
    </row>
    <row r="3125" spans="1:4">
      <c r="A3125" s="1">
        <v>6487</v>
      </c>
      <c r="B3125" s="1" t="s">
        <v>890</v>
      </c>
      <c r="C3125" s="1" t="s">
        <v>24085</v>
      </c>
      <c r="D3125" s="1">
        <v>607</v>
      </c>
    </row>
    <row r="3126" spans="1:4">
      <c r="A3126" s="1">
        <v>7732</v>
      </c>
      <c r="B3126" s="1" t="s">
        <v>891</v>
      </c>
      <c r="C3126" s="1" t="s">
        <v>24085</v>
      </c>
      <c r="D3126" s="1">
        <v>957.45</v>
      </c>
    </row>
    <row r="3127" spans="1:4">
      <c r="A3127" s="1">
        <v>77212</v>
      </c>
      <c r="B3127" s="1" t="s">
        <v>892</v>
      </c>
      <c r="C3127" s="1" t="s">
        <v>24085</v>
      </c>
      <c r="D3127" s="1">
        <v>547.35</v>
      </c>
    </row>
    <row r="3128" spans="1:4">
      <c r="A3128" s="1">
        <v>77217</v>
      </c>
      <c r="B3128" s="1" t="s">
        <v>893</v>
      </c>
      <c r="C3128" s="1" t="s">
        <v>24085</v>
      </c>
      <c r="D3128" s="1">
        <v>807.78</v>
      </c>
    </row>
    <row r="3129" spans="1:4">
      <c r="A3129" s="1">
        <v>77216</v>
      </c>
      <c r="B3129" s="1" t="s">
        <v>894</v>
      </c>
      <c r="C3129" s="1" t="s">
        <v>24085</v>
      </c>
      <c r="D3129" s="1">
        <v>457.07</v>
      </c>
    </row>
    <row r="3130" spans="1:4">
      <c r="A3130" s="1">
        <v>77218</v>
      </c>
      <c r="B3130" s="1" t="s">
        <v>895</v>
      </c>
      <c r="C3130" s="1" t="s">
        <v>24085</v>
      </c>
      <c r="D3130" s="1">
        <v>441.41</v>
      </c>
    </row>
    <row r="3131" spans="1:4">
      <c r="A3131" s="1">
        <v>77215</v>
      </c>
      <c r="B3131" s="1" t="s">
        <v>896</v>
      </c>
      <c r="C3131" s="1" t="s">
        <v>24085</v>
      </c>
      <c r="D3131" s="1">
        <v>320.89999999999998</v>
      </c>
    </row>
    <row r="3132" spans="1:4">
      <c r="A3132" s="1">
        <v>3131</v>
      </c>
      <c r="B3132" s="1" t="s">
        <v>897</v>
      </c>
      <c r="C3132" s="1" t="s">
        <v>24085</v>
      </c>
      <c r="D3132" s="1">
        <v>27.24</v>
      </c>
    </row>
    <row r="3133" spans="1:4">
      <c r="A3133" s="1">
        <v>6150</v>
      </c>
      <c r="B3133" s="1" t="s">
        <v>898</v>
      </c>
      <c r="C3133" s="1" t="s">
        <v>22126</v>
      </c>
      <c r="D3133" s="1">
        <v>137.53</v>
      </c>
    </row>
    <row r="3134" spans="1:4">
      <c r="A3134" s="1">
        <v>277</v>
      </c>
      <c r="B3134" s="1" t="s">
        <v>899</v>
      </c>
      <c r="C3134" s="1" t="s">
        <v>24085</v>
      </c>
      <c r="D3134" s="1">
        <v>2593.7600000000002</v>
      </c>
    </row>
    <row r="3135" spans="1:4">
      <c r="A3135" s="1">
        <v>40067</v>
      </c>
      <c r="B3135" s="1" t="s">
        <v>900</v>
      </c>
      <c r="C3135" s="1" t="s">
        <v>24085</v>
      </c>
      <c r="D3135" s="1">
        <v>337.1</v>
      </c>
    </row>
    <row r="3136" spans="1:4">
      <c r="A3136" s="1">
        <v>62118</v>
      </c>
      <c r="B3136" s="1" t="s">
        <v>901</v>
      </c>
      <c r="C3136" s="1" t="s">
        <v>24085</v>
      </c>
      <c r="D3136" s="1">
        <v>182</v>
      </c>
    </row>
    <row r="3137" spans="1:4">
      <c r="A3137" s="1">
        <v>31014</v>
      </c>
      <c r="B3137" s="1" t="s">
        <v>902</v>
      </c>
      <c r="C3137" s="1" t="s">
        <v>24085</v>
      </c>
      <c r="D3137" s="1">
        <v>188</v>
      </c>
    </row>
    <row r="3138" spans="1:4">
      <c r="A3138" s="1">
        <v>8589</v>
      </c>
      <c r="B3138" s="1" t="s">
        <v>903</v>
      </c>
      <c r="C3138" s="1" t="s">
        <v>24085</v>
      </c>
      <c r="D3138" s="1">
        <v>430</v>
      </c>
    </row>
    <row r="3139" spans="1:4">
      <c r="A3139" s="1">
        <v>449</v>
      </c>
      <c r="B3139" s="1" t="s">
        <v>904</v>
      </c>
      <c r="C3139" s="1" t="s">
        <v>24085</v>
      </c>
      <c r="D3139" s="1">
        <v>1298.3599999999999</v>
      </c>
    </row>
    <row r="3140" spans="1:4">
      <c r="A3140" s="1">
        <v>28153</v>
      </c>
      <c r="B3140" s="1" t="s">
        <v>905</v>
      </c>
      <c r="C3140" s="1" t="s">
        <v>24085</v>
      </c>
      <c r="D3140" s="1">
        <v>223</v>
      </c>
    </row>
    <row r="3141" spans="1:4">
      <c r="A3141" s="1">
        <v>8401</v>
      </c>
      <c r="B3141" s="1" t="s">
        <v>906</v>
      </c>
      <c r="C3141" s="1" t="s">
        <v>24085</v>
      </c>
      <c r="D3141" s="1">
        <v>127.83</v>
      </c>
    </row>
    <row r="3142" spans="1:4">
      <c r="A3142" s="1">
        <v>7738</v>
      </c>
      <c r="B3142" s="1" t="s">
        <v>907</v>
      </c>
      <c r="C3142" s="1" t="s">
        <v>24085</v>
      </c>
      <c r="D3142" s="1">
        <v>67.2</v>
      </c>
    </row>
    <row r="3143" spans="1:4">
      <c r="A3143" s="1">
        <v>28216</v>
      </c>
      <c r="B3143" s="1" t="s">
        <v>908</v>
      </c>
      <c r="C3143" s="1" t="s">
        <v>24085</v>
      </c>
      <c r="D3143" s="1">
        <v>188</v>
      </c>
    </row>
    <row r="3144" spans="1:4">
      <c r="A3144" s="1">
        <v>8752</v>
      </c>
      <c r="B3144" s="1" t="s">
        <v>909</v>
      </c>
      <c r="C3144" s="1" t="s">
        <v>24085</v>
      </c>
      <c r="D3144" s="1">
        <v>193</v>
      </c>
    </row>
    <row r="3145" spans="1:4">
      <c r="A3145" s="1">
        <v>37084</v>
      </c>
      <c r="B3145" s="1" t="s">
        <v>910</v>
      </c>
      <c r="C3145" s="1" t="s">
        <v>24085</v>
      </c>
      <c r="D3145" s="1">
        <v>94.19</v>
      </c>
    </row>
    <row r="3146" spans="1:4">
      <c r="A3146" s="1">
        <v>3828</v>
      </c>
      <c r="B3146" s="1" t="s">
        <v>911</v>
      </c>
      <c r="C3146" s="1" t="s">
        <v>24085</v>
      </c>
      <c r="D3146" s="1">
        <v>113.68</v>
      </c>
    </row>
    <row r="3147" spans="1:4">
      <c r="A3147" s="1">
        <v>6178</v>
      </c>
      <c r="B3147" s="1" t="s">
        <v>912</v>
      </c>
      <c r="C3147" s="1" t="s">
        <v>24085</v>
      </c>
      <c r="D3147" s="1">
        <v>1110</v>
      </c>
    </row>
    <row r="3148" spans="1:4">
      <c r="A3148" s="1">
        <v>5155</v>
      </c>
      <c r="B3148" s="1" t="s">
        <v>913</v>
      </c>
      <c r="C3148" s="1" t="s">
        <v>24134</v>
      </c>
      <c r="D3148" s="1">
        <v>10.119999999999999</v>
      </c>
    </row>
    <row r="3149" spans="1:4">
      <c r="A3149" s="1">
        <v>8000</v>
      </c>
      <c r="B3149" s="1" t="s">
        <v>914</v>
      </c>
      <c r="C3149" s="1" t="s">
        <v>20557</v>
      </c>
      <c r="D3149" s="1">
        <v>21.2</v>
      </c>
    </row>
    <row r="3150" spans="1:4">
      <c r="A3150" s="1">
        <v>17896</v>
      </c>
      <c r="B3150" s="1" t="s">
        <v>915</v>
      </c>
      <c r="C3150" s="1" t="s">
        <v>24085</v>
      </c>
      <c r="D3150" s="1">
        <v>82.41</v>
      </c>
    </row>
    <row r="3151" spans="1:4">
      <c r="A3151" s="1">
        <v>6141</v>
      </c>
      <c r="B3151" s="1" t="s">
        <v>916</v>
      </c>
      <c r="C3151" s="1" t="s">
        <v>20557</v>
      </c>
      <c r="D3151" s="1">
        <v>106.49</v>
      </c>
    </row>
    <row r="3152" spans="1:4">
      <c r="A3152" s="1">
        <v>6520</v>
      </c>
      <c r="B3152" s="1" t="s">
        <v>917</v>
      </c>
      <c r="C3152" s="1" t="s">
        <v>20557</v>
      </c>
      <c r="D3152" s="1">
        <v>68</v>
      </c>
    </row>
    <row r="3153" spans="1:4">
      <c r="A3153" s="1">
        <v>28408</v>
      </c>
      <c r="B3153" s="1" t="s">
        <v>918</v>
      </c>
      <c r="C3153" s="1" t="s">
        <v>20557</v>
      </c>
      <c r="D3153" s="1">
        <v>44.2</v>
      </c>
    </row>
    <row r="3154" spans="1:4">
      <c r="A3154" s="1">
        <v>5614</v>
      </c>
      <c r="B3154" s="1" t="s">
        <v>919</v>
      </c>
      <c r="C3154" s="1" t="s">
        <v>20557</v>
      </c>
      <c r="D3154" s="1">
        <v>52.6</v>
      </c>
    </row>
    <row r="3155" spans="1:4">
      <c r="A3155" s="1">
        <v>99130</v>
      </c>
      <c r="B3155" s="1" t="s">
        <v>920</v>
      </c>
      <c r="C3155" s="1" t="s">
        <v>22075</v>
      </c>
      <c r="D3155" s="1">
        <v>2.73</v>
      </c>
    </row>
    <row r="3156" spans="1:4">
      <c r="A3156" s="1">
        <v>7062</v>
      </c>
      <c r="B3156" s="1" t="s">
        <v>921</v>
      </c>
      <c r="C3156" s="1" t="s">
        <v>24085</v>
      </c>
      <c r="D3156" s="1">
        <v>55.68</v>
      </c>
    </row>
    <row r="3157" spans="1:4">
      <c r="A3157" s="1">
        <v>21774</v>
      </c>
      <c r="B3157" s="1" t="s">
        <v>922</v>
      </c>
      <c r="C3157" s="1" t="s">
        <v>21974</v>
      </c>
      <c r="D3157" s="1">
        <v>30</v>
      </c>
    </row>
    <row r="3158" spans="1:4">
      <c r="A3158" s="1">
        <v>77452</v>
      </c>
      <c r="B3158" s="1" t="s">
        <v>923</v>
      </c>
      <c r="C3158" s="1" t="s">
        <v>24085</v>
      </c>
      <c r="D3158" s="1">
        <v>551</v>
      </c>
    </row>
    <row r="3159" spans="1:4">
      <c r="A3159" s="1">
        <v>62744</v>
      </c>
      <c r="B3159" s="1" t="s">
        <v>924</v>
      </c>
      <c r="C3159" s="1" t="s">
        <v>3730</v>
      </c>
      <c r="D3159" s="1">
        <v>1.52</v>
      </c>
    </row>
    <row r="3160" spans="1:4">
      <c r="A3160" s="1">
        <v>6189</v>
      </c>
      <c r="B3160" s="1" t="s">
        <v>925</v>
      </c>
      <c r="C3160" s="1" t="s">
        <v>20557</v>
      </c>
      <c r="D3160" s="1">
        <v>0.48</v>
      </c>
    </row>
    <row r="3161" spans="1:4">
      <c r="A3161" s="1">
        <v>8828</v>
      </c>
      <c r="B3161" s="1" t="s">
        <v>926</v>
      </c>
      <c r="C3161" s="1" t="s">
        <v>20557</v>
      </c>
      <c r="D3161" s="1">
        <v>2.16</v>
      </c>
    </row>
    <row r="3162" spans="1:4">
      <c r="A3162" s="1">
        <v>22859</v>
      </c>
      <c r="B3162" s="1" t="s">
        <v>927</v>
      </c>
      <c r="C3162" s="1" t="s">
        <v>20557</v>
      </c>
      <c r="D3162" s="1">
        <v>2.9</v>
      </c>
    </row>
    <row r="3163" spans="1:4">
      <c r="A3163" s="1">
        <v>2106</v>
      </c>
      <c r="B3163" s="1" t="s">
        <v>928</v>
      </c>
      <c r="C3163" s="1" t="s">
        <v>24085</v>
      </c>
      <c r="D3163" s="1">
        <v>29</v>
      </c>
    </row>
    <row r="3164" spans="1:4">
      <c r="A3164" s="1">
        <v>2120</v>
      </c>
      <c r="B3164" s="1" t="s">
        <v>929</v>
      </c>
      <c r="C3164" s="1" t="s">
        <v>24085</v>
      </c>
      <c r="D3164" s="1">
        <v>144.62</v>
      </c>
    </row>
    <row r="3165" spans="1:4">
      <c r="A3165" s="1">
        <v>2128</v>
      </c>
      <c r="B3165" s="1" t="s">
        <v>930</v>
      </c>
      <c r="C3165" s="1" t="s">
        <v>24085</v>
      </c>
      <c r="D3165" s="1">
        <v>254.3</v>
      </c>
    </row>
    <row r="3166" spans="1:4">
      <c r="A3166" s="1">
        <v>20325</v>
      </c>
      <c r="B3166" s="1" t="s">
        <v>931</v>
      </c>
      <c r="C3166" s="1" t="s">
        <v>24085</v>
      </c>
      <c r="D3166" s="1">
        <v>1.27</v>
      </c>
    </row>
    <row r="3167" spans="1:4">
      <c r="A3167" s="1">
        <v>1619</v>
      </c>
      <c r="B3167" s="1" t="s">
        <v>932</v>
      </c>
      <c r="C3167" s="1" t="s">
        <v>24085</v>
      </c>
      <c r="D3167" s="1">
        <v>5.9</v>
      </c>
    </row>
    <row r="3168" spans="1:4">
      <c r="A3168" s="1">
        <v>1620</v>
      </c>
      <c r="B3168" s="1" t="s">
        <v>933</v>
      </c>
      <c r="C3168" s="1" t="s">
        <v>24085</v>
      </c>
      <c r="D3168" s="1">
        <v>9.9</v>
      </c>
    </row>
    <row r="3169" spans="1:4">
      <c r="A3169" s="1">
        <v>1628</v>
      </c>
      <c r="B3169" s="1" t="s">
        <v>934</v>
      </c>
      <c r="C3169" s="1" t="s">
        <v>24085</v>
      </c>
      <c r="D3169" s="1">
        <v>139.1</v>
      </c>
    </row>
    <row r="3170" spans="1:4">
      <c r="A3170" s="1">
        <v>4553</v>
      </c>
      <c r="B3170" s="1" t="s">
        <v>935</v>
      </c>
      <c r="C3170" s="1" t="s">
        <v>24085</v>
      </c>
      <c r="D3170" s="1">
        <v>609.6</v>
      </c>
    </row>
    <row r="3171" spans="1:4">
      <c r="A3171" s="1">
        <v>5683</v>
      </c>
      <c r="B3171" s="1" t="s">
        <v>936</v>
      </c>
      <c r="C3171" s="1" t="s">
        <v>24085</v>
      </c>
      <c r="D3171" s="1">
        <v>4.3600000000000003</v>
      </c>
    </row>
    <row r="3172" spans="1:4">
      <c r="A3172" s="1">
        <v>5687</v>
      </c>
      <c r="B3172" s="1" t="s">
        <v>937</v>
      </c>
      <c r="C3172" s="1" t="s">
        <v>24085</v>
      </c>
      <c r="D3172" s="1">
        <v>32.97</v>
      </c>
    </row>
    <row r="3173" spans="1:4">
      <c r="A3173" s="1">
        <v>5682</v>
      </c>
      <c r="B3173" s="1" t="s">
        <v>938</v>
      </c>
      <c r="C3173" s="1" t="s">
        <v>24085</v>
      </c>
      <c r="D3173" s="1">
        <v>1.76</v>
      </c>
    </row>
    <row r="3174" spans="1:4">
      <c r="A3174" s="1">
        <v>5691</v>
      </c>
      <c r="B3174" s="1" t="s">
        <v>939</v>
      </c>
      <c r="C3174" s="1" t="s">
        <v>24085</v>
      </c>
      <c r="D3174" s="1">
        <v>288.45</v>
      </c>
    </row>
    <row r="3175" spans="1:4">
      <c r="A3175" s="1">
        <v>2670</v>
      </c>
      <c r="B3175" s="1" t="s">
        <v>940</v>
      </c>
      <c r="C3175" s="1" t="s">
        <v>24085</v>
      </c>
      <c r="D3175" s="1">
        <v>0.81</v>
      </c>
    </row>
    <row r="3176" spans="1:4">
      <c r="A3176" s="1">
        <v>2666</v>
      </c>
      <c r="B3176" s="1" t="s">
        <v>941</v>
      </c>
      <c r="C3176" s="1" t="s">
        <v>24085</v>
      </c>
      <c r="D3176" s="1">
        <v>16.059999999999999</v>
      </c>
    </row>
    <row r="3177" spans="1:4">
      <c r="A3177" s="1">
        <v>5679</v>
      </c>
      <c r="B3177" s="1" t="s">
        <v>942</v>
      </c>
      <c r="C3177" s="1" t="s">
        <v>24085</v>
      </c>
      <c r="D3177" s="1">
        <v>3.45</v>
      </c>
    </row>
    <row r="3178" spans="1:4">
      <c r="A3178" s="1">
        <v>4493</v>
      </c>
      <c r="B3178" s="1" t="s">
        <v>943</v>
      </c>
      <c r="C3178" s="1" t="s">
        <v>24085</v>
      </c>
      <c r="D3178" s="1">
        <v>22.93</v>
      </c>
    </row>
    <row r="3179" spans="1:4">
      <c r="A3179" s="1">
        <v>2977</v>
      </c>
      <c r="B3179" s="1" t="s">
        <v>944</v>
      </c>
      <c r="C3179" s="1" t="s">
        <v>24085</v>
      </c>
      <c r="D3179" s="1">
        <v>601.34</v>
      </c>
    </row>
    <row r="3180" spans="1:4">
      <c r="A3180" s="1">
        <v>20820</v>
      </c>
      <c r="B3180" s="1" t="s">
        <v>945</v>
      </c>
      <c r="C3180" s="1" t="s">
        <v>24085</v>
      </c>
      <c r="D3180" s="1">
        <v>39.94</v>
      </c>
    </row>
    <row r="3181" spans="1:4">
      <c r="A3181" s="1">
        <v>6425</v>
      </c>
      <c r="B3181" s="1" t="s">
        <v>946</v>
      </c>
      <c r="C3181" s="1" t="s">
        <v>24085</v>
      </c>
      <c r="D3181" s="1">
        <v>6.14</v>
      </c>
    </row>
    <row r="3182" spans="1:4">
      <c r="A3182" s="1">
        <v>6427</v>
      </c>
      <c r="B3182" s="1" t="s">
        <v>947</v>
      </c>
      <c r="C3182" s="1" t="s">
        <v>24085</v>
      </c>
      <c r="D3182" s="1">
        <v>25.8</v>
      </c>
    </row>
    <row r="3183" spans="1:4">
      <c r="A3183" s="1">
        <v>6431</v>
      </c>
      <c r="B3183" s="1" t="s">
        <v>948</v>
      </c>
      <c r="C3183" s="1" t="s">
        <v>24085</v>
      </c>
      <c r="D3183" s="1">
        <v>331.54</v>
      </c>
    </row>
    <row r="3184" spans="1:4">
      <c r="A3184" s="1">
        <v>20801</v>
      </c>
      <c r="B3184" s="1" t="s">
        <v>949</v>
      </c>
      <c r="C3184" s="1" t="s">
        <v>24085</v>
      </c>
      <c r="D3184" s="1">
        <v>4.01</v>
      </c>
    </row>
    <row r="3185" spans="1:4">
      <c r="A3185" s="1">
        <v>4490</v>
      </c>
      <c r="B3185" s="1" t="s">
        <v>950</v>
      </c>
      <c r="C3185" s="1" t="s">
        <v>24085</v>
      </c>
      <c r="D3185" s="1">
        <v>7.03</v>
      </c>
    </row>
    <row r="3186" spans="1:4">
      <c r="A3186" s="1">
        <v>3879</v>
      </c>
      <c r="B3186" s="1" t="s">
        <v>951</v>
      </c>
      <c r="C3186" s="1" t="s">
        <v>24085</v>
      </c>
      <c r="D3186" s="1">
        <v>22.37</v>
      </c>
    </row>
    <row r="3187" spans="1:4">
      <c r="A3187" s="1">
        <v>20813</v>
      </c>
      <c r="B3187" s="1" t="s">
        <v>952</v>
      </c>
      <c r="C3187" s="1" t="s">
        <v>24085</v>
      </c>
      <c r="D3187" s="1">
        <v>44.89</v>
      </c>
    </row>
    <row r="3188" spans="1:4">
      <c r="A3188" s="1">
        <v>65219</v>
      </c>
      <c r="B3188" s="1" t="s">
        <v>953</v>
      </c>
      <c r="C3188" s="1" t="s">
        <v>24085</v>
      </c>
      <c r="D3188" s="1">
        <v>7.7</v>
      </c>
    </row>
    <row r="3189" spans="1:4">
      <c r="A3189" s="1">
        <v>65215</v>
      </c>
      <c r="B3189" s="1" t="s">
        <v>0</v>
      </c>
      <c r="C3189" s="1" t="s">
        <v>24085</v>
      </c>
      <c r="D3189" s="1">
        <v>4.21</v>
      </c>
    </row>
    <row r="3190" spans="1:4">
      <c r="A3190" s="1">
        <v>65211</v>
      </c>
      <c r="B3190" s="1" t="s">
        <v>1</v>
      </c>
      <c r="C3190" s="1" t="s">
        <v>24085</v>
      </c>
      <c r="D3190" s="1">
        <v>21.32</v>
      </c>
    </row>
    <row r="3191" spans="1:4">
      <c r="A3191" s="1">
        <v>6749</v>
      </c>
      <c r="B3191" s="1" t="s">
        <v>2</v>
      </c>
      <c r="C3191" s="1" t="s">
        <v>24085</v>
      </c>
      <c r="D3191" s="1">
        <v>2.5</v>
      </c>
    </row>
    <row r="3192" spans="1:4">
      <c r="A3192" s="1">
        <v>8500</v>
      </c>
      <c r="B3192" s="1" t="s">
        <v>3</v>
      </c>
      <c r="C3192" s="1" t="s">
        <v>24085</v>
      </c>
      <c r="D3192" s="1">
        <v>4.67</v>
      </c>
    </row>
    <row r="3193" spans="1:4">
      <c r="A3193" s="1">
        <v>5667</v>
      </c>
      <c r="B3193" s="1" t="s">
        <v>4</v>
      </c>
      <c r="C3193" s="1" t="s">
        <v>24085</v>
      </c>
      <c r="D3193" s="1">
        <v>4.88</v>
      </c>
    </row>
    <row r="3194" spans="1:4">
      <c r="A3194" s="1">
        <v>8501</v>
      </c>
      <c r="B3194" s="1" t="s">
        <v>5</v>
      </c>
      <c r="C3194" s="1" t="s">
        <v>24085</v>
      </c>
      <c r="D3194" s="1">
        <v>9.4</v>
      </c>
    </row>
    <row r="3195" spans="1:4">
      <c r="A3195" s="1">
        <v>8502</v>
      </c>
      <c r="B3195" s="1" t="s">
        <v>6</v>
      </c>
      <c r="C3195" s="1" t="s">
        <v>24085</v>
      </c>
      <c r="D3195" s="1">
        <v>44.81</v>
      </c>
    </row>
    <row r="3196" spans="1:4">
      <c r="A3196" s="1">
        <v>5671</v>
      </c>
      <c r="B3196" s="1" t="s">
        <v>7</v>
      </c>
      <c r="C3196" s="1" t="s">
        <v>24085</v>
      </c>
      <c r="D3196" s="1">
        <v>70.48</v>
      </c>
    </row>
    <row r="3197" spans="1:4">
      <c r="A3197" s="1">
        <v>8297</v>
      </c>
      <c r="B3197" s="1" t="s">
        <v>8</v>
      </c>
      <c r="C3197" s="1" t="s">
        <v>24085</v>
      </c>
      <c r="D3197" s="1">
        <v>669.78</v>
      </c>
    </row>
    <row r="3198" spans="1:4">
      <c r="A3198" s="1">
        <v>3512</v>
      </c>
      <c r="B3198" s="1" t="s">
        <v>9</v>
      </c>
      <c r="C3198" s="1" t="s">
        <v>24085</v>
      </c>
      <c r="D3198" s="1">
        <v>658.65</v>
      </c>
    </row>
    <row r="3199" spans="1:4">
      <c r="A3199" s="1">
        <v>50632</v>
      </c>
      <c r="B3199" s="1" t="s">
        <v>10</v>
      </c>
      <c r="C3199" s="1" t="s">
        <v>24085</v>
      </c>
      <c r="D3199" s="1">
        <v>21.59</v>
      </c>
    </row>
    <row r="3200" spans="1:4">
      <c r="A3200" s="1">
        <v>50636</v>
      </c>
      <c r="B3200" s="1" t="s">
        <v>11</v>
      </c>
      <c r="C3200" s="1" t="s">
        <v>24085</v>
      </c>
      <c r="D3200" s="1">
        <v>30.22</v>
      </c>
    </row>
    <row r="3201" spans="1:4">
      <c r="A3201" s="1">
        <v>50640</v>
      </c>
      <c r="B3201" s="1" t="s">
        <v>12</v>
      </c>
      <c r="C3201" s="1" t="s">
        <v>24085</v>
      </c>
      <c r="D3201" s="1">
        <v>40.74</v>
      </c>
    </row>
    <row r="3202" spans="1:4">
      <c r="A3202" s="1">
        <v>50644</v>
      </c>
      <c r="B3202" s="1" t="s">
        <v>13</v>
      </c>
      <c r="C3202" s="1" t="s">
        <v>24085</v>
      </c>
      <c r="D3202" s="1">
        <v>72.64</v>
      </c>
    </row>
    <row r="3203" spans="1:4">
      <c r="A3203" s="1">
        <v>50648</v>
      </c>
      <c r="B3203" s="1" t="s">
        <v>14</v>
      </c>
      <c r="C3203" s="1" t="s">
        <v>24085</v>
      </c>
      <c r="D3203" s="1">
        <v>217.6</v>
      </c>
    </row>
    <row r="3204" spans="1:4">
      <c r="A3204" s="1">
        <v>2115</v>
      </c>
      <c r="B3204" s="1" t="s">
        <v>15</v>
      </c>
      <c r="C3204" s="1" t="s">
        <v>24085</v>
      </c>
      <c r="D3204" s="1">
        <v>10.88</v>
      </c>
    </row>
    <row r="3205" spans="1:4">
      <c r="A3205" s="1">
        <v>2124</v>
      </c>
      <c r="B3205" s="1" t="s">
        <v>16</v>
      </c>
      <c r="C3205" s="1" t="s">
        <v>24085</v>
      </c>
      <c r="D3205" s="1">
        <v>35</v>
      </c>
    </row>
    <row r="3206" spans="1:4">
      <c r="A3206" s="1">
        <v>5581</v>
      </c>
      <c r="B3206" s="1" t="s">
        <v>17</v>
      </c>
      <c r="C3206" s="1" t="s">
        <v>24085</v>
      </c>
      <c r="D3206" s="1">
        <v>56.06</v>
      </c>
    </row>
    <row r="3207" spans="1:4">
      <c r="A3207" s="1">
        <v>2133</v>
      </c>
      <c r="B3207" s="1" t="s">
        <v>18</v>
      </c>
      <c r="C3207" s="1" t="s">
        <v>24085</v>
      </c>
      <c r="D3207" s="1">
        <v>80.680000000000007</v>
      </c>
    </row>
    <row r="3208" spans="1:4">
      <c r="A3208" s="1">
        <v>1396</v>
      </c>
      <c r="B3208" s="1" t="s">
        <v>19</v>
      </c>
      <c r="C3208" s="1" t="s">
        <v>24085</v>
      </c>
      <c r="D3208" s="1">
        <v>153.01</v>
      </c>
    </row>
    <row r="3209" spans="1:4">
      <c r="A3209" s="1">
        <v>70074</v>
      </c>
      <c r="B3209" s="1" t="s">
        <v>20</v>
      </c>
      <c r="C3209" s="1" t="s">
        <v>24085</v>
      </c>
      <c r="D3209" s="1">
        <v>9.19</v>
      </c>
    </row>
    <row r="3210" spans="1:4">
      <c r="A3210" s="1">
        <v>4341</v>
      </c>
      <c r="B3210" s="1" t="s">
        <v>21</v>
      </c>
      <c r="C3210" s="1" t="s">
        <v>24085</v>
      </c>
      <c r="D3210" s="1">
        <v>132.47</v>
      </c>
    </row>
    <row r="3211" spans="1:4">
      <c r="A3211" s="1">
        <v>4336</v>
      </c>
      <c r="B3211" s="1" t="s">
        <v>22</v>
      </c>
      <c r="C3211" s="1" t="s">
        <v>24085</v>
      </c>
      <c r="D3211" s="1">
        <v>208.95</v>
      </c>
    </row>
    <row r="3212" spans="1:4">
      <c r="A3212" s="1">
        <v>62638</v>
      </c>
      <c r="B3212" s="1" t="s">
        <v>23</v>
      </c>
      <c r="C3212" s="1" t="s">
        <v>20557</v>
      </c>
      <c r="D3212" s="1">
        <v>12.32</v>
      </c>
    </row>
    <row r="3213" spans="1:4">
      <c r="A3213" s="1">
        <v>411</v>
      </c>
      <c r="B3213" s="1" t="s">
        <v>24</v>
      </c>
      <c r="C3213" s="1" t="s">
        <v>20557</v>
      </c>
      <c r="D3213" s="1">
        <v>7.32</v>
      </c>
    </row>
    <row r="3214" spans="1:4">
      <c r="A3214" s="1">
        <v>4085</v>
      </c>
      <c r="B3214" s="1" t="s">
        <v>25</v>
      </c>
      <c r="C3214" s="1" t="s">
        <v>20557</v>
      </c>
      <c r="D3214" s="1">
        <v>13.2</v>
      </c>
    </row>
    <row r="3215" spans="1:4">
      <c r="A3215" s="1">
        <v>10893</v>
      </c>
      <c r="B3215" s="1" t="s">
        <v>26</v>
      </c>
      <c r="C3215" s="1" t="s">
        <v>20557</v>
      </c>
      <c r="D3215" s="1">
        <v>7.26</v>
      </c>
    </row>
    <row r="3216" spans="1:4">
      <c r="A3216" s="1">
        <v>37135</v>
      </c>
      <c r="B3216" s="1" t="s">
        <v>27</v>
      </c>
      <c r="C3216" s="1" t="s">
        <v>20557</v>
      </c>
      <c r="D3216" s="1">
        <v>3.12</v>
      </c>
    </row>
    <row r="3217" spans="1:4">
      <c r="A3217" s="1">
        <v>1802</v>
      </c>
      <c r="B3217" s="1" t="s">
        <v>28</v>
      </c>
      <c r="C3217" s="1" t="s">
        <v>20557</v>
      </c>
      <c r="D3217" s="1">
        <v>14.87</v>
      </c>
    </row>
    <row r="3218" spans="1:4">
      <c r="A3218" s="1">
        <v>4411</v>
      </c>
      <c r="B3218" s="1" t="s">
        <v>29</v>
      </c>
      <c r="C3218" s="1" t="s">
        <v>20557</v>
      </c>
      <c r="D3218" s="1">
        <v>30.28</v>
      </c>
    </row>
    <row r="3219" spans="1:4">
      <c r="A3219" s="1">
        <v>36845</v>
      </c>
      <c r="B3219" s="1" t="s">
        <v>30</v>
      </c>
      <c r="C3219" s="1" t="s">
        <v>20557</v>
      </c>
      <c r="D3219" s="1">
        <v>6.56</v>
      </c>
    </row>
    <row r="3220" spans="1:4">
      <c r="A3220" s="1">
        <v>36846</v>
      </c>
      <c r="B3220" s="1" t="s">
        <v>31</v>
      </c>
      <c r="C3220" s="1" t="s">
        <v>20557</v>
      </c>
      <c r="D3220" s="1">
        <v>8.18</v>
      </c>
    </row>
    <row r="3221" spans="1:4">
      <c r="A3221" s="1">
        <v>27925</v>
      </c>
      <c r="B3221" s="1" t="s">
        <v>32</v>
      </c>
      <c r="C3221" s="1" t="s">
        <v>20557</v>
      </c>
      <c r="D3221" s="1">
        <v>10</v>
      </c>
    </row>
    <row r="3222" spans="1:4">
      <c r="A3222" s="1">
        <v>50064</v>
      </c>
      <c r="B3222" s="1" t="s">
        <v>33</v>
      </c>
      <c r="C3222" s="1" t="s">
        <v>20557</v>
      </c>
      <c r="D3222" s="1">
        <v>42.45</v>
      </c>
    </row>
    <row r="3223" spans="1:4">
      <c r="A3223" s="1">
        <v>1804</v>
      </c>
      <c r="B3223" s="1" t="s">
        <v>34</v>
      </c>
      <c r="C3223" s="1" t="s">
        <v>20557</v>
      </c>
      <c r="D3223" s="1">
        <v>28.56</v>
      </c>
    </row>
    <row r="3224" spans="1:4">
      <c r="A3224" s="1">
        <v>62635</v>
      </c>
      <c r="B3224" s="1" t="s">
        <v>35</v>
      </c>
      <c r="C3224" s="1" t="s">
        <v>20557</v>
      </c>
      <c r="D3224" s="1">
        <v>18.62</v>
      </c>
    </row>
    <row r="3225" spans="1:4">
      <c r="A3225" s="1">
        <v>62636</v>
      </c>
      <c r="B3225" s="1" t="s">
        <v>36</v>
      </c>
      <c r="C3225" s="1" t="s">
        <v>20557</v>
      </c>
      <c r="D3225" s="1">
        <v>10.26</v>
      </c>
    </row>
    <row r="3226" spans="1:4">
      <c r="A3226" s="1">
        <v>62637</v>
      </c>
      <c r="B3226" s="1" t="s">
        <v>37</v>
      </c>
      <c r="C3226" s="1" t="s">
        <v>20557</v>
      </c>
      <c r="D3226" s="1">
        <v>14.25</v>
      </c>
    </row>
    <row r="3227" spans="1:4">
      <c r="A3227" s="1">
        <v>62639</v>
      </c>
      <c r="B3227" s="1" t="s">
        <v>38</v>
      </c>
      <c r="C3227" s="1" t="s">
        <v>20557</v>
      </c>
      <c r="D3227" s="1">
        <v>12.56</v>
      </c>
    </row>
    <row r="3228" spans="1:4">
      <c r="A3228" s="1">
        <v>62640</v>
      </c>
      <c r="B3228" s="1" t="s">
        <v>39</v>
      </c>
      <c r="C3228" s="1" t="s">
        <v>20557</v>
      </c>
      <c r="D3228" s="1">
        <v>8.32</v>
      </c>
    </row>
    <row r="3229" spans="1:4">
      <c r="A3229" s="1">
        <v>10526</v>
      </c>
      <c r="B3229" s="1" t="s">
        <v>40</v>
      </c>
      <c r="C3229" s="1" t="s">
        <v>20557</v>
      </c>
      <c r="D3229" s="1">
        <v>2.62</v>
      </c>
    </row>
    <row r="3230" spans="1:4">
      <c r="A3230" s="1">
        <v>55107</v>
      </c>
      <c r="B3230" s="1" t="s">
        <v>41</v>
      </c>
      <c r="C3230" s="1" t="s">
        <v>20557</v>
      </c>
      <c r="D3230" s="1">
        <v>4.16</v>
      </c>
    </row>
    <row r="3231" spans="1:4">
      <c r="A3231" s="1">
        <v>55100</v>
      </c>
      <c r="B3231" s="1" t="s">
        <v>42</v>
      </c>
      <c r="C3231" s="1" t="s">
        <v>20557</v>
      </c>
      <c r="D3231" s="1">
        <v>2.35</v>
      </c>
    </row>
    <row r="3232" spans="1:4">
      <c r="A3232" s="1">
        <v>55104</v>
      </c>
      <c r="B3232" s="1" t="s">
        <v>43</v>
      </c>
      <c r="C3232" s="1" t="s">
        <v>20557</v>
      </c>
      <c r="D3232" s="1">
        <v>2.12</v>
      </c>
    </row>
    <row r="3233" spans="1:4">
      <c r="A3233" s="1">
        <v>55109</v>
      </c>
      <c r="B3233" s="1" t="s">
        <v>44</v>
      </c>
      <c r="C3233" s="1" t="s">
        <v>20557</v>
      </c>
      <c r="D3233" s="1">
        <v>1.38</v>
      </c>
    </row>
    <row r="3234" spans="1:4">
      <c r="A3234" s="1">
        <v>55110</v>
      </c>
      <c r="B3234" s="1" t="s">
        <v>45</v>
      </c>
      <c r="C3234" s="1" t="s">
        <v>20557</v>
      </c>
      <c r="D3234" s="1">
        <v>1.52</v>
      </c>
    </row>
    <row r="3235" spans="1:4">
      <c r="A3235" s="1">
        <v>55097</v>
      </c>
      <c r="B3235" s="1" t="s">
        <v>46</v>
      </c>
      <c r="C3235" s="1" t="s">
        <v>20557</v>
      </c>
      <c r="D3235" s="1">
        <v>3.56</v>
      </c>
    </row>
    <row r="3236" spans="1:4">
      <c r="A3236" s="1">
        <v>55108</v>
      </c>
      <c r="B3236" s="1" t="s">
        <v>47</v>
      </c>
      <c r="C3236" s="1" t="s">
        <v>20557</v>
      </c>
      <c r="D3236" s="1">
        <v>1.86</v>
      </c>
    </row>
    <row r="3237" spans="1:4">
      <c r="A3237" s="1">
        <v>55105</v>
      </c>
      <c r="B3237" s="1" t="s">
        <v>48</v>
      </c>
      <c r="C3237" s="1" t="s">
        <v>20557</v>
      </c>
      <c r="D3237" s="1">
        <v>2.12</v>
      </c>
    </row>
    <row r="3238" spans="1:4">
      <c r="A3238" s="1">
        <v>55083</v>
      </c>
      <c r="B3238" s="1" t="s">
        <v>49</v>
      </c>
      <c r="C3238" s="1" t="s">
        <v>20557</v>
      </c>
      <c r="D3238" s="1">
        <v>2.3199999999999998</v>
      </c>
    </row>
    <row r="3239" spans="1:4">
      <c r="A3239" s="1">
        <v>35523</v>
      </c>
      <c r="B3239" s="1" t="s">
        <v>50</v>
      </c>
      <c r="C3239" s="1" t="s">
        <v>24085</v>
      </c>
      <c r="D3239" s="1">
        <v>324.5</v>
      </c>
    </row>
    <row r="3240" spans="1:4">
      <c r="A3240" s="1">
        <v>8918</v>
      </c>
      <c r="B3240" s="1" t="s">
        <v>51</v>
      </c>
      <c r="C3240" s="1" t="s">
        <v>20557</v>
      </c>
      <c r="D3240" s="1">
        <v>12.56</v>
      </c>
    </row>
    <row r="3241" spans="1:4">
      <c r="A3241" s="1">
        <v>16113</v>
      </c>
      <c r="B3241" s="1" t="s">
        <v>52</v>
      </c>
      <c r="C3241" s="1" t="s">
        <v>20557</v>
      </c>
      <c r="D3241" s="1">
        <v>42.9</v>
      </c>
    </row>
    <row r="3242" spans="1:4">
      <c r="A3242" s="1">
        <v>5111</v>
      </c>
      <c r="B3242" s="1" t="s">
        <v>53</v>
      </c>
      <c r="C3242" s="1" t="s">
        <v>20557</v>
      </c>
      <c r="D3242" s="1">
        <v>59.98</v>
      </c>
    </row>
    <row r="3243" spans="1:4">
      <c r="A3243" s="1">
        <v>2030</v>
      </c>
      <c r="B3243" s="1" t="s">
        <v>54</v>
      </c>
      <c r="C3243" s="1" t="s">
        <v>20557</v>
      </c>
      <c r="D3243" s="1">
        <v>59.98</v>
      </c>
    </row>
    <row r="3244" spans="1:4">
      <c r="A3244" s="1">
        <v>18573</v>
      </c>
      <c r="B3244" s="1" t="s">
        <v>55</v>
      </c>
      <c r="C3244" s="1" t="s">
        <v>20557</v>
      </c>
      <c r="D3244" s="1">
        <v>59.98</v>
      </c>
    </row>
    <row r="3245" spans="1:4">
      <c r="A3245" s="1">
        <v>6014</v>
      </c>
      <c r="B3245" s="1" t="s">
        <v>56</v>
      </c>
      <c r="C3245" s="1" t="s">
        <v>24085</v>
      </c>
      <c r="D3245" s="1">
        <v>256.10000000000002</v>
      </c>
    </row>
    <row r="3246" spans="1:4">
      <c r="A3246" s="1">
        <v>62757</v>
      </c>
      <c r="B3246" s="1" t="s">
        <v>57</v>
      </c>
      <c r="C3246" s="1" t="s">
        <v>24085</v>
      </c>
      <c r="D3246" s="1">
        <v>1.19</v>
      </c>
    </row>
    <row r="3247" spans="1:4">
      <c r="A3247" s="1">
        <v>2010</v>
      </c>
      <c r="B3247" s="1" t="s">
        <v>58</v>
      </c>
      <c r="C3247" s="1" t="s">
        <v>24085</v>
      </c>
      <c r="D3247" s="1">
        <v>1.19</v>
      </c>
    </row>
    <row r="3248" spans="1:4">
      <c r="A3248" s="1">
        <v>620</v>
      </c>
      <c r="B3248" s="1" t="s">
        <v>59</v>
      </c>
      <c r="C3248" s="1" t="s">
        <v>24085</v>
      </c>
      <c r="D3248" s="1">
        <v>0.79</v>
      </c>
    </row>
    <row r="3249" spans="1:4">
      <c r="A3249" s="1">
        <v>62756</v>
      </c>
      <c r="B3249" s="1" t="s">
        <v>60</v>
      </c>
      <c r="C3249" s="1" t="s">
        <v>24085</v>
      </c>
      <c r="D3249" s="1">
        <v>1.19</v>
      </c>
    </row>
    <row r="3250" spans="1:4">
      <c r="A3250" s="1">
        <v>14321</v>
      </c>
      <c r="B3250" s="1" t="s">
        <v>61</v>
      </c>
      <c r="C3250" s="1" t="s">
        <v>24085</v>
      </c>
      <c r="D3250" s="1">
        <v>128.5</v>
      </c>
    </row>
    <row r="3251" spans="1:4">
      <c r="A3251" s="1">
        <v>14323</v>
      </c>
      <c r="B3251" s="1" t="s">
        <v>62</v>
      </c>
      <c r="C3251" s="1" t="s">
        <v>24085</v>
      </c>
      <c r="D3251" s="1">
        <v>141.4</v>
      </c>
    </row>
    <row r="3252" spans="1:4">
      <c r="A3252" s="1">
        <v>4011</v>
      </c>
      <c r="B3252" s="1" t="s">
        <v>63</v>
      </c>
      <c r="C3252" s="1" t="s">
        <v>24085</v>
      </c>
      <c r="D3252" s="1">
        <v>133</v>
      </c>
    </row>
    <row r="3253" spans="1:4">
      <c r="A3253" s="1">
        <v>14329</v>
      </c>
      <c r="B3253" s="1" t="s">
        <v>64</v>
      </c>
      <c r="C3253" s="1" t="s">
        <v>24085</v>
      </c>
      <c r="D3253" s="1">
        <v>215.9</v>
      </c>
    </row>
    <row r="3254" spans="1:4">
      <c r="A3254" s="1">
        <v>14330</v>
      </c>
      <c r="B3254" s="1" t="s">
        <v>65</v>
      </c>
      <c r="C3254" s="1" t="s">
        <v>24085</v>
      </c>
      <c r="D3254" s="1">
        <v>241.8</v>
      </c>
    </row>
    <row r="3255" spans="1:4">
      <c r="A3255" s="1">
        <v>14331</v>
      </c>
      <c r="B3255" s="1" t="s">
        <v>66</v>
      </c>
      <c r="C3255" s="1" t="s">
        <v>24085</v>
      </c>
      <c r="D3255" s="1">
        <v>266.89999999999998</v>
      </c>
    </row>
    <row r="3256" spans="1:4">
      <c r="A3256" s="1">
        <v>50290</v>
      </c>
      <c r="B3256" s="1" t="s">
        <v>67</v>
      </c>
      <c r="C3256" s="1" t="s">
        <v>24085</v>
      </c>
      <c r="D3256" s="1">
        <v>90.16</v>
      </c>
    </row>
    <row r="3257" spans="1:4">
      <c r="A3257" s="1">
        <v>2004</v>
      </c>
      <c r="B3257" s="1" t="s">
        <v>68</v>
      </c>
      <c r="C3257" s="1" t="s">
        <v>20557</v>
      </c>
      <c r="D3257" s="1">
        <v>11.22</v>
      </c>
    </row>
    <row r="3258" spans="1:4">
      <c r="A3258" s="1">
        <v>14312</v>
      </c>
      <c r="B3258" s="1" t="s">
        <v>69</v>
      </c>
      <c r="C3258" s="1" t="s">
        <v>24085</v>
      </c>
      <c r="D3258" s="1">
        <v>21.2</v>
      </c>
    </row>
    <row r="3259" spans="1:4">
      <c r="A3259" s="1">
        <v>2006</v>
      </c>
      <c r="B3259" s="1" t="s">
        <v>70</v>
      </c>
      <c r="C3259" s="1" t="s">
        <v>20557</v>
      </c>
      <c r="D3259" s="1">
        <v>12.39</v>
      </c>
    </row>
    <row r="3260" spans="1:4">
      <c r="A3260" s="1">
        <v>28119</v>
      </c>
      <c r="B3260" s="1" t="s">
        <v>71</v>
      </c>
      <c r="C3260" s="1" t="s">
        <v>20557</v>
      </c>
      <c r="D3260" s="1">
        <v>6.72</v>
      </c>
    </row>
    <row r="3261" spans="1:4">
      <c r="A3261" s="1">
        <v>13031</v>
      </c>
      <c r="B3261" s="1" t="s">
        <v>72</v>
      </c>
      <c r="C3261" s="1" t="s">
        <v>24085</v>
      </c>
      <c r="D3261" s="1">
        <v>22.9</v>
      </c>
    </row>
    <row r="3262" spans="1:4">
      <c r="A3262" s="1">
        <v>13030</v>
      </c>
      <c r="B3262" s="1" t="s">
        <v>73</v>
      </c>
      <c r="C3262" s="1" t="s">
        <v>24085</v>
      </c>
      <c r="D3262" s="1">
        <v>33.6</v>
      </c>
    </row>
    <row r="3263" spans="1:4">
      <c r="A3263" s="1">
        <v>7752</v>
      </c>
      <c r="B3263" s="1" t="s">
        <v>74</v>
      </c>
      <c r="C3263" s="1" t="s">
        <v>24085</v>
      </c>
      <c r="D3263" s="1">
        <v>34.97</v>
      </c>
    </row>
    <row r="3264" spans="1:4">
      <c r="A3264" s="1">
        <v>18902</v>
      </c>
      <c r="B3264" s="1" t="s">
        <v>75</v>
      </c>
      <c r="C3264" s="1" t="s">
        <v>20557</v>
      </c>
      <c r="D3264" s="1">
        <v>52.36</v>
      </c>
    </row>
    <row r="3265" spans="1:4">
      <c r="A3265" s="1">
        <v>6018</v>
      </c>
      <c r="B3265" s="1" t="s">
        <v>76</v>
      </c>
      <c r="C3265" s="1" t="s">
        <v>20557</v>
      </c>
      <c r="D3265" s="1">
        <v>30.57</v>
      </c>
    </row>
    <row r="3266" spans="1:4">
      <c r="A3266" s="1">
        <v>7242</v>
      </c>
      <c r="B3266" s="1" t="s">
        <v>77</v>
      </c>
      <c r="C3266" s="1" t="s">
        <v>2088</v>
      </c>
      <c r="D3266" s="1">
        <v>25.6</v>
      </c>
    </row>
    <row r="3267" spans="1:4">
      <c r="A3267" s="1">
        <v>1127</v>
      </c>
      <c r="B3267" s="1" t="s">
        <v>78</v>
      </c>
      <c r="C3267" s="1" t="s">
        <v>22126</v>
      </c>
      <c r="D3267" s="1">
        <v>35.200000000000003</v>
      </c>
    </row>
    <row r="3268" spans="1:4">
      <c r="A3268" s="1">
        <v>10036</v>
      </c>
      <c r="B3268" s="1" t="s">
        <v>79</v>
      </c>
      <c r="C3268" s="1" t="s">
        <v>24085</v>
      </c>
      <c r="D3268" s="1">
        <v>12.6</v>
      </c>
    </row>
    <row r="3269" spans="1:4">
      <c r="A3269" s="1">
        <v>1898</v>
      </c>
      <c r="B3269" s="1" t="s">
        <v>80</v>
      </c>
      <c r="C3269" s="1" t="s">
        <v>24085</v>
      </c>
      <c r="D3269" s="1">
        <v>0.56000000000000005</v>
      </c>
    </row>
    <row r="3270" spans="1:4">
      <c r="A3270" s="1">
        <v>45222</v>
      </c>
      <c r="B3270" s="1" t="s">
        <v>81</v>
      </c>
      <c r="C3270" s="1" t="s">
        <v>24085</v>
      </c>
      <c r="D3270" s="1">
        <v>2.78</v>
      </c>
    </row>
    <row r="3271" spans="1:4">
      <c r="A3271" s="1">
        <v>45224</v>
      </c>
      <c r="B3271" s="1" t="s">
        <v>82</v>
      </c>
      <c r="C3271" s="1" t="s">
        <v>24085</v>
      </c>
      <c r="D3271" s="1">
        <v>0.78</v>
      </c>
    </row>
    <row r="3272" spans="1:4">
      <c r="A3272" s="1">
        <v>20337</v>
      </c>
      <c r="B3272" s="1" t="s">
        <v>83</v>
      </c>
      <c r="C3272" s="1" t="s">
        <v>24085</v>
      </c>
      <c r="D3272" s="1">
        <v>6.26</v>
      </c>
    </row>
    <row r="3273" spans="1:4">
      <c r="A3273" s="1">
        <v>7184</v>
      </c>
      <c r="B3273" s="1" t="s">
        <v>84</v>
      </c>
      <c r="C3273" s="1" t="s">
        <v>24085</v>
      </c>
      <c r="D3273" s="1">
        <v>32</v>
      </c>
    </row>
    <row r="3274" spans="1:4">
      <c r="A3274" s="1">
        <v>19002</v>
      </c>
      <c r="B3274" s="1" t="s">
        <v>85</v>
      </c>
      <c r="C3274" s="1" t="s">
        <v>24085</v>
      </c>
      <c r="D3274" s="1">
        <v>43.35</v>
      </c>
    </row>
    <row r="3275" spans="1:4">
      <c r="A3275" s="1">
        <v>7101</v>
      </c>
      <c r="B3275" s="1" t="s">
        <v>86</v>
      </c>
      <c r="C3275" s="1" t="s">
        <v>20557</v>
      </c>
      <c r="D3275" s="1">
        <v>15.36</v>
      </c>
    </row>
    <row r="3276" spans="1:4">
      <c r="A3276" s="1">
        <v>7102</v>
      </c>
      <c r="B3276" s="1" t="s">
        <v>87</v>
      </c>
      <c r="C3276" s="1" t="s">
        <v>20557</v>
      </c>
      <c r="D3276" s="1">
        <v>10.9</v>
      </c>
    </row>
    <row r="3277" spans="1:4">
      <c r="A3277" s="1">
        <v>4095</v>
      </c>
      <c r="B3277" s="1" t="s">
        <v>88</v>
      </c>
      <c r="C3277" s="1" t="s">
        <v>24085</v>
      </c>
      <c r="D3277" s="1">
        <v>0.62</v>
      </c>
    </row>
    <row r="3278" spans="1:4">
      <c r="A3278" s="1">
        <v>55551</v>
      </c>
      <c r="B3278" s="1" t="s">
        <v>89</v>
      </c>
      <c r="C3278" s="1" t="s">
        <v>90</v>
      </c>
      <c r="D3278" s="1">
        <v>230</v>
      </c>
    </row>
    <row r="3279" spans="1:4">
      <c r="A3279" s="1">
        <v>1900</v>
      </c>
      <c r="B3279" s="1" t="s">
        <v>91</v>
      </c>
      <c r="C3279" s="1" t="s">
        <v>24085</v>
      </c>
      <c r="D3279" s="1">
        <v>0.8</v>
      </c>
    </row>
    <row r="3280" spans="1:4">
      <c r="A3280" s="1">
        <v>1950</v>
      </c>
      <c r="B3280" s="1" t="s">
        <v>92</v>
      </c>
      <c r="C3280" s="1" t="s">
        <v>24085</v>
      </c>
      <c r="D3280" s="1">
        <v>0.26</v>
      </c>
    </row>
    <row r="3281" spans="1:4">
      <c r="A3281" s="1">
        <v>1980</v>
      </c>
      <c r="B3281" s="1" t="s">
        <v>93</v>
      </c>
      <c r="C3281" s="1" t="s">
        <v>24085</v>
      </c>
      <c r="D3281" s="1">
        <v>0.6</v>
      </c>
    </row>
    <row r="3282" spans="1:4">
      <c r="A3282" s="1">
        <v>88207</v>
      </c>
      <c r="B3282" s="1" t="s">
        <v>94</v>
      </c>
      <c r="C3282" s="1" t="s">
        <v>24085</v>
      </c>
      <c r="D3282" s="1">
        <v>18.899999999999999</v>
      </c>
    </row>
    <row r="3283" spans="1:4">
      <c r="A3283" s="1">
        <v>875</v>
      </c>
      <c r="B3283" s="1" t="s">
        <v>95</v>
      </c>
      <c r="C3283" s="1" t="s">
        <v>24085</v>
      </c>
      <c r="D3283" s="1">
        <v>15.8</v>
      </c>
    </row>
    <row r="3284" spans="1:4">
      <c r="A3284" s="1">
        <v>28103</v>
      </c>
      <c r="B3284" s="1" t="s">
        <v>96</v>
      </c>
      <c r="C3284" s="1" t="s">
        <v>24085</v>
      </c>
      <c r="D3284" s="1">
        <v>19.8</v>
      </c>
    </row>
    <row r="3285" spans="1:4">
      <c r="A3285" s="1">
        <v>28104</v>
      </c>
      <c r="B3285" s="1" t="s">
        <v>97</v>
      </c>
      <c r="C3285" s="1" t="s">
        <v>24085</v>
      </c>
      <c r="D3285" s="1">
        <v>19.2</v>
      </c>
    </row>
    <row r="3286" spans="1:4">
      <c r="A3286" s="1">
        <v>876</v>
      </c>
      <c r="B3286" s="1" t="s">
        <v>98</v>
      </c>
      <c r="C3286" s="1" t="s">
        <v>24085</v>
      </c>
      <c r="D3286" s="1">
        <v>7.25</v>
      </c>
    </row>
    <row r="3287" spans="1:4">
      <c r="A3287" s="1">
        <v>5210</v>
      </c>
      <c r="B3287" s="1" t="s">
        <v>99</v>
      </c>
      <c r="C3287" s="1" t="s">
        <v>2402</v>
      </c>
      <c r="D3287" s="1">
        <v>182.5</v>
      </c>
    </row>
    <row r="3288" spans="1:4">
      <c r="A3288" s="1">
        <v>55250</v>
      </c>
      <c r="B3288" s="1" t="s">
        <v>100</v>
      </c>
      <c r="C3288" s="1" t="s">
        <v>2402</v>
      </c>
      <c r="D3288" s="1">
        <v>178.1</v>
      </c>
    </row>
    <row r="3289" spans="1:4">
      <c r="A3289" s="1">
        <v>6248</v>
      </c>
      <c r="B3289" s="1" t="s">
        <v>101</v>
      </c>
      <c r="C3289" s="1" t="s">
        <v>2402</v>
      </c>
      <c r="D3289" s="1">
        <v>53.82</v>
      </c>
    </row>
    <row r="3290" spans="1:4">
      <c r="A3290" s="1">
        <v>4003</v>
      </c>
      <c r="B3290" s="1" t="s">
        <v>102</v>
      </c>
      <c r="C3290" s="1" t="s">
        <v>2402</v>
      </c>
      <c r="D3290" s="1">
        <v>73</v>
      </c>
    </row>
    <row r="3291" spans="1:4">
      <c r="A3291" s="1">
        <v>4390</v>
      </c>
      <c r="B3291" s="1" t="s">
        <v>103</v>
      </c>
      <c r="C3291" s="1" t="s">
        <v>2402</v>
      </c>
      <c r="D3291" s="1">
        <v>52.15</v>
      </c>
    </row>
    <row r="3292" spans="1:4">
      <c r="A3292" s="1">
        <v>2609</v>
      </c>
      <c r="B3292" s="1" t="s">
        <v>104</v>
      </c>
      <c r="C3292" s="1" t="s">
        <v>2402</v>
      </c>
      <c r="D3292" s="1">
        <v>89.9</v>
      </c>
    </row>
    <row r="3293" spans="1:4">
      <c r="A3293" s="1">
        <v>8253</v>
      </c>
      <c r="B3293" s="1" t="s">
        <v>105</v>
      </c>
      <c r="C3293" s="1" t="s">
        <v>24138</v>
      </c>
      <c r="D3293" s="1">
        <v>33.42</v>
      </c>
    </row>
    <row r="3294" spans="1:4">
      <c r="A3294" s="1">
        <v>4087</v>
      </c>
      <c r="B3294" s="1" t="s">
        <v>106</v>
      </c>
      <c r="C3294" s="1" t="s">
        <v>3736</v>
      </c>
      <c r="D3294" s="1">
        <v>105</v>
      </c>
    </row>
    <row r="3295" spans="1:4">
      <c r="A3295" s="1">
        <v>18117</v>
      </c>
      <c r="B3295" s="1" t="s">
        <v>107</v>
      </c>
      <c r="C3295" s="1" t="s">
        <v>16505</v>
      </c>
      <c r="D3295" s="1">
        <v>59.9</v>
      </c>
    </row>
    <row r="3296" spans="1:4">
      <c r="A3296" s="1">
        <v>2608</v>
      </c>
      <c r="B3296" s="1" t="s">
        <v>108</v>
      </c>
      <c r="C3296" s="1" t="s">
        <v>16505</v>
      </c>
      <c r="D3296" s="1">
        <v>46.4</v>
      </c>
    </row>
    <row r="3297" spans="1:4">
      <c r="A3297" s="1">
        <v>18112</v>
      </c>
      <c r="B3297" s="1" t="s">
        <v>109</v>
      </c>
      <c r="C3297" s="1" t="s">
        <v>16505</v>
      </c>
      <c r="D3297" s="1">
        <v>46.4</v>
      </c>
    </row>
    <row r="3298" spans="1:4">
      <c r="A3298" s="1">
        <v>1586</v>
      </c>
      <c r="B3298" s="1" t="s">
        <v>110</v>
      </c>
      <c r="C3298" s="1" t="s">
        <v>16505</v>
      </c>
      <c r="D3298" s="1">
        <v>62.64</v>
      </c>
    </row>
    <row r="3299" spans="1:4">
      <c r="A3299" s="1">
        <v>18118</v>
      </c>
      <c r="B3299" s="1" t="s">
        <v>111</v>
      </c>
      <c r="C3299" s="1" t="s">
        <v>16505</v>
      </c>
      <c r="D3299" s="1">
        <v>69.900000000000006</v>
      </c>
    </row>
    <row r="3300" spans="1:4">
      <c r="A3300" s="1">
        <v>8104</v>
      </c>
      <c r="B3300" s="1" t="s">
        <v>112</v>
      </c>
      <c r="C3300" s="1" t="s">
        <v>16505</v>
      </c>
      <c r="D3300" s="1">
        <v>70</v>
      </c>
    </row>
    <row r="3301" spans="1:4">
      <c r="A3301" s="1">
        <v>39903</v>
      </c>
      <c r="B3301" s="1" t="s">
        <v>113</v>
      </c>
      <c r="C3301" s="1" t="s">
        <v>24085</v>
      </c>
      <c r="D3301" s="1">
        <v>37.61</v>
      </c>
    </row>
    <row r="3302" spans="1:4">
      <c r="A3302" s="1">
        <v>18135</v>
      </c>
      <c r="B3302" s="1" t="s">
        <v>114</v>
      </c>
      <c r="C3302" s="1" t="s">
        <v>16505</v>
      </c>
      <c r="D3302" s="1">
        <v>69.83</v>
      </c>
    </row>
    <row r="3303" spans="1:4">
      <c r="A3303" s="1">
        <v>39001</v>
      </c>
      <c r="B3303" s="1" t="s">
        <v>115</v>
      </c>
      <c r="C3303" s="1" t="s">
        <v>16505</v>
      </c>
      <c r="D3303" s="1">
        <v>151.19999999999999</v>
      </c>
    </row>
    <row r="3304" spans="1:4">
      <c r="A3304" s="1">
        <v>6377</v>
      </c>
      <c r="B3304" s="1" t="s">
        <v>116</v>
      </c>
      <c r="C3304" s="1" t="s">
        <v>2402</v>
      </c>
      <c r="D3304" s="1">
        <v>120.1</v>
      </c>
    </row>
    <row r="3305" spans="1:4">
      <c r="A3305" s="1">
        <v>2960</v>
      </c>
      <c r="B3305" s="1" t="s">
        <v>117</v>
      </c>
      <c r="C3305" s="1" t="s">
        <v>2402</v>
      </c>
      <c r="D3305" s="1">
        <v>62.46</v>
      </c>
    </row>
    <row r="3306" spans="1:4">
      <c r="A3306" s="1">
        <v>8266</v>
      </c>
      <c r="B3306" s="1" t="s">
        <v>118</v>
      </c>
      <c r="C3306" s="1" t="s">
        <v>16505</v>
      </c>
      <c r="D3306" s="1">
        <v>154.6</v>
      </c>
    </row>
    <row r="3307" spans="1:4">
      <c r="A3307" s="1">
        <v>3332</v>
      </c>
      <c r="B3307" s="1" t="s">
        <v>119</v>
      </c>
      <c r="C3307" s="1" t="s">
        <v>2402</v>
      </c>
      <c r="D3307" s="1">
        <v>69.599999999999994</v>
      </c>
    </row>
    <row r="3308" spans="1:4">
      <c r="A3308" s="1">
        <v>3549</v>
      </c>
      <c r="B3308" s="1" t="s">
        <v>120</v>
      </c>
      <c r="C3308" s="1" t="s">
        <v>24085</v>
      </c>
      <c r="D3308" s="1">
        <v>126.23</v>
      </c>
    </row>
    <row r="3309" spans="1:4">
      <c r="A3309" s="1">
        <v>6665</v>
      </c>
      <c r="B3309" s="1" t="s">
        <v>121</v>
      </c>
      <c r="C3309" s="1" t="s">
        <v>24085</v>
      </c>
      <c r="D3309" s="1">
        <v>526.23</v>
      </c>
    </row>
    <row r="3310" spans="1:4">
      <c r="A3310" s="1">
        <v>2226</v>
      </c>
      <c r="B3310" s="1" t="s">
        <v>122</v>
      </c>
      <c r="C3310" s="1" t="s">
        <v>24085</v>
      </c>
      <c r="D3310" s="1">
        <v>3.56</v>
      </c>
    </row>
    <row r="3311" spans="1:4">
      <c r="A3311" s="1">
        <v>30944</v>
      </c>
      <c r="B3311" s="1" t="s">
        <v>123</v>
      </c>
      <c r="C3311" s="1" t="s">
        <v>22126</v>
      </c>
      <c r="D3311" s="1">
        <v>36.520000000000003</v>
      </c>
    </row>
    <row r="3312" spans="1:4">
      <c r="A3312" s="1">
        <v>1159</v>
      </c>
      <c r="B3312" s="1" t="s">
        <v>124</v>
      </c>
      <c r="C3312" s="1" t="s">
        <v>24085</v>
      </c>
      <c r="D3312" s="1">
        <v>31.32</v>
      </c>
    </row>
    <row r="3313" spans="1:4">
      <c r="A3313" s="1">
        <v>1141</v>
      </c>
      <c r="B3313" s="1" t="s">
        <v>125</v>
      </c>
      <c r="C3313" s="1" t="s">
        <v>24085</v>
      </c>
      <c r="D3313" s="1">
        <v>16.239999999999998</v>
      </c>
    </row>
    <row r="3314" spans="1:4">
      <c r="A3314" s="1">
        <v>3915</v>
      </c>
      <c r="B3314" s="1" t="s">
        <v>126</v>
      </c>
      <c r="C3314" s="1" t="s">
        <v>24085</v>
      </c>
      <c r="D3314" s="1">
        <v>156</v>
      </c>
    </row>
    <row r="3315" spans="1:4">
      <c r="A3315" s="1">
        <v>6106</v>
      </c>
      <c r="B3315" s="1" t="s">
        <v>127</v>
      </c>
      <c r="C3315" s="1" t="s">
        <v>24085</v>
      </c>
      <c r="D3315" s="1">
        <v>30.72</v>
      </c>
    </row>
    <row r="3316" spans="1:4">
      <c r="A3316" s="1">
        <v>35020</v>
      </c>
      <c r="B3316" s="1" t="s">
        <v>128</v>
      </c>
      <c r="C3316" s="1" t="s">
        <v>20557</v>
      </c>
      <c r="D3316" s="1">
        <v>193.72</v>
      </c>
    </row>
    <row r="3317" spans="1:4">
      <c r="A3317" s="1">
        <v>18032</v>
      </c>
      <c r="B3317" s="1" t="s">
        <v>129</v>
      </c>
      <c r="C3317" s="1" t="s">
        <v>20557</v>
      </c>
      <c r="D3317" s="1">
        <v>24.77</v>
      </c>
    </row>
    <row r="3318" spans="1:4">
      <c r="A3318" s="1">
        <v>3604</v>
      </c>
      <c r="B3318" s="1" t="s">
        <v>130</v>
      </c>
      <c r="C3318" s="1" t="s">
        <v>24085</v>
      </c>
      <c r="D3318" s="1">
        <v>8.5</v>
      </c>
    </row>
    <row r="3319" spans="1:4">
      <c r="A3319" s="1">
        <v>10947</v>
      </c>
      <c r="B3319" s="1" t="s">
        <v>131</v>
      </c>
      <c r="C3319" s="1" t="s">
        <v>24085</v>
      </c>
      <c r="D3319" s="1">
        <v>6.5</v>
      </c>
    </row>
    <row r="3320" spans="1:4">
      <c r="A3320" s="1">
        <v>33</v>
      </c>
      <c r="B3320" s="1" t="s">
        <v>132</v>
      </c>
      <c r="C3320" s="1" t="s">
        <v>24085</v>
      </c>
      <c r="D3320" s="1">
        <v>4.9000000000000004</v>
      </c>
    </row>
    <row r="3321" spans="1:4">
      <c r="A3321" s="1">
        <v>4501</v>
      </c>
      <c r="B3321" s="1" t="s">
        <v>133</v>
      </c>
      <c r="C3321" s="1" t="s">
        <v>24085</v>
      </c>
      <c r="D3321" s="1">
        <v>12.3</v>
      </c>
    </row>
    <row r="3322" spans="1:4">
      <c r="A3322" s="1">
        <v>3593</v>
      </c>
      <c r="B3322" s="1" t="s">
        <v>134</v>
      </c>
      <c r="C3322" s="1" t="s">
        <v>24085</v>
      </c>
      <c r="D3322" s="1">
        <v>23.92</v>
      </c>
    </row>
    <row r="3323" spans="1:4">
      <c r="A3323" s="1">
        <v>9022</v>
      </c>
      <c r="B3323" s="1" t="s">
        <v>135</v>
      </c>
      <c r="C3323" s="1" t="s">
        <v>24085</v>
      </c>
      <c r="D3323" s="1">
        <v>23.6</v>
      </c>
    </row>
    <row r="3324" spans="1:4">
      <c r="A3324" s="1">
        <v>3605</v>
      </c>
      <c r="B3324" s="1" t="s">
        <v>136</v>
      </c>
      <c r="C3324" s="1" t="s">
        <v>24085</v>
      </c>
      <c r="D3324" s="1">
        <v>7.3</v>
      </c>
    </row>
    <row r="3325" spans="1:4">
      <c r="A3325" s="1">
        <v>31407</v>
      </c>
      <c r="B3325" s="1" t="s">
        <v>137</v>
      </c>
      <c r="C3325" s="1" t="s">
        <v>24085</v>
      </c>
      <c r="D3325" s="1">
        <v>9.3000000000000007</v>
      </c>
    </row>
    <row r="3326" spans="1:4">
      <c r="A3326" s="1">
        <v>3602</v>
      </c>
      <c r="B3326" s="1" t="s">
        <v>138</v>
      </c>
      <c r="C3326" s="1" t="s">
        <v>24085</v>
      </c>
      <c r="D3326" s="1">
        <v>6.9</v>
      </c>
    </row>
    <row r="3327" spans="1:4">
      <c r="A3327" s="1">
        <v>99020</v>
      </c>
      <c r="B3327" s="1" t="s">
        <v>139</v>
      </c>
      <c r="C3327" s="1" t="s">
        <v>22075</v>
      </c>
      <c r="D3327" s="1">
        <v>10.32</v>
      </c>
    </row>
    <row r="3328" spans="1:4">
      <c r="A3328" s="1">
        <v>5813</v>
      </c>
      <c r="B3328" s="1" t="s">
        <v>140</v>
      </c>
      <c r="C3328" s="1" t="s">
        <v>24085</v>
      </c>
      <c r="D3328" s="1">
        <v>72</v>
      </c>
    </row>
    <row r="3329" spans="1:4">
      <c r="A3329" s="1">
        <v>3838</v>
      </c>
      <c r="B3329" s="1" t="s">
        <v>141</v>
      </c>
      <c r="C3329" s="1" t="s">
        <v>24085</v>
      </c>
      <c r="D3329" s="1">
        <v>96</v>
      </c>
    </row>
    <row r="3330" spans="1:4">
      <c r="A3330" s="1">
        <v>6031</v>
      </c>
      <c r="B3330" s="1" t="s">
        <v>142</v>
      </c>
      <c r="C3330" s="1" t="s">
        <v>24085</v>
      </c>
      <c r="D3330" s="1">
        <v>14.34</v>
      </c>
    </row>
    <row r="3331" spans="1:4">
      <c r="A3331" s="1">
        <v>17855</v>
      </c>
      <c r="B3331" s="1" t="s">
        <v>143</v>
      </c>
      <c r="C3331" s="1" t="s">
        <v>24085</v>
      </c>
      <c r="D3331" s="1">
        <v>70.25</v>
      </c>
    </row>
    <row r="3332" spans="1:4">
      <c r="A3332" s="1">
        <v>2285</v>
      </c>
      <c r="B3332" s="1" t="s">
        <v>144</v>
      </c>
      <c r="C3332" s="1" t="s">
        <v>24085</v>
      </c>
      <c r="D3332" s="1">
        <v>112.2</v>
      </c>
    </row>
    <row r="3333" spans="1:4">
      <c r="A3333" s="1">
        <v>3910</v>
      </c>
      <c r="B3333" s="1" t="s">
        <v>145</v>
      </c>
      <c r="C3333" s="1" t="s">
        <v>24085</v>
      </c>
      <c r="D3333" s="1">
        <v>52</v>
      </c>
    </row>
    <row r="3334" spans="1:4">
      <c r="A3334" s="1">
        <v>3913</v>
      </c>
      <c r="B3334" s="1" t="s">
        <v>146</v>
      </c>
      <c r="C3334" s="1" t="s">
        <v>24085</v>
      </c>
      <c r="D3334" s="1">
        <v>103.25</v>
      </c>
    </row>
    <row r="3335" spans="1:4">
      <c r="A3335" s="1">
        <v>8986</v>
      </c>
      <c r="B3335" s="1" t="s">
        <v>147</v>
      </c>
      <c r="C3335" s="1" t="s">
        <v>24085</v>
      </c>
      <c r="D3335" s="1">
        <v>140.32</v>
      </c>
    </row>
    <row r="3336" spans="1:4">
      <c r="A3336" s="1">
        <v>4017</v>
      </c>
      <c r="B3336" s="1" t="s">
        <v>148</v>
      </c>
      <c r="C3336" s="1" t="s">
        <v>24085</v>
      </c>
      <c r="D3336" s="1">
        <v>69.650000000000006</v>
      </c>
    </row>
    <row r="3337" spans="1:4">
      <c r="A3337" s="1">
        <v>6461</v>
      </c>
      <c r="B3337" s="1" t="s">
        <v>149</v>
      </c>
      <c r="C3337" s="1" t="s">
        <v>24085</v>
      </c>
      <c r="D3337" s="1">
        <v>323.2</v>
      </c>
    </row>
    <row r="3338" spans="1:4">
      <c r="A3338" s="1">
        <v>31019</v>
      </c>
      <c r="B3338" s="1" t="s">
        <v>150</v>
      </c>
      <c r="C3338" s="1" t="s">
        <v>24085</v>
      </c>
      <c r="D3338" s="1">
        <v>153.63</v>
      </c>
    </row>
    <row r="3339" spans="1:4">
      <c r="A3339" s="1">
        <v>88201</v>
      </c>
      <c r="B3339" s="1" t="s">
        <v>151</v>
      </c>
      <c r="C3339" s="1" t="s">
        <v>24085</v>
      </c>
      <c r="D3339" s="1">
        <v>93</v>
      </c>
    </row>
    <row r="3340" spans="1:4">
      <c r="A3340" s="1">
        <v>3858</v>
      </c>
      <c r="B3340" s="1" t="s">
        <v>152</v>
      </c>
      <c r="C3340" s="1" t="s">
        <v>24085</v>
      </c>
      <c r="D3340" s="1">
        <v>186</v>
      </c>
    </row>
    <row r="3341" spans="1:4">
      <c r="A3341" s="1">
        <v>4015</v>
      </c>
      <c r="B3341" s="1" t="s">
        <v>153</v>
      </c>
      <c r="C3341" s="1" t="s">
        <v>24085</v>
      </c>
      <c r="D3341" s="1">
        <v>256.13</v>
      </c>
    </row>
    <row r="3342" spans="1:4">
      <c r="A3342" s="1">
        <v>338</v>
      </c>
      <c r="B3342" s="1" t="s">
        <v>154</v>
      </c>
      <c r="C3342" s="1" t="s">
        <v>24085</v>
      </c>
      <c r="D3342" s="1">
        <v>212.33</v>
      </c>
    </row>
    <row r="3343" spans="1:4">
      <c r="A3343" s="1">
        <v>2286</v>
      </c>
      <c r="B3343" s="1" t="s">
        <v>155</v>
      </c>
      <c r="C3343" s="1" t="s">
        <v>24085</v>
      </c>
      <c r="D3343" s="1">
        <v>63</v>
      </c>
    </row>
    <row r="3344" spans="1:4">
      <c r="A3344" s="1">
        <v>4006</v>
      </c>
      <c r="B3344" s="1" t="s">
        <v>156</v>
      </c>
      <c r="C3344" s="1" t="s">
        <v>24085</v>
      </c>
      <c r="D3344" s="1">
        <v>112</v>
      </c>
    </row>
    <row r="3345" spans="1:4">
      <c r="A3345" s="1">
        <v>39119</v>
      </c>
      <c r="B3345" s="1" t="s">
        <v>157</v>
      </c>
      <c r="C3345" s="1" t="s">
        <v>24085</v>
      </c>
      <c r="D3345" s="1">
        <v>303.5</v>
      </c>
    </row>
    <row r="3346" spans="1:4">
      <c r="A3346" s="1">
        <v>8410</v>
      </c>
      <c r="B3346" s="1" t="s">
        <v>158</v>
      </c>
      <c r="C3346" s="1" t="s">
        <v>24085</v>
      </c>
      <c r="D3346" s="1">
        <v>65.66</v>
      </c>
    </row>
    <row r="3347" spans="1:4">
      <c r="A3347" s="1">
        <v>17858</v>
      </c>
      <c r="B3347" s="1" t="s">
        <v>159</v>
      </c>
      <c r="C3347" s="1" t="s">
        <v>24085</v>
      </c>
      <c r="D3347" s="1">
        <v>69</v>
      </c>
    </row>
    <row r="3348" spans="1:4">
      <c r="A3348" s="1">
        <v>6285</v>
      </c>
      <c r="B3348" s="1" t="s">
        <v>160</v>
      </c>
      <c r="C3348" s="1" t="s">
        <v>24085</v>
      </c>
      <c r="D3348" s="1">
        <v>59</v>
      </c>
    </row>
    <row r="3349" spans="1:4">
      <c r="A3349" s="1">
        <v>4025</v>
      </c>
      <c r="B3349" s="1" t="s">
        <v>161</v>
      </c>
      <c r="C3349" s="1" t="s">
        <v>24085</v>
      </c>
      <c r="D3349" s="1">
        <v>36</v>
      </c>
    </row>
    <row r="3350" spans="1:4">
      <c r="A3350" s="1">
        <v>3829</v>
      </c>
      <c r="B3350" s="1" t="s">
        <v>162</v>
      </c>
      <c r="C3350" s="1" t="s">
        <v>24085</v>
      </c>
      <c r="D3350" s="1">
        <v>48.67</v>
      </c>
    </row>
    <row r="3351" spans="1:4">
      <c r="A3351" s="1">
        <v>8887</v>
      </c>
      <c r="B3351" s="1" t="s">
        <v>163</v>
      </c>
      <c r="C3351" s="1" t="s">
        <v>22075</v>
      </c>
      <c r="D3351" s="1">
        <v>199.86</v>
      </c>
    </row>
    <row r="3352" spans="1:4">
      <c r="A3352" s="1">
        <v>99174</v>
      </c>
      <c r="B3352" s="1" t="s">
        <v>164</v>
      </c>
      <c r="C3352" s="1" t="s">
        <v>22075</v>
      </c>
      <c r="D3352" s="1">
        <v>20.25</v>
      </c>
    </row>
    <row r="3353" spans="1:4">
      <c r="A3353" s="1">
        <v>99117</v>
      </c>
      <c r="B3353" s="1" t="s">
        <v>165</v>
      </c>
      <c r="C3353" s="1" t="s">
        <v>22075</v>
      </c>
      <c r="D3353" s="1">
        <v>11.43</v>
      </c>
    </row>
    <row r="3354" spans="1:4">
      <c r="A3354" s="1">
        <v>6783</v>
      </c>
      <c r="B3354" s="1" t="s">
        <v>166</v>
      </c>
      <c r="C3354" s="1" t="s">
        <v>24085</v>
      </c>
      <c r="D3354" s="1">
        <v>25.5</v>
      </c>
    </row>
    <row r="3355" spans="1:4">
      <c r="A3355" s="1">
        <v>12567</v>
      </c>
      <c r="B3355" s="1" t="s">
        <v>167</v>
      </c>
      <c r="C3355" s="1" t="s">
        <v>24085</v>
      </c>
      <c r="D3355" s="1">
        <v>392</v>
      </c>
    </row>
    <row r="3356" spans="1:4">
      <c r="A3356" s="1">
        <v>45763</v>
      </c>
      <c r="B3356" s="1" t="s">
        <v>168</v>
      </c>
      <c r="C3356" s="1" t="s">
        <v>24085</v>
      </c>
      <c r="D3356" s="1">
        <v>10700</v>
      </c>
    </row>
    <row r="3357" spans="1:4">
      <c r="A3357" s="1">
        <v>45758</v>
      </c>
      <c r="B3357" s="1" t="s">
        <v>169</v>
      </c>
      <c r="C3357" s="1" t="s">
        <v>24085</v>
      </c>
      <c r="D3357" s="1">
        <v>2528.8000000000002</v>
      </c>
    </row>
    <row r="3358" spans="1:4">
      <c r="A3358" s="1">
        <v>45764</v>
      </c>
      <c r="B3358" s="1" t="s">
        <v>170</v>
      </c>
      <c r="C3358" s="1" t="s">
        <v>24085</v>
      </c>
      <c r="D3358" s="1">
        <v>15100</v>
      </c>
    </row>
    <row r="3359" spans="1:4">
      <c r="A3359" s="1">
        <v>45759</v>
      </c>
      <c r="B3359" s="1" t="s">
        <v>171</v>
      </c>
      <c r="C3359" s="1" t="s">
        <v>24085</v>
      </c>
      <c r="D3359" s="1">
        <v>2630</v>
      </c>
    </row>
    <row r="3360" spans="1:4">
      <c r="A3360" s="1">
        <v>40703</v>
      </c>
      <c r="B3360" s="1" t="s">
        <v>172</v>
      </c>
      <c r="C3360" s="1" t="s">
        <v>24085</v>
      </c>
      <c r="D3360" s="1">
        <v>25600</v>
      </c>
    </row>
    <row r="3361" spans="1:4">
      <c r="A3361" s="1">
        <v>45762</v>
      </c>
      <c r="B3361" s="1" t="s">
        <v>173</v>
      </c>
      <c r="C3361" s="1" t="s">
        <v>24085</v>
      </c>
      <c r="D3361" s="1">
        <v>6069.12</v>
      </c>
    </row>
    <row r="3362" spans="1:4">
      <c r="A3362" s="1">
        <v>45765</v>
      </c>
      <c r="B3362" s="1" t="s">
        <v>174</v>
      </c>
      <c r="C3362" s="1" t="s">
        <v>24085</v>
      </c>
      <c r="D3362" s="1">
        <v>12340.08</v>
      </c>
    </row>
    <row r="3363" spans="1:4">
      <c r="A3363" s="1">
        <v>45760</v>
      </c>
      <c r="B3363" s="1" t="s">
        <v>175</v>
      </c>
      <c r="C3363" s="1" t="s">
        <v>24085</v>
      </c>
      <c r="D3363" s="1">
        <v>3918.48</v>
      </c>
    </row>
    <row r="3364" spans="1:4">
      <c r="A3364" s="1">
        <v>45766</v>
      </c>
      <c r="B3364" s="1" t="s">
        <v>176</v>
      </c>
      <c r="C3364" s="1" t="s">
        <v>24085</v>
      </c>
      <c r="D3364" s="1">
        <v>19187.330000000002</v>
      </c>
    </row>
    <row r="3365" spans="1:4">
      <c r="A3365" s="1">
        <v>45767</v>
      </c>
      <c r="B3365" s="1" t="s">
        <v>177</v>
      </c>
      <c r="C3365" s="1" t="s">
        <v>24085</v>
      </c>
      <c r="D3365" s="1">
        <v>39854.35</v>
      </c>
    </row>
    <row r="3366" spans="1:4">
      <c r="A3366" s="1">
        <v>45761</v>
      </c>
      <c r="B3366" s="1" t="s">
        <v>178</v>
      </c>
      <c r="C3366" s="1" t="s">
        <v>24085</v>
      </c>
      <c r="D3366" s="1">
        <v>5082.1899999999996</v>
      </c>
    </row>
    <row r="3367" spans="1:4">
      <c r="A3367" s="1">
        <v>74422</v>
      </c>
      <c r="B3367" s="1" t="s">
        <v>179</v>
      </c>
      <c r="C3367" s="1" t="s">
        <v>22075</v>
      </c>
      <c r="D3367" s="1">
        <v>1403.6</v>
      </c>
    </row>
    <row r="3368" spans="1:4">
      <c r="A3368" s="1">
        <v>2039</v>
      </c>
      <c r="B3368" s="1" t="s">
        <v>180</v>
      </c>
      <c r="C3368" s="1" t="s">
        <v>24085</v>
      </c>
      <c r="D3368" s="1">
        <v>220.4</v>
      </c>
    </row>
    <row r="3369" spans="1:4">
      <c r="A3369" s="1">
        <v>88400</v>
      </c>
      <c r="B3369" s="1" t="s">
        <v>181</v>
      </c>
      <c r="C3369" s="1" t="s">
        <v>24085</v>
      </c>
      <c r="D3369" s="1">
        <v>1392</v>
      </c>
    </row>
    <row r="3370" spans="1:4">
      <c r="A3370" s="1">
        <v>12695</v>
      </c>
      <c r="B3370" s="1" t="s">
        <v>182</v>
      </c>
      <c r="C3370" s="1" t="s">
        <v>21974</v>
      </c>
      <c r="D3370" s="1">
        <v>7.24</v>
      </c>
    </row>
    <row r="3371" spans="1:4">
      <c r="A3371" s="1">
        <v>30545</v>
      </c>
      <c r="B3371" s="1" t="s">
        <v>183</v>
      </c>
      <c r="C3371" s="1" t="s">
        <v>22075</v>
      </c>
      <c r="D3371" s="1">
        <v>68.849999999999994</v>
      </c>
    </row>
    <row r="3372" spans="1:4">
      <c r="A3372" s="1">
        <v>30505</v>
      </c>
      <c r="B3372" s="1" t="s">
        <v>184</v>
      </c>
      <c r="C3372" s="1" t="s">
        <v>22075</v>
      </c>
      <c r="D3372" s="1">
        <v>57.37</v>
      </c>
    </row>
    <row r="3373" spans="1:4">
      <c r="A3373" s="1">
        <v>7739</v>
      </c>
      <c r="B3373" s="1" t="s">
        <v>185</v>
      </c>
      <c r="C3373" s="1" t="s">
        <v>24085</v>
      </c>
      <c r="D3373" s="1">
        <v>4.76</v>
      </c>
    </row>
    <row r="3374" spans="1:4">
      <c r="A3374" s="1">
        <v>78296</v>
      </c>
      <c r="B3374" s="1" t="s">
        <v>186</v>
      </c>
      <c r="C3374" s="1" t="s">
        <v>24085</v>
      </c>
      <c r="D3374" s="1">
        <v>20.88</v>
      </c>
    </row>
    <row r="3375" spans="1:4">
      <c r="A3375" s="1">
        <v>4656</v>
      </c>
      <c r="B3375" s="1" t="s">
        <v>187</v>
      </c>
      <c r="C3375" s="1" t="s">
        <v>24134</v>
      </c>
      <c r="D3375" s="1">
        <v>2.85</v>
      </c>
    </row>
    <row r="3376" spans="1:4">
      <c r="A3376" s="1">
        <v>8630</v>
      </c>
      <c r="B3376" s="1" t="s">
        <v>188</v>
      </c>
      <c r="C3376" s="1" t="s">
        <v>22126</v>
      </c>
      <c r="D3376" s="1">
        <v>25.2</v>
      </c>
    </row>
    <row r="3377" spans="1:4">
      <c r="A3377" s="1">
        <v>13131</v>
      </c>
      <c r="B3377" s="1" t="s">
        <v>189</v>
      </c>
      <c r="C3377" s="1" t="s">
        <v>24085</v>
      </c>
      <c r="D3377" s="1">
        <v>15</v>
      </c>
    </row>
    <row r="3378" spans="1:4">
      <c r="A3378" s="1">
        <v>2503</v>
      </c>
      <c r="B3378" s="1" t="s">
        <v>190</v>
      </c>
      <c r="C3378" s="1" t="s">
        <v>22126</v>
      </c>
      <c r="D3378" s="1">
        <v>10.72</v>
      </c>
    </row>
    <row r="3379" spans="1:4">
      <c r="A3379" s="1">
        <v>6844</v>
      </c>
      <c r="B3379" s="1" t="s">
        <v>191</v>
      </c>
      <c r="C3379" s="1" t="s">
        <v>22126</v>
      </c>
      <c r="D3379" s="1">
        <v>53</v>
      </c>
    </row>
    <row r="3380" spans="1:4">
      <c r="A3380" s="1">
        <v>1692</v>
      </c>
      <c r="B3380" s="1" t="s">
        <v>192</v>
      </c>
      <c r="C3380" s="1" t="s">
        <v>24134</v>
      </c>
      <c r="D3380" s="1">
        <v>7.92</v>
      </c>
    </row>
    <row r="3381" spans="1:4">
      <c r="A3381" s="1">
        <v>3115</v>
      </c>
      <c r="B3381" s="1" t="s">
        <v>193</v>
      </c>
      <c r="C3381" s="1" t="s">
        <v>24134</v>
      </c>
      <c r="D3381" s="1">
        <v>7.92</v>
      </c>
    </row>
    <row r="3382" spans="1:4">
      <c r="A3382" s="1">
        <v>1702</v>
      </c>
      <c r="B3382" s="1" t="s">
        <v>194</v>
      </c>
      <c r="C3382" s="1" t="s">
        <v>24134</v>
      </c>
      <c r="D3382" s="1">
        <v>7.86</v>
      </c>
    </row>
    <row r="3383" spans="1:4">
      <c r="A3383" s="1">
        <v>30752</v>
      </c>
      <c r="B3383" s="1" t="s">
        <v>195</v>
      </c>
      <c r="C3383" s="1" t="s">
        <v>24134</v>
      </c>
      <c r="D3383" s="1">
        <v>7.92</v>
      </c>
    </row>
    <row r="3384" spans="1:4">
      <c r="A3384" s="1">
        <v>6092</v>
      </c>
      <c r="B3384" s="1" t="s">
        <v>196</v>
      </c>
      <c r="C3384" s="1" t="s">
        <v>24134</v>
      </c>
      <c r="D3384" s="1">
        <v>7.92</v>
      </c>
    </row>
    <row r="3385" spans="1:4">
      <c r="A3385" s="1">
        <v>6811</v>
      </c>
      <c r="B3385" s="1" t="s">
        <v>197</v>
      </c>
      <c r="C3385" s="1" t="s">
        <v>24134</v>
      </c>
      <c r="D3385" s="1">
        <v>7.92</v>
      </c>
    </row>
    <row r="3386" spans="1:4">
      <c r="A3386" s="1">
        <v>6840</v>
      </c>
      <c r="B3386" s="1" t="s">
        <v>198</v>
      </c>
      <c r="C3386" s="1" t="s">
        <v>24134</v>
      </c>
      <c r="D3386" s="1">
        <v>7.92</v>
      </c>
    </row>
    <row r="3387" spans="1:4">
      <c r="A3387" s="1">
        <v>6838</v>
      </c>
      <c r="B3387" s="1" t="s">
        <v>199</v>
      </c>
      <c r="C3387" s="1" t="s">
        <v>24134</v>
      </c>
      <c r="D3387" s="1">
        <v>7.92</v>
      </c>
    </row>
    <row r="3388" spans="1:4">
      <c r="A3388" s="1">
        <v>497</v>
      </c>
      <c r="B3388" s="1" t="s">
        <v>200</v>
      </c>
      <c r="C3388" s="1" t="s">
        <v>24134</v>
      </c>
      <c r="D3388" s="1">
        <v>7.92</v>
      </c>
    </row>
    <row r="3389" spans="1:4">
      <c r="A3389" s="1">
        <v>492</v>
      </c>
      <c r="B3389" s="1" t="s">
        <v>201</v>
      </c>
      <c r="C3389" s="1" t="s">
        <v>24134</v>
      </c>
      <c r="D3389" s="1">
        <v>7.92</v>
      </c>
    </row>
    <row r="3390" spans="1:4">
      <c r="A3390" s="1">
        <v>6843</v>
      </c>
      <c r="B3390" s="1" t="s">
        <v>202</v>
      </c>
      <c r="C3390" s="1" t="s">
        <v>24134</v>
      </c>
      <c r="D3390" s="1">
        <v>7.92</v>
      </c>
    </row>
    <row r="3391" spans="1:4">
      <c r="A3391" s="1">
        <v>30756</v>
      </c>
      <c r="B3391" s="1" t="s">
        <v>202</v>
      </c>
      <c r="C3391" s="1" t="s">
        <v>22126</v>
      </c>
      <c r="D3391" s="1">
        <v>41.2</v>
      </c>
    </row>
    <row r="3392" spans="1:4">
      <c r="A3392" s="1">
        <v>6846</v>
      </c>
      <c r="B3392" s="1" t="s">
        <v>203</v>
      </c>
      <c r="C3392" s="1" t="s">
        <v>24134</v>
      </c>
      <c r="D3392" s="1">
        <v>7.92</v>
      </c>
    </row>
    <row r="3393" spans="1:4">
      <c r="A3393" s="1">
        <v>6815</v>
      </c>
      <c r="B3393" s="1" t="s">
        <v>204</v>
      </c>
      <c r="C3393" s="1" t="s">
        <v>22126</v>
      </c>
      <c r="D3393" s="1">
        <v>12.99</v>
      </c>
    </row>
    <row r="3394" spans="1:4">
      <c r="A3394" s="1">
        <v>4168</v>
      </c>
      <c r="B3394" s="1" t="s">
        <v>205</v>
      </c>
      <c r="C3394" s="1" t="s">
        <v>24134</v>
      </c>
      <c r="D3394" s="1">
        <v>7.92</v>
      </c>
    </row>
    <row r="3395" spans="1:4">
      <c r="A3395" s="1">
        <v>30760</v>
      </c>
      <c r="B3395" s="1" t="s">
        <v>206</v>
      </c>
      <c r="C3395" s="1" t="s">
        <v>22126</v>
      </c>
      <c r="D3395" s="1">
        <v>153.29</v>
      </c>
    </row>
    <row r="3396" spans="1:4">
      <c r="A3396" s="1">
        <v>36770</v>
      </c>
      <c r="B3396" s="1" t="s">
        <v>207</v>
      </c>
      <c r="C3396" s="1" t="s">
        <v>24134</v>
      </c>
      <c r="D3396" s="1">
        <v>8.9700000000000006</v>
      </c>
    </row>
    <row r="3397" spans="1:4">
      <c r="A3397" s="1">
        <v>36771</v>
      </c>
      <c r="B3397" s="1" t="s">
        <v>208</v>
      </c>
      <c r="C3397" s="1" t="s">
        <v>24134</v>
      </c>
      <c r="D3397" s="1">
        <v>10.09</v>
      </c>
    </row>
    <row r="3398" spans="1:4">
      <c r="A3398" s="1">
        <v>506</v>
      </c>
      <c r="B3398" s="1" t="s">
        <v>209</v>
      </c>
      <c r="C3398" s="1" t="s">
        <v>24134</v>
      </c>
      <c r="D3398" s="1">
        <v>10.09</v>
      </c>
    </row>
    <row r="3399" spans="1:4">
      <c r="A3399" s="1">
        <v>1791</v>
      </c>
      <c r="B3399" s="1" t="s">
        <v>1190</v>
      </c>
      <c r="C3399" s="1" t="s">
        <v>24134</v>
      </c>
      <c r="D3399" s="1">
        <v>10.09</v>
      </c>
    </row>
    <row r="3400" spans="1:4">
      <c r="A3400" s="1">
        <v>36774</v>
      </c>
      <c r="B3400" s="1" t="s">
        <v>1191</v>
      </c>
      <c r="C3400" s="1" t="s">
        <v>24134</v>
      </c>
      <c r="D3400" s="1">
        <v>10.09</v>
      </c>
    </row>
    <row r="3401" spans="1:4">
      <c r="A3401" s="1">
        <v>63123</v>
      </c>
      <c r="B3401" s="1" t="s">
        <v>1192</v>
      </c>
      <c r="C3401" s="1" t="s">
        <v>24134</v>
      </c>
      <c r="D3401" s="1">
        <v>10.09</v>
      </c>
    </row>
    <row r="3402" spans="1:4">
      <c r="A3402" s="1">
        <v>3092</v>
      </c>
      <c r="B3402" s="1" t="s">
        <v>1193</v>
      </c>
      <c r="C3402" s="1" t="s">
        <v>24134</v>
      </c>
      <c r="D3402" s="1">
        <v>10.09</v>
      </c>
    </row>
    <row r="3403" spans="1:4">
      <c r="A3403" s="1">
        <v>502</v>
      </c>
      <c r="B3403" s="1" t="s">
        <v>1194</v>
      </c>
      <c r="C3403" s="1" t="s">
        <v>24134</v>
      </c>
      <c r="D3403" s="1">
        <v>10.09</v>
      </c>
    </row>
    <row r="3404" spans="1:4">
      <c r="A3404" s="1">
        <v>419</v>
      </c>
      <c r="B3404" s="1" t="s">
        <v>1195</v>
      </c>
      <c r="C3404" s="1" t="s">
        <v>24134</v>
      </c>
      <c r="D3404" s="1">
        <v>13.46</v>
      </c>
    </row>
    <row r="3405" spans="1:4">
      <c r="A3405" s="1">
        <v>4181</v>
      </c>
      <c r="B3405" s="1" t="s">
        <v>1196</v>
      </c>
      <c r="C3405" s="1" t="s">
        <v>22126</v>
      </c>
      <c r="D3405" s="1">
        <v>101.76</v>
      </c>
    </row>
    <row r="3406" spans="1:4">
      <c r="A3406" s="1">
        <v>5253</v>
      </c>
      <c r="B3406" s="1" t="s">
        <v>1197</v>
      </c>
      <c r="C3406" s="1" t="s">
        <v>22126</v>
      </c>
      <c r="D3406" s="1">
        <v>473</v>
      </c>
    </row>
    <row r="3407" spans="1:4">
      <c r="A3407" s="1">
        <v>66624</v>
      </c>
      <c r="B3407" s="1" t="s">
        <v>1198</v>
      </c>
      <c r="C3407" s="1" t="s">
        <v>22126</v>
      </c>
      <c r="D3407" s="1">
        <v>937</v>
      </c>
    </row>
    <row r="3408" spans="1:4">
      <c r="A3408" s="1">
        <v>5257</v>
      </c>
      <c r="B3408" s="1" t="s">
        <v>1199</v>
      </c>
      <c r="C3408" s="1" t="s">
        <v>22126</v>
      </c>
      <c r="D3408" s="1">
        <v>1080</v>
      </c>
    </row>
    <row r="3409" spans="1:4">
      <c r="A3409" s="1">
        <v>66628</v>
      </c>
      <c r="B3409" s="1" t="s">
        <v>1200</v>
      </c>
      <c r="C3409" s="1" t="s">
        <v>22126</v>
      </c>
      <c r="D3409" s="1">
        <v>2129</v>
      </c>
    </row>
    <row r="3410" spans="1:4">
      <c r="A3410" s="1">
        <v>5261</v>
      </c>
      <c r="B3410" s="1" t="s">
        <v>1201</v>
      </c>
      <c r="C3410" s="1" t="s">
        <v>22126</v>
      </c>
      <c r="D3410" s="1">
        <v>2252</v>
      </c>
    </row>
    <row r="3411" spans="1:4">
      <c r="A3411" s="1">
        <v>11353</v>
      </c>
      <c r="B3411" s="1" t="s">
        <v>1202</v>
      </c>
      <c r="C3411" s="1" t="s">
        <v>24085</v>
      </c>
      <c r="D3411" s="1">
        <v>14.4</v>
      </c>
    </row>
    <row r="3412" spans="1:4">
      <c r="A3412" s="1">
        <v>36738</v>
      </c>
      <c r="B3412" s="1" t="s">
        <v>1203</v>
      </c>
      <c r="C3412" s="1" t="s">
        <v>24085</v>
      </c>
      <c r="D3412" s="1">
        <v>7.1</v>
      </c>
    </row>
    <row r="3413" spans="1:4">
      <c r="A3413" s="1">
        <v>36740</v>
      </c>
      <c r="B3413" s="1" t="s">
        <v>1204</v>
      </c>
      <c r="C3413" s="1" t="s">
        <v>24085</v>
      </c>
      <c r="D3413" s="1">
        <v>10.119999999999999</v>
      </c>
    </row>
    <row r="3414" spans="1:4">
      <c r="A3414" s="1">
        <v>36741</v>
      </c>
      <c r="B3414" s="1" t="s">
        <v>1205</v>
      </c>
      <c r="C3414" s="1" t="s">
        <v>24085</v>
      </c>
      <c r="D3414" s="1">
        <v>17.5</v>
      </c>
    </row>
    <row r="3415" spans="1:4">
      <c r="A3415" s="1">
        <v>36739</v>
      </c>
      <c r="B3415" s="1" t="s">
        <v>1206</v>
      </c>
      <c r="C3415" s="1" t="s">
        <v>24085</v>
      </c>
      <c r="D3415" s="1">
        <v>32.200000000000003</v>
      </c>
    </row>
    <row r="3416" spans="1:4">
      <c r="A3416" s="1">
        <v>36737</v>
      </c>
      <c r="B3416" s="1" t="s">
        <v>1207</v>
      </c>
      <c r="C3416" s="1" t="s">
        <v>24085</v>
      </c>
      <c r="D3416" s="1">
        <v>38.56</v>
      </c>
    </row>
    <row r="3417" spans="1:4">
      <c r="A3417" s="1">
        <v>10307</v>
      </c>
      <c r="B3417" s="1" t="s">
        <v>1208</v>
      </c>
      <c r="C3417" s="1" t="s">
        <v>22126</v>
      </c>
      <c r="D3417" s="1">
        <v>8.6</v>
      </c>
    </row>
    <row r="3418" spans="1:4">
      <c r="A3418" s="1">
        <v>50812</v>
      </c>
      <c r="B3418" s="1" t="s">
        <v>1209</v>
      </c>
      <c r="C3418" s="1" t="s">
        <v>22126</v>
      </c>
      <c r="D3418" s="1">
        <v>8.81</v>
      </c>
    </row>
    <row r="3419" spans="1:4">
      <c r="A3419" s="1">
        <v>809</v>
      </c>
      <c r="B3419" s="1" t="s">
        <v>1210</v>
      </c>
      <c r="C3419" s="1" t="s">
        <v>22126</v>
      </c>
      <c r="D3419" s="1">
        <v>29.94</v>
      </c>
    </row>
    <row r="3420" spans="1:4">
      <c r="A3420" s="1">
        <v>813</v>
      </c>
      <c r="B3420" s="1" t="s">
        <v>1211</v>
      </c>
      <c r="C3420" s="1" t="s">
        <v>22126</v>
      </c>
      <c r="D3420" s="1">
        <v>98.06</v>
      </c>
    </row>
    <row r="3421" spans="1:4">
      <c r="A3421" s="1">
        <v>6286</v>
      </c>
      <c r="B3421" s="1" t="s">
        <v>1212</v>
      </c>
      <c r="C3421" s="1" t="s">
        <v>22126</v>
      </c>
      <c r="D3421" s="1">
        <v>107.39</v>
      </c>
    </row>
    <row r="3422" spans="1:4">
      <c r="A3422" s="1">
        <v>6278</v>
      </c>
      <c r="B3422" s="1" t="s">
        <v>1213</v>
      </c>
      <c r="C3422" s="1" t="s">
        <v>22126</v>
      </c>
      <c r="D3422" s="1">
        <v>6.37</v>
      </c>
    </row>
    <row r="3423" spans="1:4">
      <c r="A3423" s="1">
        <v>6279</v>
      </c>
      <c r="B3423" s="1" t="s">
        <v>1214</v>
      </c>
      <c r="C3423" s="1" t="s">
        <v>22126</v>
      </c>
      <c r="D3423" s="1">
        <v>10.89</v>
      </c>
    </row>
    <row r="3424" spans="1:4">
      <c r="A3424" s="1">
        <v>6280</v>
      </c>
      <c r="B3424" s="1" t="s">
        <v>1215</v>
      </c>
      <c r="C3424" s="1" t="s">
        <v>22126</v>
      </c>
      <c r="D3424" s="1">
        <v>13.86</v>
      </c>
    </row>
    <row r="3425" spans="1:4">
      <c r="A3425" s="1">
        <v>6281</v>
      </c>
      <c r="B3425" s="1" t="s">
        <v>1216</v>
      </c>
      <c r="C3425" s="1" t="s">
        <v>22126</v>
      </c>
      <c r="D3425" s="1">
        <v>19.66</v>
      </c>
    </row>
    <row r="3426" spans="1:4">
      <c r="A3426" s="1">
        <v>6282</v>
      </c>
      <c r="B3426" s="1" t="s">
        <v>1217</v>
      </c>
      <c r="C3426" s="1" t="s">
        <v>22126</v>
      </c>
      <c r="D3426" s="1">
        <v>26.39</v>
      </c>
    </row>
    <row r="3427" spans="1:4">
      <c r="A3427" s="1">
        <v>6283</v>
      </c>
      <c r="B3427" s="1" t="s">
        <v>1218</v>
      </c>
      <c r="C3427" s="1" t="s">
        <v>22126</v>
      </c>
      <c r="D3427" s="1">
        <v>37.869999999999997</v>
      </c>
    </row>
    <row r="3428" spans="1:4">
      <c r="A3428" s="1">
        <v>6284</v>
      </c>
      <c r="B3428" s="1" t="s">
        <v>1219</v>
      </c>
      <c r="C3428" s="1" t="s">
        <v>22126</v>
      </c>
      <c r="D3428" s="1">
        <v>54.91</v>
      </c>
    </row>
    <row r="3429" spans="1:4">
      <c r="A3429" s="1">
        <v>50808</v>
      </c>
      <c r="B3429" s="1" t="s">
        <v>1220</v>
      </c>
      <c r="C3429" s="1" t="s">
        <v>22126</v>
      </c>
      <c r="D3429" s="1">
        <v>180.19</v>
      </c>
    </row>
    <row r="3430" spans="1:4">
      <c r="A3430" s="1">
        <v>50795</v>
      </c>
      <c r="B3430" s="1" t="s">
        <v>1221</v>
      </c>
      <c r="C3430" s="1" t="s">
        <v>22126</v>
      </c>
      <c r="D3430" s="1">
        <v>11.57</v>
      </c>
    </row>
    <row r="3431" spans="1:4">
      <c r="A3431" s="1">
        <v>50799</v>
      </c>
      <c r="B3431" s="1" t="s">
        <v>1222</v>
      </c>
      <c r="C3431" s="1" t="s">
        <v>22126</v>
      </c>
      <c r="D3431" s="1">
        <v>44.68</v>
      </c>
    </row>
    <row r="3432" spans="1:4">
      <c r="A3432" s="1">
        <v>36743</v>
      </c>
      <c r="B3432" s="1" t="s">
        <v>1223</v>
      </c>
      <c r="C3432" s="1" t="s">
        <v>22126</v>
      </c>
      <c r="D3432" s="1">
        <v>193.2</v>
      </c>
    </row>
    <row r="3433" spans="1:4">
      <c r="A3433" s="1">
        <v>36750</v>
      </c>
      <c r="B3433" s="1" t="s">
        <v>1224</v>
      </c>
      <c r="C3433" s="1" t="s">
        <v>22126</v>
      </c>
      <c r="D3433" s="1">
        <v>182.07</v>
      </c>
    </row>
    <row r="3434" spans="1:4">
      <c r="A3434" s="1">
        <v>6945</v>
      </c>
      <c r="B3434" s="1" t="s">
        <v>1225</v>
      </c>
      <c r="C3434" s="1" t="s">
        <v>22126</v>
      </c>
      <c r="D3434" s="1">
        <v>295.60000000000002</v>
      </c>
    </row>
    <row r="3435" spans="1:4">
      <c r="A3435" s="1">
        <v>36744</v>
      </c>
      <c r="B3435" s="1" t="s">
        <v>1226</v>
      </c>
      <c r="C3435" s="1" t="s">
        <v>22126</v>
      </c>
      <c r="D3435" s="1">
        <v>284.10000000000002</v>
      </c>
    </row>
    <row r="3436" spans="1:4">
      <c r="A3436" s="1">
        <v>36745</v>
      </c>
      <c r="B3436" s="1" t="s">
        <v>1227</v>
      </c>
      <c r="C3436" s="1" t="s">
        <v>22126</v>
      </c>
      <c r="D3436" s="1">
        <v>848</v>
      </c>
    </row>
    <row r="3437" spans="1:4">
      <c r="A3437" s="1">
        <v>4145</v>
      </c>
      <c r="B3437" s="1" t="s">
        <v>1228</v>
      </c>
      <c r="C3437" s="1" t="s">
        <v>22126</v>
      </c>
      <c r="D3437" s="1">
        <v>36.6</v>
      </c>
    </row>
    <row r="3438" spans="1:4">
      <c r="A3438" s="1">
        <v>6931</v>
      </c>
      <c r="B3438" s="1" t="s">
        <v>1229</v>
      </c>
      <c r="C3438" s="1" t="s">
        <v>22126</v>
      </c>
      <c r="D3438" s="1">
        <v>41.9</v>
      </c>
    </row>
    <row r="3439" spans="1:4">
      <c r="A3439" s="1">
        <v>6933</v>
      </c>
      <c r="B3439" s="1" t="s">
        <v>1230</v>
      </c>
      <c r="C3439" s="1" t="s">
        <v>22126</v>
      </c>
      <c r="D3439" s="1">
        <v>57.3</v>
      </c>
    </row>
    <row r="3440" spans="1:4">
      <c r="A3440" s="1">
        <v>6935</v>
      </c>
      <c r="B3440" s="1" t="s">
        <v>1231</v>
      </c>
      <c r="C3440" s="1" t="s">
        <v>22126</v>
      </c>
      <c r="D3440" s="1">
        <v>67.400000000000006</v>
      </c>
    </row>
    <row r="3441" spans="1:4">
      <c r="A3441" s="1">
        <v>36742</v>
      </c>
      <c r="B3441" s="1" t="s">
        <v>1232</v>
      </c>
      <c r="C3441" s="1" t="s">
        <v>22126</v>
      </c>
      <c r="D3441" s="1">
        <v>106.9</v>
      </c>
    </row>
    <row r="3442" spans="1:4">
      <c r="A3442" s="1">
        <v>6938</v>
      </c>
      <c r="B3442" s="1" t="s">
        <v>1233</v>
      </c>
      <c r="C3442" s="1" t="s">
        <v>22126</v>
      </c>
      <c r="D3442" s="1">
        <v>120.1</v>
      </c>
    </row>
    <row r="3443" spans="1:4">
      <c r="A3443" s="1">
        <v>6939</v>
      </c>
      <c r="B3443" s="1" t="s">
        <v>1234</v>
      </c>
      <c r="C3443" s="1" t="s">
        <v>22126</v>
      </c>
      <c r="D3443" s="1">
        <v>158.30000000000001</v>
      </c>
    </row>
    <row r="3444" spans="1:4">
      <c r="A3444" s="1">
        <v>6941</v>
      </c>
      <c r="B3444" s="1" t="s">
        <v>1235</v>
      </c>
      <c r="C3444" s="1" t="s">
        <v>22126</v>
      </c>
      <c r="D3444" s="1">
        <v>222.2</v>
      </c>
    </row>
    <row r="3445" spans="1:4">
      <c r="A3445" s="1">
        <v>36751</v>
      </c>
      <c r="B3445" s="1" t="s">
        <v>1236</v>
      </c>
      <c r="C3445" s="1" t="s">
        <v>22126</v>
      </c>
      <c r="D3445" s="1">
        <v>340</v>
      </c>
    </row>
    <row r="3446" spans="1:4">
      <c r="A3446" s="1">
        <v>36752</v>
      </c>
      <c r="B3446" s="1" t="s">
        <v>1237</v>
      </c>
      <c r="C3446" s="1" t="s">
        <v>22126</v>
      </c>
      <c r="D3446" s="1">
        <v>454.4</v>
      </c>
    </row>
    <row r="3447" spans="1:4">
      <c r="A3447" s="1">
        <v>36753</v>
      </c>
      <c r="B3447" s="1" t="s">
        <v>1238</v>
      </c>
      <c r="C3447" s="1" t="s">
        <v>22126</v>
      </c>
      <c r="D3447" s="1">
        <v>975</v>
      </c>
    </row>
    <row r="3448" spans="1:4">
      <c r="A3448" s="1">
        <v>36746</v>
      </c>
      <c r="B3448" s="1" t="s">
        <v>1239</v>
      </c>
      <c r="C3448" s="1" t="s">
        <v>22126</v>
      </c>
      <c r="D3448" s="1">
        <v>42.3</v>
      </c>
    </row>
    <row r="3449" spans="1:4">
      <c r="A3449" s="1">
        <v>7059</v>
      </c>
      <c r="B3449" s="1" t="s">
        <v>1240</v>
      </c>
      <c r="C3449" s="1" t="s">
        <v>22126</v>
      </c>
      <c r="D3449" s="1">
        <v>48.2</v>
      </c>
    </row>
    <row r="3450" spans="1:4">
      <c r="A3450" s="1">
        <v>36747</v>
      </c>
      <c r="B3450" s="1" t="s">
        <v>1241</v>
      </c>
      <c r="C3450" s="1" t="s">
        <v>22126</v>
      </c>
      <c r="D3450" s="1">
        <v>65.900000000000006</v>
      </c>
    </row>
    <row r="3451" spans="1:4">
      <c r="A3451" s="1">
        <v>7058</v>
      </c>
      <c r="B3451" s="1" t="s">
        <v>1242</v>
      </c>
      <c r="C3451" s="1" t="s">
        <v>22126</v>
      </c>
      <c r="D3451" s="1">
        <v>77.599999999999994</v>
      </c>
    </row>
    <row r="3452" spans="1:4">
      <c r="A3452" s="1">
        <v>6937</v>
      </c>
      <c r="B3452" s="1" t="s">
        <v>1243</v>
      </c>
      <c r="C3452" s="1" t="s">
        <v>22126</v>
      </c>
      <c r="D3452" s="1">
        <v>122.9</v>
      </c>
    </row>
    <row r="3453" spans="1:4">
      <c r="A3453" s="1">
        <v>36748</v>
      </c>
      <c r="B3453" s="1" t="s">
        <v>1244</v>
      </c>
      <c r="C3453" s="1" t="s">
        <v>22126</v>
      </c>
      <c r="D3453" s="1">
        <v>138.19999999999999</v>
      </c>
    </row>
    <row r="3454" spans="1:4">
      <c r="A3454" s="1">
        <v>36749</v>
      </c>
      <c r="B3454" s="1" t="s">
        <v>1245</v>
      </c>
      <c r="C3454" s="1" t="s">
        <v>22126</v>
      </c>
      <c r="D3454" s="1">
        <v>182.2</v>
      </c>
    </row>
    <row r="3455" spans="1:4">
      <c r="A3455" s="1">
        <v>36761</v>
      </c>
      <c r="B3455" s="1" t="s">
        <v>1246</v>
      </c>
      <c r="C3455" s="1" t="s">
        <v>22126</v>
      </c>
      <c r="D3455" s="1">
        <v>310</v>
      </c>
    </row>
    <row r="3456" spans="1:4">
      <c r="A3456" s="1">
        <v>36765</v>
      </c>
      <c r="B3456" s="1" t="s">
        <v>1247</v>
      </c>
      <c r="C3456" s="1" t="s">
        <v>22126</v>
      </c>
      <c r="D3456" s="1">
        <v>1356</v>
      </c>
    </row>
    <row r="3457" spans="1:4">
      <c r="A3457" s="1">
        <v>36757</v>
      </c>
      <c r="B3457" s="1" t="s">
        <v>1248</v>
      </c>
      <c r="C3457" s="1" t="s">
        <v>22126</v>
      </c>
      <c r="D3457" s="1">
        <v>108.4</v>
      </c>
    </row>
    <row r="3458" spans="1:4">
      <c r="A3458" s="1">
        <v>6943</v>
      </c>
      <c r="B3458" s="1" t="s">
        <v>1249</v>
      </c>
      <c r="C3458" s="1" t="s">
        <v>24085</v>
      </c>
      <c r="D3458" s="1">
        <v>643.20000000000005</v>
      </c>
    </row>
    <row r="3459" spans="1:4">
      <c r="A3459" s="1">
        <v>36766</v>
      </c>
      <c r="B3459" s="1" t="s">
        <v>1250</v>
      </c>
      <c r="C3459" s="1" t="s">
        <v>22126</v>
      </c>
      <c r="D3459" s="1">
        <v>21</v>
      </c>
    </row>
    <row r="3460" spans="1:4">
      <c r="A3460" s="1">
        <v>36767</v>
      </c>
      <c r="B3460" s="1" t="s">
        <v>1251</v>
      </c>
      <c r="C3460" s="1" t="s">
        <v>22126</v>
      </c>
      <c r="D3460" s="1">
        <v>30</v>
      </c>
    </row>
    <row r="3461" spans="1:4">
      <c r="A3461" s="1">
        <v>6252</v>
      </c>
      <c r="B3461" s="1" t="s">
        <v>1252</v>
      </c>
      <c r="C3461" s="1" t="s">
        <v>22126</v>
      </c>
      <c r="D3461" s="1">
        <v>40</v>
      </c>
    </row>
    <row r="3462" spans="1:4">
      <c r="A3462" s="1">
        <v>36768</v>
      </c>
      <c r="B3462" s="1" t="s">
        <v>1253</v>
      </c>
      <c r="C3462" s="1" t="s">
        <v>22126</v>
      </c>
      <c r="D3462" s="1">
        <v>54</v>
      </c>
    </row>
    <row r="3463" spans="1:4">
      <c r="A3463" s="1">
        <v>7132</v>
      </c>
      <c r="B3463" s="1" t="s">
        <v>1254</v>
      </c>
      <c r="C3463" s="1" t="s">
        <v>22126</v>
      </c>
      <c r="D3463" s="1">
        <v>18</v>
      </c>
    </row>
    <row r="3464" spans="1:4">
      <c r="A3464" s="1">
        <v>20312</v>
      </c>
      <c r="B3464" s="1" t="s">
        <v>1255</v>
      </c>
      <c r="C3464" s="1" t="s">
        <v>3530</v>
      </c>
      <c r="D3464" s="1">
        <v>53.2</v>
      </c>
    </row>
    <row r="3465" spans="1:4">
      <c r="A3465" s="1">
        <v>3819</v>
      </c>
      <c r="B3465" s="1" t="s">
        <v>1256</v>
      </c>
      <c r="C3465" s="1" t="s">
        <v>24085</v>
      </c>
      <c r="D3465" s="1">
        <v>26.53</v>
      </c>
    </row>
    <row r="3466" spans="1:4">
      <c r="A3466" s="1">
        <v>1223</v>
      </c>
      <c r="B3466" s="1" t="s">
        <v>1257</v>
      </c>
      <c r="C3466" s="1" t="s">
        <v>4295</v>
      </c>
      <c r="D3466" s="1">
        <v>125.42</v>
      </c>
    </row>
    <row r="3467" spans="1:4">
      <c r="A3467" s="1">
        <v>4277</v>
      </c>
      <c r="B3467" s="1" t="s">
        <v>1258</v>
      </c>
      <c r="C3467" s="1" t="s">
        <v>22126</v>
      </c>
      <c r="D3467" s="1">
        <v>1562</v>
      </c>
    </row>
    <row r="3468" spans="1:4">
      <c r="A3468" s="1">
        <v>652</v>
      </c>
      <c r="B3468" s="1" t="s">
        <v>1259</v>
      </c>
      <c r="C3468" s="1" t="s">
        <v>22126</v>
      </c>
      <c r="D3468" s="1">
        <v>1536</v>
      </c>
    </row>
    <row r="3469" spans="1:4">
      <c r="A3469" s="1">
        <v>13053</v>
      </c>
      <c r="B3469" s="1" t="s">
        <v>1260</v>
      </c>
      <c r="C3469" s="1" t="s">
        <v>22126</v>
      </c>
      <c r="D3469" s="1">
        <v>169.13</v>
      </c>
    </row>
    <row r="3470" spans="1:4">
      <c r="A3470" s="1">
        <v>13055</v>
      </c>
      <c r="B3470" s="1" t="s">
        <v>1261</v>
      </c>
      <c r="C3470" s="1" t="s">
        <v>22126</v>
      </c>
      <c r="D3470" s="1">
        <v>277.79000000000002</v>
      </c>
    </row>
    <row r="3471" spans="1:4">
      <c r="A3471" s="1">
        <v>13056</v>
      </c>
      <c r="B3471" s="1" t="s">
        <v>1262</v>
      </c>
      <c r="C3471" s="1" t="s">
        <v>22126</v>
      </c>
      <c r="D3471" s="1">
        <v>403.53</v>
      </c>
    </row>
    <row r="3472" spans="1:4">
      <c r="A3472" s="1">
        <v>4273</v>
      </c>
      <c r="B3472" s="1" t="s">
        <v>1263</v>
      </c>
      <c r="C3472" s="1" t="s">
        <v>22126</v>
      </c>
      <c r="D3472" s="1">
        <v>615.67999999999995</v>
      </c>
    </row>
    <row r="3473" spans="1:4">
      <c r="A3473" s="1">
        <v>31359</v>
      </c>
      <c r="B3473" s="1" t="s">
        <v>1264</v>
      </c>
      <c r="C3473" s="1" t="s">
        <v>22126</v>
      </c>
      <c r="D3473" s="1">
        <v>867.98</v>
      </c>
    </row>
    <row r="3474" spans="1:4">
      <c r="A3474" s="1">
        <v>13054</v>
      </c>
      <c r="B3474" s="1" t="s">
        <v>1265</v>
      </c>
      <c r="C3474" s="1" t="s">
        <v>22126</v>
      </c>
      <c r="D3474" s="1">
        <v>234.28</v>
      </c>
    </row>
    <row r="3475" spans="1:4">
      <c r="A3475" s="1">
        <v>6810</v>
      </c>
      <c r="B3475" s="1" t="s">
        <v>1266</v>
      </c>
      <c r="C3475" s="1" t="s">
        <v>24134</v>
      </c>
      <c r="D3475" s="1">
        <v>7.92</v>
      </c>
    </row>
    <row r="3476" spans="1:4">
      <c r="A3476" s="1">
        <v>4169</v>
      </c>
      <c r="B3476" s="1" t="s">
        <v>1267</v>
      </c>
      <c r="C3476" s="1" t="s">
        <v>24134</v>
      </c>
      <c r="D3476" s="1">
        <v>7.92</v>
      </c>
    </row>
    <row r="3477" spans="1:4">
      <c r="A3477" s="1">
        <v>36772</v>
      </c>
      <c r="B3477" s="1" t="s">
        <v>1268</v>
      </c>
      <c r="C3477" s="1" t="s">
        <v>24134</v>
      </c>
      <c r="D3477" s="1">
        <v>5.68</v>
      </c>
    </row>
    <row r="3478" spans="1:4">
      <c r="A3478" s="1">
        <v>583</v>
      </c>
      <c r="B3478" s="1" t="s">
        <v>1269</v>
      </c>
      <c r="C3478" s="1" t="s">
        <v>24134</v>
      </c>
      <c r="D3478" s="1">
        <v>5.68</v>
      </c>
    </row>
    <row r="3479" spans="1:4">
      <c r="A3479" s="1">
        <v>36773</v>
      </c>
      <c r="B3479" s="1" t="s">
        <v>1270</v>
      </c>
      <c r="C3479" s="1" t="s">
        <v>24134</v>
      </c>
      <c r="D3479" s="1">
        <v>5.68</v>
      </c>
    </row>
    <row r="3480" spans="1:4">
      <c r="A3480" s="1">
        <v>36775</v>
      </c>
      <c r="B3480" s="1" t="s">
        <v>1271</v>
      </c>
      <c r="C3480" s="1" t="s">
        <v>24134</v>
      </c>
      <c r="D3480" s="1">
        <v>5.68</v>
      </c>
    </row>
    <row r="3481" spans="1:4">
      <c r="A3481" s="1">
        <v>10962</v>
      </c>
      <c r="B3481" s="1" t="s">
        <v>1272</v>
      </c>
      <c r="C3481" s="1" t="s">
        <v>24085</v>
      </c>
      <c r="D3481" s="1">
        <v>26.82</v>
      </c>
    </row>
    <row r="3482" spans="1:4">
      <c r="A3482" s="1">
        <v>13067</v>
      </c>
      <c r="B3482" s="1" t="s">
        <v>1273</v>
      </c>
      <c r="C3482" s="1" t="s">
        <v>3530</v>
      </c>
      <c r="D3482" s="1">
        <v>53.63</v>
      </c>
    </row>
    <row r="3483" spans="1:4">
      <c r="A3483" s="1">
        <v>3375</v>
      </c>
      <c r="B3483" s="1" t="s">
        <v>1274</v>
      </c>
      <c r="C3483" s="1" t="s">
        <v>22126</v>
      </c>
      <c r="D3483" s="1">
        <v>14.8</v>
      </c>
    </row>
    <row r="3484" spans="1:4">
      <c r="A3484" s="1">
        <v>13069</v>
      </c>
      <c r="B3484" s="1" t="s">
        <v>1275</v>
      </c>
      <c r="C3484" s="1" t="s">
        <v>3530</v>
      </c>
      <c r="D3484" s="1">
        <v>88.8</v>
      </c>
    </row>
    <row r="3485" spans="1:4">
      <c r="A3485" s="1">
        <v>3374</v>
      </c>
      <c r="B3485" s="1" t="s">
        <v>1276</v>
      </c>
      <c r="C3485" s="1" t="s">
        <v>22126</v>
      </c>
      <c r="D3485" s="1">
        <v>11.89</v>
      </c>
    </row>
    <row r="3486" spans="1:4">
      <c r="A3486" s="1">
        <v>13068</v>
      </c>
      <c r="B3486" s="1" t="s">
        <v>1277</v>
      </c>
      <c r="C3486" s="1" t="s">
        <v>3530</v>
      </c>
      <c r="D3486" s="1">
        <v>71.36</v>
      </c>
    </row>
    <row r="3487" spans="1:4">
      <c r="A3487" s="1">
        <v>13065</v>
      </c>
      <c r="B3487" s="1" t="s">
        <v>1278</v>
      </c>
      <c r="C3487" s="1" t="s">
        <v>3530</v>
      </c>
      <c r="D3487" s="1">
        <v>20.29</v>
      </c>
    </row>
    <row r="3488" spans="1:4">
      <c r="A3488" s="1">
        <v>13070</v>
      </c>
      <c r="B3488" s="1" t="s">
        <v>1279</v>
      </c>
      <c r="C3488" s="1" t="s">
        <v>3530</v>
      </c>
      <c r="D3488" s="1">
        <v>129.44</v>
      </c>
    </row>
    <row r="3489" spans="1:4">
      <c r="A3489" s="1">
        <v>3373</v>
      </c>
      <c r="B3489" s="1" t="s">
        <v>1280</v>
      </c>
      <c r="C3489" s="1" t="s">
        <v>22126</v>
      </c>
      <c r="D3489" s="1">
        <v>4.57</v>
      </c>
    </row>
    <row r="3490" spans="1:4">
      <c r="A3490" s="1">
        <v>13066</v>
      </c>
      <c r="B3490" s="1" t="s">
        <v>1281</v>
      </c>
      <c r="C3490" s="1" t="s">
        <v>3530</v>
      </c>
      <c r="D3490" s="1">
        <v>27.45</v>
      </c>
    </row>
    <row r="3491" spans="1:4">
      <c r="A3491" s="1">
        <v>8544</v>
      </c>
      <c r="B3491" s="1" t="s">
        <v>1282</v>
      </c>
      <c r="C3491" s="1" t="s">
        <v>22126</v>
      </c>
      <c r="D3491" s="1">
        <v>73.430000000000007</v>
      </c>
    </row>
    <row r="3492" spans="1:4">
      <c r="A3492" s="1">
        <v>36787</v>
      </c>
      <c r="B3492" s="1" t="s">
        <v>1283</v>
      </c>
      <c r="C3492" s="1" t="s">
        <v>3530</v>
      </c>
      <c r="D3492" s="1">
        <v>279.47000000000003</v>
      </c>
    </row>
    <row r="3493" spans="1:4">
      <c r="A3493" s="1">
        <v>13098</v>
      </c>
      <c r="B3493" s="1" t="s">
        <v>1284</v>
      </c>
      <c r="C3493" s="1" t="s">
        <v>3530</v>
      </c>
      <c r="D3493" s="1">
        <v>10.41</v>
      </c>
    </row>
    <row r="3494" spans="1:4">
      <c r="A3494" s="1">
        <v>51067</v>
      </c>
      <c r="B3494" s="1" t="s">
        <v>1285</v>
      </c>
      <c r="C3494" s="1" t="s">
        <v>22126</v>
      </c>
      <c r="D3494" s="1">
        <v>2.35</v>
      </c>
    </row>
    <row r="3495" spans="1:4">
      <c r="A3495" s="1">
        <v>13099</v>
      </c>
      <c r="B3495" s="1" t="s">
        <v>1286</v>
      </c>
      <c r="C3495" s="1" t="s">
        <v>3530</v>
      </c>
      <c r="D3495" s="1">
        <v>14.1</v>
      </c>
    </row>
    <row r="3496" spans="1:4">
      <c r="A3496" s="1">
        <v>10951</v>
      </c>
      <c r="B3496" s="1" t="s">
        <v>1287</v>
      </c>
      <c r="C3496" s="1" t="s">
        <v>22126</v>
      </c>
      <c r="D3496" s="1">
        <v>5.05</v>
      </c>
    </row>
    <row r="3497" spans="1:4">
      <c r="A3497" s="1">
        <v>6491</v>
      </c>
      <c r="B3497" s="1" t="s">
        <v>1288</v>
      </c>
      <c r="C3497" s="1" t="s">
        <v>3530</v>
      </c>
      <c r="D3497" s="1">
        <v>30.33</v>
      </c>
    </row>
    <row r="3498" spans="1:4">
      <c r="A3498" s="1">
        <v>36782</v>
      </c>
      <c r="B3498" s="1" t="s">
        <v>1289</v>
      </c>
      <c r="C3498" s="1" t="s">
        <v>3530</v>
      </c>
      <c r="D3498" s="1">
        <v>44.11</v>
      </c>
    </row>
    <row r="3499" spans="1:4">
      <c r="A3499" s="1">
        <v>36783</v>
      </c>
      <c r="B3499" s="1" t="s">
        <v>1290</v>
      </c>
      <c r="C3499" s="1" t="s">
        <v>3530</v>
      </c>
      <c r="D3499" s="1">
        <v>51.36</v>
      </c>
    </row>
    <row r="3500" spans="1:4">
      <c r="A3500" s="1">
        <v>36784</v>
      </c>
      <c r="B3500" s="1" t="s">
        <v>1291</v>
      </c>
      <c r="C3500" s="1" t="s">
        <v>3530</v>
      </c>
      <c r="D3500" s="1">
        <v>85.23</v>
      </c>
    </row>
    <row r="3501" spans="1:4">
      <c r="A3501" s="1">
        <v>36785</v>
      </c>
      <c r="B3501" s="1" t="s">
        <v>1292</v>
      </c>
      <c r="C3501" s="1" t="s">
        <v>3530</v>
      </c>
      <c r="D3501" s="1">
        <v>133.91999999999999</v>
      </c>
    </row>
    <row r="3502" spans="1:4">
      <c r="A3502" s="1">
        <v>13719</v>
      </c>
      <c r="B3502" s="1" t="s">
        <v>1293</v>
      </c>
      <c r="C3502" s="1" t="s">
        <v>22126</v>
      </c>
      <c r="D3502" s="1">
        <v>28.46</v>
      </c>
    </row>
    <row r="3503" spans="1:4">
      <c r="A3503" s="1">
        <v>36786</v>
      </c>
      <c r="B3503" s="1" t="s">
        <v>1294</v>
      </c>
      <c r="C3503" s="1" t="s">
        <v>3530</v>
      </c>
      <c r="D3503" s="1">
        <v>170.76</v>
      </c>
    </row>
    <row r="3504" spans="1:4">
      <c r="A3504" s="1">
        <v>49225</v>
      </c>
      <c r="B3504" s="1" t="s">
        <v>1295</v>
      </c>
      <c r="C3504" s="1" t="s">
        <v>22126</v>
      </c>
      <c r="D3504" s="1">
        <v>1.84</v>
      </c>
    </row>
    <row r="3505" spans="1:4">
      <c r="A3505" s="1">
        <v>4428</v>
      </c>
      <c r="B3505" s="1" t="s">
        <v>1296</v>
      </c>
      <c r="C3505" s="1" t="s">
        <v>22126</v>
      </c>
      <c r="D3505" s="1">
        <v>44.24</v>
      </c>
    </row>
    <row r="3506" spans="1:4">
      <c r="A3506" s="1">
        <v>4446</v>
      </c>
      <c r="B3506" s="1" t="s">
        <v>1297</v>
      </c>
      <c r="C3506" s="1" t="s">
        <v>3530</v>
      </c>
      <c r="D3506" s="1">
        <v>724.27</v>
      </c>
    </row>
    <row r="3507" spans="1:4">
      <c r="A3507" s="1">
        <v>4441</v>
      </c>
      <c r="B3507" s="1" t="s">
        <v>1298</v>
      </c>
      <c r="C3507" s="1" t="s">
        <v>22126</v>
      </c>
      <c r="D3507" s="1">
        <v>200.61</v>
      </c>
    </row>
    <row r="3508" spans="1:4">
      <c r="A3508" s="1">
        <v>87176</v>
      </c>
      <c r="B3508" s="1" t="s">
        <v>1299</v>
      </c>
      <c r="C3508" s="1" t="s">
        <v>3530</v>
      </c>
      <c r="D3508" s="1">
        <v>52.16</v>
      </c>
    </row>
    <row r="3509" spans="1:4">
      <c r="A3509" s="1">
        <v>13041</v>
      </c>
      <c r="B3509" s="1" t="s">
        <v>1300</v>
      </c>
      <c r="C3509" s="1" t="s">
        <v>3530</v>
      </c>
      <c r="D3509" s="1">
        <v>33.94</v>
      </c>
    </row>
    <row r="3510" spans="1:4">
      <c r="A3510" s="1">
        <v>87175</v>
      </c>
      <c r="B3510" s="1" t="s">
        <v>1301</v>
      </c>
      <c r="C3510" s="1" t="s">
        <v>3530</v>
      </c>
      <c r="D3510" s="1">
        <v>43.19</v>
      </c>
    </row>
    <row r="3511" spans="1:4">
      <c r="A3511" s="1">
        <v>4480</v>
      </c>
      <c r="B3511" s="1" t="s">
        <v>1302</v>
      </c>
      <c r="C3511" s="1" t="s">
        <v>22126</v>
      </c>
      <c r="D3511" s="1">
        <v>5.48</v>
      </c>
    </row>
    <row r="3512" spans="1:4">
      <c r="A3512" s="1">
        <v>1074</v>
      </c>
      <c r="B3512" s="1" t="s">
        <v>1303</v>
      </c>
      <c r="C3512" s="1" t="s">
        <v>22126</v>
      </c>
      <c r="D3512" s="1">
        <v>19.8</v>
      </c>
    </row>
    <row r="3513" spans="1:4">
      <c r="A3513" s="1">
        <v>2697</v>
      </c>
      <c r="B3513" s="1" t="s">
        <v>1304</v>
      </c>
      <c r="C3513" s="1" t="s">
        <v>22126</v>
      </c>
      <c r="D3513" s="1">
        <v>3.16</v>
      </c>
    </row>
    <row r="3514" spans="1:4">
      <c r="A3514" s="1">
        <v>36780</v>
      </c>
      <c r="B3514" s="1" t="s">
        <v>1305</v>
      </c>
      <c r="C3514" s="1" t="s">
        <v>3530</v>
      </c>
      <c r="D3514" s="1">
        <v>18.97</v>
      </c>
    </row>
    <row r="3515" spans="1:4">
      <c r="A3515" s="1">
        <v>4476</v>
      </c>
      <c r="B3515" s="1" t="s">
        <v>1306</v>
      </c>
      <c r="C3515" s="1" t="s">
        <v>22126</v>
      </c>
      <c r="D3515" s="1">
        <v>5.66</v>
      </c>
    </row>
    <row r="3516" spans="1:4">
      <c r="A3516" s="1">
        <v>4478</v>
      </c>
      <c r="B3516" s="1" t="s">
        <v>1307</v>
      </c>
      <c r="C3516" s="1" t="s">
        <v>22126</v>
      </c>
      <c r="D3516" s="1">
        <v>7.2</v>
      </c>
    </row>
    <row r="3517" spans="1:4">
      <c r="A3517" s="1">
        <v>36781</v>
      </c>
      <c r="B3517" s="1" t="s">
        <v>1308</v>
      </c>
      <c r="C3517" s="1" t="s">
        <v>3530</v>
      </c>
      <c r="D3517" s="1">
        <v>113.67</v>
      </c>
    </row>
    <row r="3518" spans="1:4">
      <c r="A3518" s="1">
        <v>10147</v>
      </c>
      <c r="B3518" s="1" t="s">
        <v>1309</v>
      </c>
      <c r="C3518" s="1" t="s">
        <v>4295</v>
      </c>
      <c r="D3518" s="1">
        <v>68.39</v>
      </c>
    </row>
    <row r="3519" spans="1:4">
      <c r="A3519" s="1">
        <v>3379</v>
      </c>
      <c r="B3519" s="1" t="s">
        <v>1310</v>
      </c>
      <c r="C3519" s="1" t="s">
        <v>24085</v>
      </c>
      <c r="D3519" s="1">
        <v>4.76</v>
      </c>
    </row>
    <row r="3520" spans="1:4">
      <c r="A3520" s="1">
        <v>4358</v>
      </c>
      <c r="B3520" s="1" t="s">
        <v>1311</v>
      </c>
      <c r="C3520" s="1" t="s">
        <v>24085</v>
      </c>
      <c r="D3520" s="1">
        <v>377.85</v>
      </c>
    </row>
    <row r="3521" spans="1:4">
      <c r="A3521" s="1">
        <v>36777</v>
      </c>
      <c r="B3521" s="1" t="s">
        <v>1312</v>
      </c>
      <c r="C3521" s="1" t="s">
        <v>3530</v>
      </c>
      <c r="D3521" s="1">
        <v>221.03</v>
      </c>
    </row>
    <row r="3522" spans="1:4">
      <c r="A3522" s="1">
        <v>31355</v>
      </c>
      <c r="B3522" s="1" t="s">
        <v>1313</v>
      </c>
      <c r="C3522" s="1" t="s">
        <v>22126</v>
      </c>
      <c r="D3522" s="1">
        <v>10.37</v>
      </c>
    </row>
    <row r="3523" spans="1:4">
      <c r="A3523" s="1">
        <v>56788</v>
      </c>
      <c r="B3523" s="1" t="s">
        <v>1314</v>
      </c>
      <c r="C3523" s="1" t="s">
        <v>24085</v>
      </c>
      <c r="D3523" s="1">
        <v>678.1</v>
      </c>
    </row>
    <row r="3524" spans="1:4">
      <c r="A3524" s="1">
        <v>50787</v>
      </c>
      <c r="B3524" s="1" t="s">
        <v>1315</v>
      </c>
      <c r="C3524" s="1" t="s">
        <v>24085</v>
      </c>
      <c r="D3524" s="1">
        <v>17.559999999999999</v>
      </c>
    </row>
    <row r="3525" spans="1:4">
      <c r="A3525" s="1">
        <v>6295</v>
      </c>
      <c r="B3525" s="1" t="s">
        <v>1316</v>
      </c>
      <c r="C3525" s="1" t="s">
        <v>24085</v>
      </c>
      <c r="D3525" s="1">
        <v>255.04</v>
      </c>
    </row>
    <row r="3526" spans="1:4">
      <c r="A3526" s="1">
        <v>6287</v>
      </c>
      <c r="B3526" s="1" t="s">
        <v>1317</v>
      </c>
      <c r="C3526" s="1" t="s">
        <v>24085</v>
      </c>
      <c r="D3526" s="1">
        <v>15.12</v>
      </c>
    </row>
    <row r="3527" spans="1:4">
      <c r="A3527" s="1">
        <v>6288</v>
      </c>
      <c r="B3527" s="1" t="s">
        <v>1318</v>
      </c>
      <c r="C3527" s="1" t="s">
        <v>24085</v>
      </c>
      <c r="D3527" s="1">
        <v>37.1</v>
      </c>
    </row>
    <row r="3528" spans="1:4">
      <c r="A3528" s="1">
        <v>6291</v>
      </c>
      <c r="B3528" s="1" t="s">
        <v>1319</v>
      </c>
      <c r="C3528" s="1" t="s">
        <v>24085</v>
      </c>
      <c r="D3528" s="1">
        <v>62.59</v>
      </c>
    </row>
    <row r="3529" spans="1:4">
      <c r="A3529" s="1">
        <v>2180</v>
      </c>
      <c r="B3529" s="1" t="s">
        <v>1320</v>
      </c>
      <c r="C3529" s="1" t="s">
        <v>24085</v>
      </c>
      <c r="D3529" s="1">
        <v>49.25</v>
      </c>
    </row>
    <row r="3530" spans="1:4">
      <c r="A3530" s="1">
        <v>2176</v>
      </c>
      <c r="B3530" s="1" t="s">
        <v>1321</v>
      </c>
      <c r="C3530" s="1" t="s">
        <v>24085</v>
      </c>
      <c r="D3530" s="1">
        <v>16.46</v>
      </c>
    </row>
    <row r="3531" spans="1:4">
      <c r="A3531" s="1">
        <v>31106</v>
      </c>
      <c r="B3531" s="1" t="s">
        <v>1322</v>
      </c>
      <c r="C3531" s="1" t="s">
        <v>24085</v>
      </c>
      <c r="D3531" s="1">
        <v>18.78</v>
      </c>
    </row>
    <row r="3532" spans="1:4">
      <c r="A3532" s="1">
        <v>31110</v>
      </c>
      <c r="B3532" s="1" t="s">
        <v>1323</v>
      </c>
      <c r="C3532" s="1" t="s">
        <v>24085</v>
      </c>
      <c r="D3532" s="1">
        <v>77.62</v>
      </c>
    </row>
    <row r="3533" spans="1:4">
      <c r="A3533" s="1">
        <v>104</v>
      </c>
      <c r="B3533" s="1" t="s">
        <v>1324</v>
      </c>
      <c r="C3533" s="1" t="s">
        <v>24085</v>
      </c>
      <c r="D3533" s="1">
        <v>60</v>
      </c>
    </row>
    <row r="3534" spans="1:4">
      <c r="A3534" s="1">
        <v>108</v>
      </c>
      <c r="B3534" s="1" t="s">
        <v>1325</v>
      </c>
      <c r="C3534" s="1" t="s">
        <v>24085</v>
      </c>
      <c r="D3534" s="1">
        <v>212.78</v>
      </c>
    </row>
    <row r="3535" spans="1:4">
      <c r="A3535" s="1">
        <v>2234</v>
      </c>
      <c r="B3535" s="1" t="s">
        <v>1326</v>
      </c>
      <c r="C3535" s="1" t="s">
        <v>24085</v>
      </c>
      <c r="D3535" s="1">
        <v>12.3</v>
      </c>
    </row>
    <row r="3536" spans="1:4">
      <c r="A3536" s="1">
        <v>31114</v>
      </c>
      <c r="B3536" s="1" t="s">
        <v>1327</v>
      </c>
      <c r="C3536" s="1" t="s">
        <v>24085</v>
      </c>
      <c r="D3536" s="1">
        <v>43.63</v>
      </c>
    </row>
    <row r="3537" spans="1:4">
      <c r="A3537" s="1">
        <v>5696</v>
      </c>
      <c r="B3537" s="1" t="s">
        <v>1328</v>
      </c>
      <c r="C3537" s="1" t="s">
        <v>24085</v>
      </c>
      <c r="D3537" s="1">
        <v>15.07</v>
      </c>
    </row>
    <row r="3538" spans="1:4">
      <c r="A3538" s="1">
        <v>5695</v>
      </c>
      <c r="B3538" s="1" t="s">
        <v>1329</v>
      </c>
      <c r="C3538" s="1" t="s">
        <v>24085</v>
      </c>
      <c r="D3538" s="1">
        <v>18.170000000000002</v>
      </c>
    </row>
    <row r="3539" spans="1:4">
      <c r="A3539" s="1">
        <v>5699</v>
      </c>
      <c r="B3539" s="1" t="s">
        <v>1330</v>
      </c>
      <c r="C3539" s="1" t="s">
        <v>24085</v>
      </c>
      <c r="D3539" s="1">
        <v>85.25</v>
      </c>
    </row>
    <row r="3540" spans="1:4">
      <c r="A3540" s="1">
        <v>5605</v>
      </c>
      <c r="B3540" s="1" t="s">
        <v>1331</v>
      </c>
      <c r="C3540" s="1" t="s">
        <v>24085</v>
      </c>
      <c r="D3540" s="1">
        <v>3.53</v>
      </c>
    </row>
    <row r="3541" spans="1:4">
      <c r="A3541" s="1">
        <v>5609</v>
      </c>
      <c r="B3541" s="1" t="s">
        <v>1332</v>
      </c>
      <c r="C3541" s="1" t="s">
        <v>24085</v>
      </c>
      <c r="D3541" s="1">
        <v>16.190000000000001</v>
      </c>
    </row>
    <row r="3542" spans="1:4">
      <c r="A3542" s="1">
        <v>5618</v>
      </c>
      <c r="B3542" s="1" t="s">
        <v>1333</v>
      </c>
      <c r="C3542" s="1" t="s">
        <v>24085</v>
      </c>
      <c r="D3542" s="1">
        <v>1154.53</v>
      </c>
    </row>
    <row r="3543" spans="1:4">
      <c r="A3543" s="1">
        <v>318</v>
      </c>
      <c r="B3543" s="1" t="s">
        <v>1334</v>
      </c>
      <c r="C3543" s="1" t="s">
        <v>24085</v>
      </c>
      <c r="D3543" s="1">
        <v>126</v>
      </c>
    </row>
    <row r="3544" spans="1:4">
      <c r="A3544" s="1">
        <v>7248</v>
      </c>
      <c r="B3544" s="1" t="s">
        <v>1335</v>
      </c>
      <c r="C3544" s="1" t="s">
        <v>24085</v>
      </c>
      <c r="D3544" s="1">
        <v>45.3</v>
      </c>
    </row>
    <row r="3545" spans="1:4">
      <c r="A3545" s="1">
        <v>6569</v>
      </c>
      <c r="B3545" s="1" t="s">
        <v>1336</v>
      </c>
      <c r="C3545" s="1" t="s">
        <v>24085</v>
      </c>
      <c r="D3545" s="1">
        <v>57.15</v>
      </c>
    </row>
    <row r="3546" spans="1:4">
      <c r="A3546" s="1">
        <v>6565</v>
      </c>
      <c r="B3546" s="1" t="s">
        <v>1337</v>
      </c>
      <c r="C3546" s="1" t="s">
        <v>24085</v>
      </c>
      <c r="D3546" s="1">
        <v>26</v>
      </c>
    </row>
    <row r="3547" spans="1:4">
      <c r="A3547" s="1">
        <v>37524</v>
      </c>
      <c r="B3547" s="1" t="s">
        <v>439</v>
      </c>
      <c r="C3547" s="1" t="s">
        <v>24085</v>
      </c>
      <c r="D3547" s="1">
        <v>68.599999999999994</v>
      </c>
    </row>
    <row r="3548" spans="1:4">
      <c r="A3548" s="1">
        <v>7030</v>
      </c>
      <c r="B3548" s="1" t="s">
        <v>440</v>
      </c>
      <c r="C3548" s="1" t="s">
        <v>24085</v>
      </c>
      <c r="D3548" s="1">
        <v>112.3</v>
      </c>
    </row>
    <row r="3549" spans="1:4">
      <c r="A3549" s="1">
        <v>69010</v>
      </c>
      <c r="B3549" s="1" t="s">
        <v>441</v>
      </c>
      <c r="C3549" s="1" t="s">
        <v>22075</v>
      </c>
      <c r="D3549" s="1">
        <v>70.5</v>
      </c>
    </row>
    <row r="3550" spans="1:4">
      <c r="A3550" s="1">
        <v>82004</v>
      </c>
      <c r="B3550" s="1" t="s">
        <v>442</v>
      </c>
      <c r="C3550" s="1" t="s">
        <v>24085</v>
      </c>
      <c r="D3550" s="1">
        <v>132</v>
      </c>
    </row>
    <row r="3551" spans="1:4">
      <c r="A3551" s="1">
        <v>11025</v>
      </c>
      <c r="B3551" s="1" t="s">
        <v>443</v>
      </c>
      <c r="C3551" s="1" t="s">
        <v>24085</v>
      </c>
      <c r="D3551" s="1">
        <v>396</v>
      </c>
    </row>
    <row r="3552" spans="1:4">
      <c r="A3552" s="1">
        <v>2901</v>
      </c>
      <c r="B3552" s="1" t="s">
        <v>444</v>
      </c>
      <c r="C3552" s="1" t="s">
        <v>24085</v>
      </c>
      <c r="D3552" s="1">
        <v>17519.16</v>
      </c>
    </row>
    <row r="3553" spans="1:4">
      <c r="A3553" s="1">
        <v>1348</v>
      </c>
      <c r="B3553" s="1" t="s">
        <v>445</v>
      </c>
      <c r="C3553" s="1" t="s">
        <v>24085</v>
      </c>
      <c r="D3553" s="1">
        <v>1830</v>
      </c>
    </row>
    <row r="3554" spans="1:4">
      <c r="A3554" s="1">
        <v>2575</v>
      </c>
      <c r="B3554" s="1" t="s">
        <v>446</v>
      </c>
      <c r="C3554" s="1" t="s">
        <v>24085</v>
      </c>
      <c r="D3554" s="1">
        <v>1580</v>
      </c>
    </row>
    <row r="3555" spans="1:4">
      <c r="A3555" s="1">
        <v>6126</v>
      </c>
      <c r="B3555" s="1" t="s">
        <v>447</v>
      </c>
      <c r="C3555" s="1" t="s">
        <v>24085</v>
      </c>
      <c r="D3555" s="1">
        <v>175</v>
      </c>
    </row>
    <row r="3556" spans="1:4">
      <c r="A3556" s="1">
        <v>2059</v>
      </c>
      <c r="B3556" s="1" t="s">
        <v>448</v>
      </c>
      <c r="C3556" s="1" t="s">
        <v>24085</v>
      </c>
      <c r="D3556" s="1">
        <v>43.23</v>
      </c>
    </row>
    <row r="3557" spans="1:4">
      <c r="A3557" s="1">
        <v>7828</v>
      </c>
      <c r="B3557" s="1" t="s">
        <v>449</v>
      </c>
      <c r="C3557" s="1" t="s">
        <v>24085</v>
      </c>
      <c r="D3557" s="1">
        <v>169.34</v>
      </c>
    </row>
    <row r="3558" spans="1:4">
      <c r="A3558" s="1">
        <v>70250</v>
      </c>
      <c r="B3558" s="1" t="s">
        <v>450</v>
      </c>
      <c r="C3558" s="1" t="s">
        <v>24085</v>
      </c>
      <c r="D3558" s="1">
        <v>33.229999999999997</v>
      </c>
    </row>
    <row r="3559" spans="1:4">
      <c r="A3559" s="1">
        <v>3137</v>
      </c>
      <c r="B3559" s="1" t="s">
        <v>451</v>
      </c>
      <c r="C3559" s="1" t="s">
        <v>24085</v>
      </c>
      <c r="D3559" s="1">
        <v>160.85</v>
      </c>
    </row>
    <row r="3560" spans="1:4">
      <c r="A3560" s="1">
        <v>2546</v>
      </c>
      <c r="B3560" s="1" t="s">
        <v>452</v>
      </c>
      <c r="C3560" s="1" t="s">
        <v>24085</v>
      </c>
      <c r="D3560" s="1">
        <v>1788</v>
      </c>
    </row>
    <row r="3561" spans="1:4">
      <c r="A3561" s="1">
        <v>2553</v>
      </c>
      <c r="B3561" s="1" t="s">
        <v>453</v>
      </c>
      <c r="C3561" s="1" t="s">
        <v>24085</v>
      </c>
      <c r="D3561" s="1">
        <v>35.15</v>
      </c>
    </row>
    <row r="3562" spans="1:4">
      <c r="A3562" s="1">
        <v>2732</v>
      </c>
      <c r="B3562" s="1" t="s">
        <v>454</v>
      </c>
      <c r="C3562" s="1" t="s">
        <v>24085</v>
      </c>
      <c r="D3562" s="1">
        <v>106.32</v>
      </c>
    </row>
    <row r="3563" spans="1:4">
      <c r="A3563" s="1">
        <v>2836</v>
      </c>
      <c r="B3563" s="1" t="s">
        <v>455</v>
      </c>
      <c r="C3563" s="1" t="s">
        <v>24085</v>
      </c>
      <c r="D3563" s="1">
        <v>163</v>
      </c>
    </row>
    <row r="3564" spans="1:4">
      <c r="A3564" s="1">
        <v>3498</v>
      </c>
      <c r="B3564" s="1" t="s">
        <v>456</v>
      </c>
      <c r="C3564" s="1" t="s">
        <v>24085</v>
      </c>
      <c r="D3564" s="1">
        <v>185</v>
      </c>
    </row>
    <row r="3565" spans="1:4">
      <c r="A3565" s="1">
        <v>3880</v>
      </c>
      <c r="B3565" s="1" t="s">
        <v>457</v>
      </c>
      <c r="C3565" s="1" t="s">
        <v>24085</v>
      </c>
      <c r="D3565" s="1">
        <v>88</v>
      </c>
    </row>
    <row r="3566" spans="1:4">
      <c r="A3566" s="1">
        <v>82525</v>
      </c>
      <c r="B3566" s="1" t="s">
        <v>458</v>
      </c>
      <c r="C3566" s="1" t="s">
        <v>24085</v>
      </c>
      <c r="D3566" s="1">
        <v>22.2</v>
      </c>
    </row>
    <row r="3567" spans="1:4">
      <c r="A3567" s="1">
        <v>6883</v>
      </c>
      <c r="B3567" s="1" t="s">
        <v>459</v>
      </c>
      <c r="C3567" s="1" t="s">
        <v>24085</v>
      </c>
      <c r="D3567" s="1">
        <v>24.7</v>
      </c>
    </row>
    <row r="3568" spans="1:4">
      <c r="A3568" s="1">
        <v>78552</v>
      </c>
      <c r="B3568" s="1" t="s">
        <v>460</v>
      </c>
      <c r="C3568" s="1" t="s">
        <v>24085</v>
      </c>
      <c r="D3568" s="1">
        <v>158.12</v>
      </c>
    </row>
    <row r="3569" spans="1:4">
      <c r="A3569" s="1">
        <v>1777</v>
      </c>
      <c r="B3569" s="1" t="s">
        <v>461</v>
      </c>
      <c r="C3569" s="1" t="s">
        <v>24085</v>
      </c>
      <c r="D3569" s="1">
        <v>285</v>
      </c>
    </row>
    <row r="3570" spans="1:4">
      <c r="A3570" s="1">
        <v>6174</v>
      </c>
      <c r="B3570" s="1" t="s">
        <v>462</v>
      </c>
      <c r="C3570" s="1" t="s">
        <v>24085</v>
      </c>
      <c r="D3570" s="1">
        <v>272</v>
      </c>
    </row>
    <row r="3571" spans="1:4">
      <c r="A3571" s="1">
        <v>1321</v>
      </c>
      <c r="B3571" s="1" t="s">
        <v>463</v>
      </c>
      <c r="C3571" s="1" t="s">
        <v>24085</v>
      </c>
      <c r="D3571" s="1">
        <v>94.35</v>
      </c>
    </row>
    <row r="3572" spans="1:4">
      <c r="A3572" s="1">
        <v>3914</v>
      </c>
      <c r="B3572" s="1" t="s">
        <v>464</v>
      </c>
      <c r="C3572" s="1" t="s">
        <v>24085</v>
      </c>
      <c r="D3572" s="1">
        <v>6.35</v>
      </c>
    </row>
    <row r="3573" spans="1:4">
      <c r="A3573" s="1">
        <v>2557</v>
      </c>
      <c r="B3573" s="1" t="s">
        <v>465</v>
      </c>
      <c r="C3573" s="1" t="s">
        <v>24085</v>
      </c>
      <c r="D3573" s="1">
        <v>139</v>
      </c>
    </row>
    <row r="3574" spans="1:4">
      <c r="A3574" s="1">
        <v>2588</v>
      </c>
      <c r="B3574" s="1" t="s">
        <v>466</v>
      </c>
      <c r="C3574" s="1" t="s">
        <v>24085</v>
      </c>
      <c r="D3574" s="1">
        <v>75</v>
      </c>
    </row>
    <row r="3575" spans="1:4">
      <c r="A3575" s="1">
        <v>4852</v>
      </c>
      <c r="B3575" s="1" t="s">
        <v>467</v>
      </c>
      <c r="C3575" s="1" t="s">
        <v>24085</v>
      </c>
      <c r="D3575" s="1">
        <v>43</v>
      </c>
    </row>
    <row r="3576" spans="1:4">
      <c r="A3576" s="1">
        <v>3690</v>
      </c>
      <c r="B3576" s="1" t="s">
        <v>468</v>
      </c>
      <c r="C3576" s="1" t="s">
        <v>24085</v>
      </c>
      <c r="D3576" s="1">
        <v>119</v>
      </c>
    </row>
    <row r="3577" spans="1:4">
      <c r="A3577" s="1">
        <v>3943</v>
      </c>
      <c r="B3577" s="1" t="s">
        <v>469</v>
      </c>
      <c r="C3577" s="1" t="s">
        <v>24085</v>
      </c>
      <c r="D3577" s="1">
        <v>349</v>
      </c>
    </row>
    <row r="3578" spans="1:4">
      <c r="A3578" s="1">
        <v>2583</v>
      </c>
      <c r="B3578" s="1" t="s">
        <v>470</v>
      </c>
      <c r="C3578" s="1" t="s">
        <v>24085</v>
      </c>
      <c r="D3578" s="1">
        <v>50.25</v>
      </c>
    </row>
    <row r="3579" spans="1:4">
      <c r="A3579" s="1">
        <v>13076</v>
      </c>
      <c r="B3579" s="1" t="s">
        <v>471</v>
      </c>
      <c r="C3579" s="1" t="s">
        <v>24085</v>
      </c>
      <c r="D3579" s="1">
        <v>69</v>
      </c>
    </row>
    <row r="3580" spans="1:4">
      <c r="A3580" s="1">
        <v>3811</v>
      </c>
      <c r="B3580" s="1" t="s">
        <v>472</v>
      </c>
      <c r="C3580" s="1" t="s">
        <v>24085</v>
      </c>
      <c r="D3580" s="1">
        <v>466</v>
      </c>
    </row>
    <row r="3581" spans="1:4">
      <c r="A3581" s="1">
        <v>21829</v>
      </c>
      <c r="B3581" s="1" t="s">
        <v>473</v>
      </c>
      <c r="C3581" s="1" t="s">
        <v>24085</v>
      </c>
      <c r="D3581" s="1">
        <v>72.010000000000005</v>
      </c>
    </row>
    <row r="3582" spans="1:4">
      <c r="A3582" s="1">
        <v>4869</v>
      </c>
      <c r="B3582" s="1" t="s">
        <v>474</v>
      </c>
      <c r="C3582" s="1" t="s">
        <v>24085</v>
      </c>
      <c r="D3582" s="1">
        <v>46.9</v>
      </c>
    </row>
    <row r="3583" spans="1:4">
      <c r="A3583" s="1">
        <v>1145</v>
      </c>
      <c r="B3583" s="1" t="s">
        <v>475</v>
      </c>
      <c r="C3583" s="1" t="s">
        <v>24085</v>
      </c>
      <c r="D3583" s="1">
        <v>296</v>
      </c>
    </row>
    <row r="3584" spans="1:4">
      <c r="A3584" s="1">
        <v>79043</v>
      </c>
      <c r="B3584" s="1" t="s">
        <v>476</v>
      </c>
      <c r="C3584" s="1" t="s">
        <v>24085</v>
      </c>
      <c r="D3584" s="1">
        <v>141.35</v>
      </c>
    </row>
    <row r="3585" spans="1:4">
      <c r="A3585" s="1">
        <v>8393</v>
      </c>
      <c r="B3585" s="1" t="s">
        <v>477</v>
      </c>
      <c r="C3585" s="1" t="s">
        <v>24085</v>
      </c>
      <c r="D3585" s="1">
        <v>206</v>
      </c>
    </row>
    <row r="3586" spans="1:4">
      <c r="A3586" s="1">
        <v>8397</v>
      </c>
      <c r="B3586" s="1" t="s">
        <v>478</v>
      </c>
      <c r="C3586" s="1" t="s">
        <v>24085</v>
      </c>
      <c r="D3586" s="1">
        <v>325.10000000000002</v>
      </c>
    </row>
    <row r="3587" spans="1:4">
      <c r="A3587" s="1">
        <v>3920</v>
      </c>
      <c r="B3587" s="1" t="s">
        <v>479</v>
      </c>
      <c r="C3587" s="1" t="s">
        <v>24085</v>
      </c>
      <c r="D3587" s="1">
        <v>120</v>
      </c>
    </row>
    <row r="3588" spans="1:4">
      <c r="A3588" s="1">
        <v>3919</v>
      </c>
      <c r="B3588" s="1" t="s">
        <v>480</v>
      </c>
      <c r="C3588" s="1" t="s">
        <v>24085</v>
      </c>
      <c r="D3588" s="1">
        <v>218.9</v>
      </c>
    </row>
    <row r="3589" spans="1:4">
      <c r="A3589" s="1">
        <v>31063</v>
      </c>
      <c r="B3589" s="1" t="s">
        <v>481</v>
      </c>
      <c r="C3589" s="1" t="s">
        <v>24085</v>
      </c>
      <c r="D3589" s="1">
        <v>169</v>
      </c>
    </row>
    <row r="3590" spans="1:4">
      <c r="A3590" s="1">
        <v>8050</v>
      </c>
      <c r="B3590" s="1" t="s">
        <v>482</v>
      </c>
      <c r="C3590" s="1" t="s">
        <v>24085</v>
      </c>
      <c r="D3590" s="1">
        <v>65</v>
      </c>
    </row>
    <row r="3591" spans="1:4">
      <c r="A3591" s="1">
        <v>10670</v>
      </c>
      <c r="B3591" s="1" t="s">
        <v>483</v>
      </c>
      <c r="C3591" s="1" t="s">
        <v>24085</v>
      </c>
      <c r="D3591" s="1">
        <v>61</v>
      </c>
    </row>
    <row r="3592" spans="1:4">
      <c r="A3592" s="1">
        <v>28219</v>
      </c>
      <c r="B3592" s="1" t="s">
        <v>484</v>
      </c>
      <c r="C3592" s="1" t="s">
        <v>24085</v>
      </c>
      <c r="D3592" s="1">
        <v>236</v>
      </c>
    </row>
    <row r="3593" spans="1:4">
      <c r="A3593" s="1">
        <v>17848</v>
      </c>
      <c r="B3593" s="1" t="s">
        <v>485</v>
      </c>
      <c r="C3593" s="1" t="s">
        <v>24085</v>
      </c>
      <c r="D3593" s="1">
        <v>69</v>
      </c>
    </row>
    <row r="3594" spans="1:4">
      <c r="A3594" s="1">
        <v>31056</v>
      </c>
      <c r="B3594" s="1" t="s">
        <v>486</v>
      </c>
      <c r="C3594" s="1" t="s">
        <v>24085</v>
      </c>
      <c r="D3594" s="1">
        <v>63</v>
      </c>
    </row>
    <row r="3595" spans="1:4">
      <c r="A3595" s="1">
        <v>8051</v>
      </c>
      <c r="B3595" s="1" t="s">
        <v>487</v>
      </c>
      <c r="C3595" s="1" t="s">
        <v>24085</v>
      </c>
      <c r="D3595" s="1">
        <v>63</v>
      </c>
    </row>
    <row r="3596" spans="1:4">
      <c r="A3596" s="1">
        <v>31012</v>
      </c>
      <c r="B3596" s="1" t="s">
        <v>488</v>
      </c>
      <c r="C3596" s="1" t="s">
        <v>24085</v>
      </c>
      <c r="D3596" s="1">
        <v>138</v>
      </c>
    </row>
    <row r="3597" spans="1:4">
      <c r="A3597" s="1">
        <v>28182</v>
      </c>
      <c r="B3597" s="1" t="s">
        <v>489</v>
      </c>
      <c r="C3597" s="1" t="s">
        <v>24085</v>
      </c>
      <c r="D3597" s="1">
        <v>73</v>
      </c>
    </row>
    <row r="3598" spans="1:4">
      <c r="A3598" s="1">
        <v>28212</v>
      </c>
      <c r="B3598" s="1" t="s">
        <v>490</v>
      </c>
      <c r="C3598" s="1" t="s">
        <v>24085</v>
      </c>
      <c r="D3598" s="1">
        <v>193</v>
      </c>
    </row>
    <row r="3599" spans="1:4">
      <c r="A3599" s="1">
        <v>79041</v>
      </c>
      <c r="B3599" s="1" t="s">
        <v>491</v>
      </c>
      <c r="C3599" s="1" t="s">
        <v>24085</v>
      </c>
      <c r="D3599" s="1">
        <v>376</v>
      </c>
    </row>
    <row r="3600" spans="1:4">
      <c r="A3600" s="1">
        <v>28183</v>
      </c>
      <c r="B3600" s="1" t="s">
        <v>492</v>
      </c>
      <c r="C3600" s="1" t="s">
        <v>24085</v>
      </c>
      <c r="D3600" s="1">
        <v>265</v>
      </c>
    </row>
    <row r="3601" spans="1:4">
      <c r="A3601" s="1">
        <v>1149</v>
      </c>
      <c r="B3601" s="1" t="s">
        <v>493</v>
      </c>
      <c r="C3601" s="1" t="s">
        <v>24085</v>
      </c>
      <c r="D3601" s="1">
        <v>312</v>
      </c>
    </row>
    <row r="3602" spans="1:4">
      <c r="A3602" s="1">
        <v>8100</v>
      </c>
      <c r="B3602" s="1" t="s">
        <v>494</v>
      </c>
      <c r="C3602" s="1" t="s">
        <v>24085</v>
      </c>
      <c r="D3602" s="1">
        <v>252</v>
      </c>
    </row>
    <row r="3603" spans="1:4">
      <c r="A3603" s="1">
        <v>18224</v>
      </c>
      <c r="B3603" s="1" t="s">
        <v>495</v>
      </c>
      <c r="C3603" s="1" t="s">
        <v>24085</v>
      </c>
      <c r="D3603" s="1">
        <v>15.63</v>
      </c>
    </row>
    <row r="3604" spans="1:4">
      <c r="A3604" s="1">
        <v>30106</v>
      </c>
      <c r="B3604" s="1" t="s">
        <v>496</v>
      </c>
      <c r="C3604" s="1" t="s">
        <v>24085</v>
      </c>
      <c r="D3604" s="1">
        <v>56.23</v>
      </c>
    </row>
    <row r="3605" spans="1:4">
      <c r="A3605" s="1">
        <v>28801</v>
      </c>
      <c r="B3605" s="1" t="s">
        <v>497</v>
      </c>
      <c r="C3605" s="1" t="s">
        <v>24138</v>
      </c>
      <c r="D3605" s="1">
        <v>11.54</v>
      </c>
    </row>
    <row r="3606" spans="1:4">
      <c r="A3606" s="1">
        <v>30107</v>
      </c>
      <c r="B3606" s="1" t="s">
        <v>498</v>
      </c>
      <c r="C3606" s="1" t="s">
        <v>24134</v>
      </c>
      <c r="D3606" s="1">
        <v>3.36</v>
      </c>
    </row>
    <row r="3607" spans="1:4">
      <c r="A3607" s="1">
        <v>21220</v>
      </c>
      <c r="B3607" s="1" t="s">
        <v>499</v>
      </c>
      <c r="C3607" s="1" t="s">
        <v>24085</v>
      </c>
      <c r="D3607" s="1">
        <v>2.04</v>
      </c>
    </row>
    <row r="3608" spans="1:4">
      <c r="A3608" s="1">
        <v>30108</v>
      </c>
      <c r="B3608" s="1" t="s">
        <v>500</v>
      </c>
      <c r="C3608" s="1" t="s">
        <v>3719</v>
      </c>
      <c r="D3608" s="1">
        <v>286.3</v>
      </c>
    </row>
    <row r="3609" spans="1:4">
      <c r="A3609" s="1">
        <v>13712</v>
      </c>
      <c r="B3609" s="1" t="s">
        <v>501</v>
      </c>
      <c r="C3609" s="1" t="s">
        <v>24085</v>
      </c>
      <c r="D3609" s="1">
        <v>56.3</v>
      </c>
    </row>
    <row r="3610" spans="1:4">
      <c r="A3610" s="1">
        <v>4254</v>
      </c>
      <c r="B3610" s="1" t="s">
        <v>502</v>
      </c>
      <c r="C3610" s="1" t="s">
        <v>24085</v>
      </c>
      <c r="D3610" s="1">
        <v>412</v>
      </c>
    </row>
    <row r="3611" spans="1:4">
      <c r="A3611" s="1">
        <v>5930</v>
      </c>
      <c r="B3611" s="1" t="s">
        <v>503</v>
      </c>
      <c r="C3611" s="1" t="s">
        <v>24085</v>
      </c>
      <c r="D3611" s="1">
        <v>265</v>
      </c>
    </row>
    <row r="3612" spans="1:4">
      <c r="A3612" s="1">
        <v>667</v>
      </c>
      <c r="B3612" s="1" t="s">
        <v>504</v>
      </c>
      <c r="C3612" s="1" t="s">
        <v>24085</v>
      </c>
      <c r="D3612" s="1">
        <v>756</v>
      </c>
    </row>
    <row r="3613" spans="1:4">
      <c r="A3613" s="1">
        <v>5920</v>
      </c>
      <c r="B3613" s="1" t="s">
        <v>505</v>
      </c>
      <c r="C3613" s="1" t="s">
        <v>24085</v>
      </c>
      <c r="D3613" s="1">
        <v>425</v>
      </c>
    </row>
    <row r="3614" spans="1:4">
      <c r="A3614" s="1">
        <v>88209</v>
      </c>
      <c r="B3614" s="1" t="s">
        <v>506</v>
      </c>
      <c r="C3614" s="1" t="s">
        <v>24085</v>
      </c>
      <c r="D3614" s="1">
        <v>325</v>
      </c>
    </row>
    <row r="3615" spans="1:4">
      <c r="A3615" s="1">
        <v>6510</v>
      </c>
      <c r="B3615" s="1" t="s">
        <v>507</v>
      </c>
      <c r="C3615" s="1" t="s">
        <v>24085</v>
      </c>
      <c r="D3615" s="1">
        <v>86</v>
      </c>
    </row>
    <row r="3616" spans="1:4">
      <c r="A3616" s="1">
        <v>34525</v>
      </c>
      <c r="B3616" s="1" t="s">
        <v>508</v>
      </c>
      <c r="C3616" s="1" t="s">
        <v>24085</v>
      </c>
      <c r="D3616" s="1">
        <v>5.92</v>
      </c>
    </row>
    <row r="3617" spans="1:4">
      <c r="A3617" s="1">
        <v>10024</v>
      </c>
      <c r="B3617" s="1" t="s">
        <v>509</v>
      </c>
      <c r="C3617" s="1" t="s">
        <v>24134</v>
      </c>
      <c r="D3617" s="1">
        <v>2.6</v>
      </c>
    </row>
    <row r="3618" spans="1:4">
      <c r="A3618" s="1">
        <v>34539</v>
      </c>
      <c r="B3618" s="1" t="s">
        <v>510</v>
      </c>
      <c r="C3618" s="1" t="s">
        <v>24085</v>
      </c>
      <c r="D3618" s="1">
        <v>69.58</v>
      </c>
    </row>
    <row r="3619" spans="1:4">
      <c r="A3619" s="1">
        <v>18275</v>
      </c>
      <c r="B3619" s="1" t="s">
        <v>1417</v>
      </c>
      <c r="C3619" s="1" t="s">
        <v>21974</v>
      </c>
      <c r="D3619" s="1">
        <v>112.5</v>
      </c>
    </row>
    <row r="3620" spans="1:4">
      <c r="A3620" s="1">
        <v>55043</v>
      </c>
      <c r="B3620" s="1" t="s">
        <v>1418</v>
      </c>
      <c r="C3620" s="1" t="s">
        <v>16505</v>
      </c>
      <c r="D3620" s="1">
        <v>58</v>
      </c>
    </row>
    <row r="3621" spans="1:4">
      <c r="A3621" s="1">
        <v>573</v>
      </c>
      <c r="B3621" s="1" t="s">
        <v>1419</v>
      </c>
      <c r="C3621" s="1" t="s">
        <v>16505</v>
      </c>
      <c r="D3621" s="1">
        <v>56.6</v>
      </c>
    </row>
    <row r="3622" spans="1:4">
      <c r="A3622" s="1">
        <v>8512</v>
      </c>
      <c r="B3622" s="1" t="s">
        <v>1420</v>
      </c>
      <c r="C3622" s="1" t="s">
        <v>16505</v>
      </c>
      <c r="D3622" s="1">
        <v>58</v>
      </c>
    </row>
    <row r="3623" spans="1:4">
      <c r="A3623" s="1">
        <v>6646</v>
      </c>
      <c r="B3623" s="1" t="s">
        <v>1421</v>
      </c>
      <c r="C3623" s="1" t="s">
        <v>24085</v>
      </c>
      <c r="D3623" s="1">
        <v>38.44</v>
      </c>
    </row>
    <row r="3624" spans="1:4">
      <c r="A3624" s="1">
        <v>10517</v>
      </c>
      <c r="B3624" s="1" t="s">
        <v>1422</v>
      </c>
      <c r="C3624" s="1" t="s">
        <v>20557</v>
      </c>
      <c r="D3624" s="1">
        <v>3.19</v>
      </c>
    </row>
    <row r="3625" spans="1:4">
      <c r="A3625" s="1">
        <v>99537</v>
      </c>
      <c r="B3625" s="1" t="s">
        <v>5306</v>
      </c>
      <c r="C3625" s="1" t="s">
        <v>22075</v>
      </c>
      <c r="D3625" s="1">
        <v>2.73</v>
      </c>
    </row>
    <row r="3626" spans="1:4">
      <c r="A3626" s="1">
        <v>17180</v>
      </c>
      <c r="B3626" s="1" t="s">
        <v>1423</v>
      </c>
      <c r="C3626" s="1" t="s">
        <v>20557</v>
      </c>
      <c r="D3626" s="1">
        <v>196</v>
      </c>
    </row>
    <row r="3627" spans="1:4">
      <c r="A3627" s="1">
        <v>17179</v>
      </c>
      <c r="B3627" s="1" t="s">
        <v>1424</v>
      </c>
      <c r="C3627" s="1" t="s">
        <v>20557</v>
      </c>
      <c r="D3627" s="1">
        <v>120.3</v>
      </c>
    </row>
    <row r="3628" spans="1:4">
      <c r="A3628" s="1">
        <v>8770</v>
      </c>
      <c r="B3628" s="1" t="s">
        <v>1425</v>
      </c>
      <c r="C3628" s="1" t="s">
        <v>20557</v>
      </c>
      <c r="D3628" s="1">
        <v>36</v>
      </c>
    </row>
    <row r="3629" spans="1:4">
      <c r="A3629" s="1">
        <v>17172</v>
      </c>
      <c r="B3629" s="1" t="s">
        <v>1426</v>
      </c>
      <c r="C3629" s="1" t="s">
        <v>20557</v>
      </c>
      <c r="D3629" s="1">
        <v>81</v>
      </c>
    </row>
    <row r="3630" spans="1:4">
      <c r="A3630" s="1">
        <v>17298</v>
      </c>
      <c r="B3630" s="1" t="s">
        <v>1427</v>
      </c>
      <c r="C3630" s="1" t="s">
        <v>20557</v>
      </c>
      <c r="D3630" s="1">
        <v>120.3</v>
      </c>
    </row>
    <row r="3631" spans="1:4">
      <c r="A3631" s="1">
        <v>17163</v>
      </c>
      <c r="B3631" s="1" t="s">
        <v>1428</v>
      </c>
      <c r="C3631" s="1" t="s">
        <v>20557</v>
      </c>
      <c r="D3631" s="1">
        <v>168</v>
      </c>
    </row>
    <row r="3632" spans="1:4">
      <c r="A3632" s="1">
        <v>17181</v>
      </c>
      <c r="B3632" s="1" t="s">
        <v>1429</v>
      </c>
      <c r="C3632" s="1" t="s">
        <v>20557</v>
      </c>
      <c r="D3632" s="1">
        <v>59.8</v>
      </c>
    </row>
    <row r="3633" spans="1:4">
      <c r="A3633" s="1">
        <v>2293</v>
      </c>
      <c r="B3633" s="1" t="s">
        <v>1430</v>
      </c>
      <c r="C3633" s="1" t="s">
        <v>20557</v>
      </c>
      <c r="D3633" s="1">
        <v>53.2</v>
      </c>
    </row>
    <row r="3634" spans="1:4">
      <c r="A3634" s="1">
        <v>8774</v>
      </c>
      <c r="B3634" s="1" t="s">
        <v>1431</v>
      </c>
      <c r="C3634" s="1" t="s">
        <v>20557</v>
      </c>
      <c r="D3634" s="1">
        <v>50.2</v>
      </c>
    </row>
    <row r="3635" spans="1:4">
      <c r="A3635" s="1">
        <v>17273</v>
      </c>
      <c r="B3635" s="1" t="s">
        <v>1432</v>
      </c>
      <c r="C3635" s="1" t="s">
        <v>20557</v>
      </c>
      <c r="D3635" s="1">
        <v>49.5</v>
      </c>
    </row>
    <row r="3636" spans="1:4">
      <c r="A3636" s="1">
        <v>70178</v>
      </c>
      <c r="B3636" s="1" t="s">
        <v>1433</v>
      </c>
      <c r="C3636" s="1" t="s">
        <v>20557</v>
      </c>
      <c r="D3636" s="1">
        <v>76.63</v>
      </c>
    </row>
    <row r="3637" spans="1:4">
      <c r="A3637" s="1">
        <v>4777</v>
      </c>
      <c r="B3637" s="1" t="s">
        <v>1434</v>
      </c>
      <c r="C3637" s="1" t="s">
        <v>20557</v>
      </c>
      <c r="D3637" s="1">
        <v>156.30000000000001</v>
      </c>
    </row>
    <row r="3638" spans="1:4">
      <c r="A3638" s="1">
        <v>24631</v>
      </c>
      <c r="B3638" s="1" t="s">
        <v>1435</v>
      </c>
      <c r="C3638" s="1" t="s">
        <v>20557</v>
      </c>
      <c r="D3638" s="1">
        <v>136.30000000000001</v>
      </c>
    </row>
    <row r="3639" spans="1:4">
      <c r="A3639" s="1">
        <v>28095</v>
      </c>
      <c r="B3639" s="1" t="s">
        <v>1436</v>
      </c>
      <c r="C3639" s="1" t="s">
        <v>20557</v>
      </c>
      <c r="D3639" s="1">
        <v>178</v>
      </c>
    </row>
    <row r="3640" spans="1:4">
      <c r="A3640" s="1">
        <v>17193</v>
      </c>
      <c r="B3640" s="1" t="s">
        <v>1437</v>
      </c>
      <c r="C3640" s="1" t="s">
        <v>20557</v>
      </c>
      <c r="D3640" s="1">
        <v>211.12</v>
      </c>
    </row>
    <row r="3641" spans="1:4">
      <c r="A3641" s="1">
        <v>17297</v>
      </c>
      <c r="B3641" s="1" t="s">
        <v>1438</v>
      </c>
      <c r="C3641" s="1" t="s">
        <v>20557</v>
      </c>
      <c r="D3641" s="1">
        <v>125.28</v>
      </c>
    </row>
    <row r="3642" spans="1:4">
      <c r="A3642" s="1">
        <v>17192</v>
      </c>
      <c r="B3642" s="1" t="s">
        <v>1439</v>
      </c>
      <c r="C3642" s="1" t="s">
        <v>20557</v>
      </c>
      <c r="D3642" s="1">
        <v>120.6</v>
      </c>
    </row>
    <row r="3643" spans="1:4">
      <c r="A3643" s="1">
        <v>17190</v>
      </c>
      <c r="B3643" s="1" t="s">
        <v>1440</v>
      </c>
      <c r="C3643" s="1" t="s">
        <v>20557</v>
      </c>
      <c r="D3643" s="1">
        <v>548</v>
      </c>
    </row>
    <row r="3644" spans="1:4">
      <c r="A3644" s="1">
        <v>28117</v>
      </c>
      <c r="B3644" s="1" t="s">
        <v>1441</v>
      </c>
      <c r="C3644" s="1" t="s">
        <v>20557</v>
      </c>
      <c r="D3644" s="1">
        <v>31.61</v>
      </c>
    </row>
    <row r="3645" spans="1:4">
      <c r="A3645" s="1">
        <v>760</v>
      </c>
      <c r="B3645" s="1" t="s">
        <v>1442</v>
      </c>
      <c r="C3645" s="1" t="s">
        <v>20557</v>
      </c>
      <c r="D3645" s="1">
        <v>50.2</v>
      </c>
    </row>
    <row r="3646" spans="1:4">
      <c r="A3646" s="1">
        <v>714</v>
      </c>
      <c r="B3646" s="1" t="s">
        <v>1443</v>
      </c>
      <c r="C3646" s="1" t="s">
        <v>20557</v>
      </c>
      <c r="D3646" s="1">
        <v>293</v>
      </c>
    </row>
    <row r="3647" spans="1:4">
      <c r="A3647" s="1">
        <v>1272</v>
      </c>
      <c r="B3647" s="1" t="s">
        <v>1444</v>
      </c>
      <c r="C3647" s="1" t="s">
        <v>22126</v>
      </c>
      <c r="D3647" s="1">
        <v>13.5</v>
      </c>
    </row>
    <row r="3648" spans="1:4">
      <c r="A3648" s="1">
        <v>13008</v>
      </c>
      <c r="B3648" s="1" t="s">
        <v>1445</v>
      </c>
      <c r="C3648" s="1" t="s">
        <v>22126</v>
      </c>
      <c r="D3648" s="1">
        <v>18.899999999999999</v>
      </c>
    </row>
    <row r="3649" spans="1:4">
      <c r="A3649" s="1">
        <v>3256</v>
      </c>
      <c r="B3649" s="1" t="s">
        <v>1446</v>
      </c>
      <c r="C3649" s="1" t="s">
        <v>22126</v>
      </c>
      <c r="D3649" s="1">
        <v>26.9</v>
      </c>
    </row>
    <row r="3650" spans="1:4">
      <c r="A3650" s="1">
        <v>1260</v>
      </c>
      <c r="B3650" s="1" t="s">
        <v>1447</v>
      </c>
      <c r="C3650" s="1" t="s">
        <v>22126</v>
      </c>
      <c r="D3650" s="1">
        <v>37.799999999999997</v>
      </c>
    </row>
    <row r="3651" spans="1:4">
      <c r="A3651" s="1">
        <v>50260</v>
      </c>
      <c r="B3651" s="1" t="s">
        <v>1448</v>
      </c>
      <c r="C3651" s="1" t="s">
        <v>24085</v>
      </c>
      <c r="D3651" s="1">
        <v>1.32</v>
      </c>
    </row>
    <row r="3652" spans="1:4">
      <c r="A3652" s="1">
        <v>77275</v>
      </c>
      <c r="B3652" s="1" t="s">
        <v>1449</v>
      </c>
      <c r="C3652" s="1" t="s">
        <v>20557</v>
      </c>
      <c r="D3652" s="1">
        <v>0.59</v>
      </c>
    </row>
    <row r="3653" spans="1:4">
      <c r="A3653" s="1">
        <v>8002</v>
      </c>
      <c r="B3653" s="1" t="s">
        <v>1450</v>
      </c>
      <c r="C3653" s="1" t="s">
        <v>20557</v>
      </c>
      <c r="D3653" s="1">
        <v>23.23</v>
      </c>
    </row>
    <row r="3654" spans="1:4">
      <c r="A3654" s="1">
        <v>30469</v>
      </c>
      <c r="B3654" s="1" t="s">
        <v>1451</v>
      </c>
      <c r="C3654" s="1" t="s">
        <v>24085</v>
      </c>
      <c r="D3654" s="1">
        <v>25.3</v>
      </c>
    </row>
    <row r="3655" spans="1:4">
      <c r="A3655" s="1">
        <v>30476</v>
      </c>
      <c r="B3655" s="1" t="s">
        <v>1452</v>
      </c>
      <c r="C3655" s="1" t="s">
        <v>24085</v>
      </c>
      <c r="D3655" s="1">
        <v>44.83</v>
      </c>
    </row>
    <row r="3656" spans="1:4">
      <c r="A3656" s="1">
        <v>21026</v>
      </c>
      <c r="B3656" s="1" t="s">
        <v>1453</v>
      </c>
      <c r="C3656" s="1" t="s">
        <v>24085</v>
      </c>
      <c r="D3656" s="1">
        <v>116.77</v>
      </c>
    </row>
    <row r="3657" spans="1:4">
      <c r="A3657" s="1" t="s">
        <v>1454</v>
      </c>
    </row>
  </sheetData>
  <mergeCells count="2">
    <mergeCell ref="A1:D1"/>
    <mergeCell ref="A2:D2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ORÇAMENTO</vt:lpstr>
      <vt:lpstr>CRONOGRAMA-DET</vt:lpstr>
      <vt:lpstr>QUANTITATIVOS</vt:lpstr>
      <vt:lpstr>COMPOSIÇÕES</vt:lpstr>
      <vt:lpstr>MAO-DE-OBRA</vt:lpstr>
      <vt:lpstr>INSUMOS_SINAPI</vt:lpstr>
      <vt:lpstr>INSUMOS_SBC</vt:lpstr>
      <vt:lpstr>COMPOSIÇÕES!Area_de_impressao</vt:lpstr>
      <vt:lpstr>'CRONOGRAMA-DET'!Area_de_impressao</vt:lpstr>
      <vt:lpstr>ORÇAMENTO!Area_de_impressao</vt:lpstr>
      <vt:lpstr>QUANTITATIVOS!Area_de_impressao</vt:lpstr>
      <vt:lpstr>COMPOSIÇÕES!Titulos_de_impressao</vt:lpstr>
      <vt:lpstr>'CRONOGRAMA-DET'!Titulos_de_impressao</vt:lpstr>
      <vt:lpstr>ORÇAMENTO!Titulos_de_impressao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Quant. de Preços</dc:title>
  <dc:creator>DIONISIO BARSI</dc:creator>
  <cp:lastModifiedBy>Augusto</cp:lastModifiedBy>
  <cp:lastPrinted>2009-07-30T20:40:38Z</cp:lastPrinted>
  <dcterms:created xsi:type="dcterms:W3CDTF">2001-08-03T12:57:26Z</dcterms:created>
  <dcterms:modified xsi:type="dcterms:W3CDTF">2013-08-30T17:45:48Z</dcterms:modified>
</cp:coreProperties>
</file>