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0FEA1D0-2996-4608-AEFA-FF2CE1D3269C}" xr6:coauthVersionLast="47" xr6:coauthVersionMax="47" xr10:uidLastSave="{00000000-0000-0000-0000-000000000000}"/>
  <bookViews>
    <workbookView xWindow="-120" yWindow="-120" windowWidth="29040" windowHeight="15720" tabRatio="692" xr2:uid="{00000000-000D-0000-FFFF-FFFF00000000}"/>
  </bookViews>
  <sheets>
    <sheet name="WAN Services" sheetId="1" r:id="rId1"/>
  </sheets>
  <definedNames>
    <definedName name="services" localSheetId="0">'WAN Services'!#REF!</definedName>
    <definedName name="services_1" localSheetId="0">'WAN Services'!#REF!</definedName>
    <definedName name="services_10" localSheetId="0">'WAN Services'!$C$178:$F$197</definedName>
    <definedName name="services_11" localSheetId="0">'WAN Services'!#REF!</definedName>
    <definedName name="services_12" localSheetId="0">'WAN Services'!$B$50:$L$55</definedName>
    <definedName name="services_13" localSheetId="0">'WAN Services'!$B$56:$L$61</definedName>
    <definedName name="services_14" localSheetId="0">'WAN Services'!$B$62:$L$67</definedName>
    <definedName name="services_15" localSheetId="0">'WAN Services'!$B$68:$L$73</definedName>
    <definedName name="services_16" localSheetId="0">'WAN Services'!$B$74:$L$79</definedName>
    <definedName name="services_2" localSheetId="0">'WAN Services'!#REF!</definedName>
    <definedName name="services_3" localSheetId="0">'WAN Services'!#REF!</definedName>
    <definedName name="services_4" localSheetId="0">'WAN Services'!#REF!</definedName>
    <definedName name="services_5" localSheetId="0">'WAN Services'!$C$4:$M$17</definedName>
    <definedName name="services_6" localSheetId="0">'WAN Services'!$B$44:$L$49</definedName>
    <definedName name="services_7" localSheetId="0">'WAN Services'!$C$84:$F$105</definedName>
    <definedName name="services_8" localSheetId="0">'WAN Services'!$C$164:$F$177</definedName>
    <definedName name="services_9" localSheetId="0">'WAN Services'!$C$18:$M$37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9" i="1" l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A196" i="1"/>
  <c r="A197" i="1" s="1"/>
  <c r="A195" i="1"/>
  <c r="A189" i="1"/>
  <c r="A190" i="1" s="1"/>
  <c r="A183" i="1"/>
  <c r="A184" i="1" s="1"/>
  <c r="A177" i="1"/>
  <c r="A178" i="1" s="1"/>
  <c r="A172" i="1"/>
  <c r="A173" i="1" s="1"/>
  <c r="A171" i="1"/>
  <c r="B165" i="1"/>
  <c r="A165" i="1"/>
  <c r="A166" i="1" s="1"/>
  <c r="B164" i="1"/>
  <c r="F152" i="1"/>
  <c r="F140" i="1"/>
  <c r="F128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E199" i="1"/>
  <c r="E198" i="1"/>
  <c r="E193" i="1"/>
  <c r="E192" i="1"/>
  <c r="E187" i="1"/>
  <c r="E186" i="1"/>
  <c r="E188" i="1"/>
  <c r="E189" i="1"/>
  <c r="E181" i="1"/>
  <c r="E180" i="1"/>
  <c r="E175" i="1"/>
  <c r="E174" i="1"/>
  <c r="E169" i="1"/>
  <c r="E168" i="1"/>
  <c r="E119" i="1"/>
  <c r="L119" i="1" s="1"/>
  <c r="E118" i="1"/>
  <c r="L118" i="1" s="1"/>
  <c r="E113" i="1"/>
  <c r="L113" i="1" s="1"/>
  <c r="E112" i="1"/>
  <c r="L112" i="1" s="1"/>
  <c r="E107" i="1"/>
  <c r="L107" i="1" s="1"/>
  <c r="E106" i="1"/>
  <c r="L106" i="1" s="1"/>
  <c r="E101" i="1"/>
  <c r="L101" i="1" s="1"/>
  <c r="E100" i="1"/>
  <c r="L100" i="1" s="1"/>
  <c r="E95" i="1"/>
  <c r="L95" i="1" s="1"/>
  <c r="E94" i="1"/>
  <c r="L94" i="1" s="1"/>
  <c r="E89" i="1"/>
  <c r="L89" i="1" s="1"/>
  <c r="E88" i="1"/>
  <c r="L88" i="1" s="1"/>
  <c r="A75" i="1"/>
  <c r="A76" i="1" s="1"/>
  <c r="A77" i="1" s="1"/>
  <c r="A78" i="1" s="1"/>
  <c r="A79" i="1" s="1"/>
  <c r="C79" i="1" s="1"/>
  <c r="A69" i="1"/>
  <c r="A70" i="1" s="1"/>
  <c r="A71" i="1" s="1"/>
  <c r="A72" i="1" s="1"/>
  <c r="A73" i="1" s="1"/>
  <c r="K79" i="1"/>
  <c r="L78" i="1" s="1"/>
  <c r="K78" i="1"/>
  <c r="L77" i="1" s="1"/>
  <c r="K77" i="1"/>
  <c r="L76" i="1" s="1"/>
  <c r="K76" i="1"/>
  <c r="L75" i="1" s="1"/>
  <c r="K75" i="1"/>
  <c r="L74" i="1" s="1"/>
  <c r="K74" i="1"/>
  <c r="L79" i="1" s="1"/>
  <c r="I74" i="1"/>
  <c r="I75" i="1" s="1"/>
  <c r="I76" i="1" s="1"/>
  <c r="I77" i="1" s="1"/>
  <c r="I78" i="1" s="1"/>
  <c r="I79" i="1" s="1"/>
  <c r="K73" i="1"/>
  <c r="L72" i="1" s="1"/>
  <c r="K72" i="1"/>
  <c r="L71" i="1" s="1"/>
  <c r="K71" i="1"/>
  <c r="L70" i="1" s="1"/>
  <c r="K70" i="1"/>
  <c r="L69" i="1" s="1"/>
  <c r="K69" i="1"/>
  <c r="L68" i="1" s="1"/>
  <c r="K68" i="1"/>
  <c r="L73" i="1" s="1"/>
  <c r="I68" i="1"/>
  <c r="I69" i="1" s="1"/>
  <c r="I70" i="1" s="1"/>
  <c r="I71" i="1" s="1"/>
  <c r="I72" i="1" s="1"/>
  <c r="I73" i="1" s="1"/>
  <c r="K67" i="1"/>
  <c r="L66" i="1" s="1"/>
  <c r="K66" i="1"/>
  <c r="L65" i="1" s="1"/>
  <c r="K65" i="1"/>
  <c r="L64" i="1" s="1"/>
  <c r="K64" i="1"/>
  <c r="L63" i="1" s="1"/>
  <c r="K63" i="1"/>
  <c r="L62" i="1" s="1"/>
  <c r="A63" i="1"/>
  <c r="A64" i="1" s="1"/>
  <c r="K62" i="1"/>
  <c r="L67" i="1" s="1"/>
  <c r="I62" i="1"/>
  <c r="I63" i="1" s="1"/>
  <c r="I64" i="1" s="1"/>
  <c r="I65" i="1" s="1"/>
  <c r="I66" i="1" s="1"/>
  <c r="I67" i="1" s="1"/>
  <c r="K61" i="1"/>
  <c r="L60" i="1" s="1"/>
  <c r="K60" i="1"/>
  <c r="L59" i="1" s="1"/>
  <c r="K59" i="1"/>
  <c r="L58" i="1" s="1"/>
  <c r="K58" i="1"/>
  <c r="L57" i="1" s="1"/>
  <c r="K57" i="1"/>
  <c r="L56" i="1" s="1"/>
  <c r="A57" i="1"/>
  <c r="A58" i="1" s="1"/>
  <c r="K56" i="1"/>
  <c r="L61" i="1" s="1"/>
  <c r="I56" i="1"/>
  <c r="I57" i="1" s="1"/>
  <c r="I58" i="1" s="1"/>
  <c r="I59" i="1" s="1"/>
  <c r="I60" i="1" s="1"/>
  <c r="I61" i="1" s="1"/>
  <c r="K55" i="1"/>
  <c r="L54" i="1" s="1"/>
  <c r="K54" i="1"/>
  <c r="L53" i="1" s="1"/>
  <c r="K53" i="1"/>
  <c r="L52" i="1" s="1"/>
  <c r="K52" i="1"/>
  <c r="L51" i="1" s="1"/>
  <c r="K51" i="1"/>
  <c r="L50" i="1" s="1"/>
  <c r="A51" i="1"/>
  <c r="A52" i="1" s="1"/>
  <c r="K50" i="1"/>
  <c r="L55" i="1" s="1"/>
  <c r="I50" i="1"/>
  <c r="I51" i="1" s="1"/>
  <c r="I52" i="1" s="1"/>
  <c r="I53" i="1" s="1"/>
  <c r="I54" i="1" s="1"/>
  <c r="I55" i="1" s="1"/>
  <c r="K49" i="1"/>
  <c r="L48" i="1" s="1"/>
  <c r="K48" i="1"/>
  <c r="L47" i="1" s="1"/>
  <c r="A155" i="1"/>
  <c r="A149" i="1"/>
  <c r="A143" i="1"/>
  <c r="A137" i="1"/>
  <c r="A131" i="1"/>
  <c r="A125" i="1"/>
  <c r="B124" i="1"/>
  <c r="E164" i="1"/>
  <c r="E165" i="1"/>
  <c r="E166" i="1"/>
  <c r="E167" i="1"/>
  <c r="E170" i="1"/>
  <c r="E171" i="1"/>
  <c r="E172" i="1"/>
  <c r="E173" i="1"/>
  <c r="E176" i="1"/>
  <c r="E177" i="1"/>
  <c r="E178" i="1"/>
  <c r="E179" i="1"/>
  <c r="E182" i="1"/>
  <c r="E183" i="1"/>
  <c r="E184" i="1"/>
  <c r="E185" i="1"/>
  <c r="E190" i="1"/>
  <c r="E191" i="1"/>
  <c r="E194" i="1"/>
  <c r="E195" i="1"/>
  <c r="E196" i="1"/>
  <c r="E197" i="1"/>
  <c r="A185" i="1" l="1"/>
  <c r="A191" i="1"/>
  <c r="B176" i="1"/>
  <c r="A174" i="1"/>
  <c r="A167" i="1"/>
  <c r="B166" i="1"/>
  <c r="A179" i="1"/>
  <c r="A198" i="1"/>
  <c r="B177" i="1"/>
  <c r="B178" i="1" s="1"/>
  <c r="F129" i="1"/>
  <c r="F141" i="1"/>
  <c r="F153" i="1"/>
  <c r="F134" i="1"/>
  <c r="F146" i="1"/>
  <c r="F158" i="1"/>
  <c r="F135" i="1"/>
  <c r="F147" i="1"/>
  <c r="F159" i="1"/>
  <c r="J118" i="1"/>
  <c r="J119" i="1"/>
  <c r="J112" i="1"/>
  <c r="J113" i="1"/>
  <c r="J106" i="1"/>
  <c r="J107" i="1"/>
  <c r="J100" i="1"/>
  <c r="J101" i="1"/>
  <c r="J94" i="1"/>
  <c r="J95" i="1"/>
  <c r="J88" i="1"/>
  <c r="J89" i="1"/>
  <c r="A65" i="1"/>
  <c r="A59" i="1"/>
  <c r="A53" i="1"/>
  <c r="B125" i="1"/>
  <c r="C125" i="1" s="1"/>
  <c r="D125" i="1" s="1"/>
  <c r="C124" i="1"/>
  <c r="D124" i="1" s="1"/>
  <c r="A132" i="1"/>
  <c r="A138" i="1"/>
  <c r="A139" i="1" s="1"/>
  <c r="A140" i="1" s="1"/>
  <c r="A144" i="1"/>
  <c r="A156" i="1"/>
  <c r="A126" i="1"/>
  <c r="A150" i="1"/>
  <c r="B182" i="1" l="1"/>
  <c r="B183" i="1" s="1"/>
  <c r="B184" i="1" s="1"/>
  <c r="A180" i="1"/>
  <c r="B179" i="1"/>
  <c r="A175" i="1"/>
  <c r="B194" i="1"/>
  <c r="B195" i="1" s="1"/>
  <c r="B196" i="1" s="1"/>
  <c r="B197" i="1" s="1"/>
  <c r="A192" i="1"/>
  <c r="A199" i="1"/>
  <c r="B198" i="1"/>
  <c r="B188" i="1"/>
  <c r="B189" i="1" s="1"/>
  <c r="B190" i="1" s="1"/>
  <c r="B191" i="1" s="1"/>
  <c r="A186" i="1"/>
  <c r="B185" i="1"/>
  <c r="B170" i="1"/>
  <c r="B171" i="1" s="1"/>
  <c r="B172" i="1" s="1"/>
  <c r="B173" i="1" s="1"/>
  <c r="B174" i="1" s="1"/>
  <c r="A168" i="1"/>
  <c r="B167" i="1"/>
  <c r="A141" i="1"/>
  <c r="A66" i="1"/>
  <c r="A60" i="1"/>
  <c r="A54" i="1"/>
  <c r="A157" i="1"/>
  <c r="A158" i="1" s="1"/>
  <c r="A133" i="1"/>
  <c r="A134" i="1" s="1"/>
  <c r="A145" i="1"/>
  <c r="A151" i="1"/>
  <c r="A152" i="1" s="1"/>
  <c r="A127" i="1"/>
  <c r="A128" i="1" s="1"/>
  <c r="B126" i="1"/>
  <c r="C126" i="1" s="1"/>
  <c r="D126" i="1" s="1"/>
  <c r="B142" i="1"/>
  <c r="B186" i="1" l="1"/>
  <c r="A187" i="1"/>
  <c r="B187" i="1" s="1"/>
  <c r="B175" i="1"/>
  <c r="A193" i="1"/>
  <c r="B193" i="1" s="1"/>
  <c r="B192" i="1"/>
  <c r="B180" i="1"/>
  <c r="A181" i="1"/>
  <c r="B181" i="1" s="1"/>
  <c r="A169" i="1"/>
  <c r="B169" i="1" s="1"/>
  <c r="B168" i="1"/>
  <c r="B199" i="1"/>
  <c r="A159" i="1"/>
  <c r="A153" i="1"/>
  <c r="B148" i="1"/>
  <c r="C148" i="1" s="1"/>
  <c r="D148" i="1" s="1"/>
  <c r="A146" i="1"/>
  <c r="A135" i="1"/>
  <c r="A129" i="1"/>
  <c r="A67" i="1"/>
  <c r="A61" i="1"/>
  <c r="A55" i="1"/>
  <c r="B136" i="1"/>
  <c r="C142" i="1"/>
  <c r="D142" i="1" s="1"/>
  <c r="B143" i="1"/>
  <c r="B130" i="1"/>
  <c r="B127" i="1"/>
  <c r="C127" i="1" s="1"/>
  <c r="D127" i="1" s="1"/>
  <c r="B149" i="1"/>
  <c r="B154" i="1"/>
  <c r="A147" i="1" l="1"/>
  <c r="B128" i="1"/>
  <c r="C128" i="1" s="1"/>
  <c r="D128" i="1" s="1"/>
  <c r="C67" i="1"/>
  <c r="C55" i="1"/>
  <c r="C130" i="1"/>
  <c r="D130" i="1" s="1"/>
  <c r="B137" i="1"/>
  <c r="C136" i="1"/>
  <c r="D136" i="1" s="1"/>
  <c r="C154" i="1"/>
  <c r="D154" i="1" s="1"/>
  <c r="C149" i="1"/>
  <c r="D149" i="1" s="1"/>
  <c r="C143" i="1"/>
  <c r="D143" i="1" s="1"/>
  <c r="B144" i="1"/>
  <c r="B150" i="1"/>
  <c r="B131" i="1"/>
  <c r="B155" i="1"/>
  <c r="E117" i="1"/>
  <c r="F157" i="1" s="1"/>
  <c r="E116" i="1"/>
  <c r="F156" i="1" s="1"/>
  <c r="E115" i="1"/>
  <c r="F155" i="1" s="1"/>
  <c r="E114" i="1"/>
  <c r="F154" i="1" s="1"/>
  <c r="E111" i="1"/>
  <c r="F151" i="1" s="1"/>
  <c r="E110" i="1"/>
  <c r="F150" i="1" s="1"/>
  <c r="E109" i="1"/>
  <c r="F149" i="1" s="1"/>
  <c r="E108" i="1"/>
  <c r="F148" i="1" s="1"/>
  <c r="E105" i="1"/>
  <c r="F145" i="1" s="1"/>
  <c r="E104" i="1"/>
  <c r="F144" i="1" s="1"/>
  <c r="E103" i="1"/>
  <c r="F143" i="1" s="1"/>
  <c r="E102" i="1"/>
  <c r="F142" i="1" s="1"/>
  <c r="E99" i="1"/>
  <c r="F139" i="1" s="1"/>
  <c r="E98" i="1"/>
  <c r="F138" i="1" s="1"/>
  <c r="E97" i="1"/>
  <c r="F137" i="1" s="1"/>
  <c r="E96" i="1"/>
  <c r="F136" i="1" s="1"/>
  <c r="E93" i="1"/>
  <c r="F133" i="1" s="1"/>
  <c r="E92" i="1"/>
  <c r="F132" i="1" s="1"/>
  <c r="E91" i="1"/>
  <c r="F131" i="1" s="1"/>
  <c r="E90" i="1"/>
  <c r="F130" i="1" s="1"/>
  <c r="E87" i="1"/>
  <c r="F127" i="1" s="1"/>
  <c r="E86" i="1"/>
  <c r="F126" i="1" s="1"/>
  <c r="E85" i="1"/>
  <c r="F125" i="1" s="1"/>
  <c r="E84" i="1"/>
  <c r="F124" i="1" s="1"/>
  <c r="K47" i="1"/>
  <c r="L46" i="1" s="1"/>
  <c r="K46" i="1"/>
  <c r="L45" i="1" s="1"/>
  <c r="K45" i="1"/>
  <c r="L44" i="1" s="1"/>
  <c r="K44" i="1"/>
  <c r="L49" i="1" s="1"/>
  <c r="B129" i="1" l="1"/>
  <c r="C129" i="1" s="1"/>
  <c r="D129" i="1" s="1"/>
  <c r="L109" i="1"/>
  <c r="L85" i="1"/>
  <c r="L104" i="1"/>
  <c r="L86" i="1"/>
  <c r="L92" i="1"/>
  <c r="L110" i="1"/>
  <c r="L98" i="1"/>
  <c r="L116" i="1"/>
  <c r="L84" i="1"/>
  <c r="L102" i="1"/>
  <c r="L90" i="1"/>
  <c r="L114" i="1"/>
  <c r="L96" i="1"/>
  <c r="L108" i="1"/>
  <c r="C155" i="1"/>
  <c r="D155" i="1" s="1"/>
  <c r="C131" i="1"/>
  <c r="D131" i="1" s="1"/>
  <c r="C144" i="1"/>
  <c r="D144" i="1" s="1"/>
  <c r="C150" i="1"/>
  <c r="D150" i="1" s="1"/>
  <c r="C137" i="1"/>
  <c r="D137" i="1" s="1"/>
  <c r="B138" i="1"/>
  <c r="L103" i="1"/>
  <c r="L97" i="1"/>
  <c r="L87" i="1"/>
  <c r="L93" i="1"/>
  <c r="L99" i="1"/>
  <c r="L105" i="1"/>
  <c r="L111" i="1"/>
  <c r="L117" i="1"/>
  <c r="L91" i="1"/>
  <c r="L115" i="1"/>
  <c r="B132" i="1"/>
  <c r="B145" i="1"/>
  <c r="B146" i="1" s="1"/>
  <c r="C146" i="1" s="1"/>
  <c r="D146" i="1" s="1"/>
  <c r="B151" i="1"/>
  <c r="B152" i="1" s="1"/>
  <c r="B156" i="1"/>
  <c r="B5" i="1"/>
  <c r="A115" i="1"/>
  <c r="A109" i="1"/>
  <c r="A103" i="1"/>
  <c r="A97" i="1"/>
  <c r="A91" i="1"/>
  <c r="A85" i="1"/>
  <c r="B44" i="1"/>
  <c r="I44" i="1"/>
  <c r="A45" i="1"/>
  <c r="I45" i="1" l="1"/>
  <c r="J90" i="1"/>
  <c r="J98" i="1"/>
  <c r="J104" i="1"/>
  <c r="J108" i="1"/>
  <c r="J102" i="1"/>
  <c r="J110" i="1"/>
  <c r="J85" i="1"/>
  <c r="J103" i="1"/>
  <c r="J96" i="1"/>
  <c r="J84" i="1"/>
  <c r="J92" i="1"/>
  <c r="J109" i="1"/>
  <c r="J91" i="1"/>
  <c r="J114" i="1"/>
  <c r="J116" i="1"/>
  <c r="J86" i="1"/>
  <c r="C152" i="1"/>
  <c r="D152" i="1" s="1"/>
  <c r="B153" i="1"/>
  <c r="C153" i="1" s="1"/>
  <c r="D153" i="1" s="1"/>
  <c r="B147" i="1"/>
  <c r="C147" i="1" s="1"/>
  <c r="D147" i="1" s="1"/>
  <c r="A46" i="1"/>
  <c r="A47" i="1" s="1"/>
  <c r="C44" i="1"/>
  <c r="B6" i="1"/>
  <c r="C132" i="1"/>
  <c r="D132" i="1" s="1"/>
  <c r="C145" i="1"/>
  <c r="D145" i="1" s="1"/>
  <c r="C138" i="1"/>
  <c r="D138" i="1" s="1"/>
  <c r="B139" i="1"/>
  <c r="B140" i="1" s="1"/>
  <c r="C156" i="1"/>
  <c r="D156" i="1" s="1"/>
  <c r="C151" i="1"/>
  <c r="D151" i="1" s="1"/>
  <c r="J111" i="1"/>
  <c r="J87" i="1"/>
  <c r="J97" i="1"/>
  <c r="J117" i="1"/>
  <c r="J105" i="1"/>
  <c r="J93" i="1"/>
  <c r="J99" i="1"/>
  <c r="J115" i="1"/>
  <c r="B133" i="1"/>
  <c r="B134" i="1" s="1"/>
  <c r="B157" i="1"/>
  <c r="B158" i="1" s="1"/>
  <c r="A98" i="1"/>
  <c r="A110" i="1"/>
  <c r="A86" i="1"/>
  <c r="A104" i="1"/>
  <c r="A92" i="1"/>
  <c r="A116" i="1"/>
  <c r="B45" i="1"/>
  <c r="I46" i="1" l="1"/>
  <c r="C158" i="1"/>
  <c r="D158" i="1" s="1"/>
  <c r="B159" i="1"/>
  <c r="C159" i="1" s="1"/>
  <c r="D159" i="1" s="1"/>
  <c r="C45" i="1"/>
  <c r="G45" i="1" s="1"/>
  <c r="C140" i="1"/>
  <c r="D140" i="1" s="1"/>
  <c r="B141" i="1"/>
  <c r="C141" i="1" s="1"/>
  <c r="D141" i="1" s="1"/>
  <c r="C134" i="1"/>
  <c r="D134" i="1" s="1"/>
  <c r="B135" i="1"/>
  <c r="C135" i="1" s="1"/>
  <c r="D135" i="1" s="1"/>
  <c r="C61" i="1"/>
  <c r="A105" i="1"/>
  <c r="A106" i="1" s="1"/>
  <c r="A48" i="1"/>
  <c r="B7" i="1"/>
  <c r="C139" i="1"/>
  <c r="D139" i="1" s="1"/>
  <c r="C133" i="1"/>
  <c r="D133" i="1" s="1"/>
  <c r="C157" i="1"/>
  <c r="D157" i="1" s="1"/>
  <c r="A117" i="1"/>
  <c r="A118" i="1" s="1"/>
  <c r="A111" i="1"/>
  <c r="A112" i="1" s="1"/>
  <c r="A99" i="1"/>
  <c r="A100" i="1" s="1"/>
  <c r="A87" i="1"/>
  <c r="A93" i="1"/>
  <c r="B46" i="1"/>
  <c r="B47" i="1" s="1"/>
  <c r="J44" i="1"/>
  <c r="M44" i="1" s="1"/>
  <c r="B84" i="1"/>
  <c r="K84" i="1" s="1"/>
  <c r="C4" i="1"/>
  <c r="B8" i="1" l="1"/>
  <c r="I47" i="1"/>
  <c r="E124" i="1"/>
  <c r="H84" i="1"/>
  <c r="B9" i="1"/>
  <c r="J45" i="1"/>
  <c r="M45" i="1" s="1"/>
  <c r="H45" i="1"/>
  <c r="A119" i="1"/>
  <c r="A113" i="1"/>
  <c r="A107" i="1"/>
  <c r="A101" i="1"/>
  <c r="B108" i="1"/>
  <c r="K108" i="1" s="1"/>
  <c r="B114" i="1"/>
  <c r="K114" i="1" s="1"/>
  <c r="A94" i="1"/>
  <c r="A88" i="1"/>
  <c r="A89" i="1" s="1"/>
  <c r="C47" i="1"/>
  <c r="J47" i="1" s="1"/>
  <c r="A49" i="1"/>
  <c r="C49" i="1" s="1"/>
  <c r="B48" i="1"/>
  <c r="C5" i="1"/>
  <c r="G5" i="1" s="1"/>
  <c r="B11" i="1"/>
  <c r="B96" i="1"/>
  <c r="B90" i="1"/>
  <c r="K90" i="1" s="1"/>
  <c r="B85" i="1"/>
  <c r="K85" i="1" s="1"/>
  <c r="C46" i="1"/>
  <c r="J46" i="1" s="1"/>
  <c r="M46" i="1" s="1"/>
  <c r="F84" i="1"/>
  <c r="H44" i="1"/>
  <c r="G44" i="1"/>
  <c r="I48" i="1" l="1"/>
  <c r="M47" i="1"/>
  <c r="H85" i="1"/>
  <c r="E125" i="1"/>
  <c r="H90" i="1"/>
  <c r="E130" i="1"/>
  <c r="C6" i="1"/>
  <c r="H5" i="1" s="1"/>
  <c r="H108" i="1"/>
  <c r="E148" i="1"/>
  <c r="E154" i="1"/>
  <c r="H114" i="1"/>
  <c r="H4" i="1"/>
  <c r="F108" i="1"/>
  <c r="C10" i="1"/>
  <c r="B115" i="1"/>
  <c r="K115" i="1" s="1"/>
  <c r="F114" i="1"/>
  <c r="A95" i="1"/>
  <c r="B109" i="1"/>
  <c r="K109" i="1" s="1"/>
  <c r="B97" i="1"/>
  <c r="K97" i="1" s="1"/>
  <c r="K96" i="1"/>
  <c r="C48" i="1"/>
  <c r="G48" i="1" s="1"/>
  <c r="G47" i="1"/>
  <c r="H47" i="1"/>
  <c r="B49" i="1"/>
  <c r="B50" i="1" s="1"/>
  <c r="F96" i="1"/>
  <c r="B12" i="1"/>
  <c r="B86" i="1"/>
  <c r="K86" i="1" s="1"/>
  <c r="B91" i="1"/>
  <c r="K91" i="1" s="1"/>
  <c r="F85" i="1"/>
  <c r="G46" i="1"/>
  <c r="H46" i="1"/>
  <c r="F90" i="1"/>
  <c r="E131" i="1" l="1"/>
  <c r="H91" i="1"/>
  <c r="E149" i="1"/>
  <c r="H109" i="1"/>
  <c r="C11" i="1"/>
  <c r="H10" i="1"/>
  <c r="C7" i="1"/>
  <c r="H6" i="1" s="1"/>
  <c r="H96" i="1"/>
  <c r="E136" i="1"/>
  <c r="H86" i="1"/>
  <c r="E126" i="1"/>
  <c r="H97" i="1"/>
  <c r="E137" i="1"/>
  <c r="H115" i="1"/>
  <c r="E155" i="1"/>
  <c r="G11" i="1"/>
  <c r="G6" i="1"/>
  <c r="I49" i="1"/>
  <c r="C12" i="1"/>
  <c r="G12" i="1" s="1"/>
  <c r="F109" i="1"/>
  <c r="B98" i="1"/>
  <c r="K98" i="1" s="1"/>
  <c r="F97" i="1"/>
  <c r="B116" i="1"/>
  <c r="K116" i="1" s="1"/>
  <c r="F115" i="1"/>
  <c r="B110" i="1"/>
  <c r="K110" i="1" s="1"/>
  <c r="H48" i="1"/>
  <c r="J48" i="1"/>
  <c r="M48" i="1" s="1"/>
  <c r="B51" i="1"/>
  <c r="C50" i="1"/>
  <c r="G50" i="1" s="1"/>
  <c r="H49" i="1"/>
  <c r="J49" i="1"/>
  <c r="G49" i="1"/>
  <c r="B13" i="1"/>
  <c r="B92" i="1"/>
  <c r="K92" i="1" s="1"/>
  <c r="F86" i="1"/>
  <c r="B87" i="1"/>
  <c r="F91" i="1"/>
  <c r="B14" i="1" l="1"/>
  <c r="H116" i="1"/>
  <c r="E156" i="1"/>
  <c r="C8" i="1"/>
  <c r="H7" i="1"/>
  <c r="E150" i="1"/>
  <c r="H110" i="1"/>
  <c r="H98" i="1"/>
  <c r="E138" i="1"/>
  <c r="M49" i="1"/>
  <c r="E132" i="1"/>
  <c r="H92" i="1"/>
  <c r="G7" i="1"/>
  <c r="H11" i="1"/>
  <c r="F98" i="1"/>
  <c r="B111" i="1"/>
  <c r="B15" i="1"/>
  <c r="B99" i="1"/>
  <c r="F99" i="1" s="1"/>
  <c r="B117" i="1"/>
  <c r="K117" i="1" s="1"/>
  <c r="F116" i="1"/>
  <c r="K111" i="1"/>
  <c r="B112" i="1"/>
  <c r="F110" i="1"/>
  <c r="B88" i="1"/>
  <c r="K88" i="1" s="1"/>
  <c r="K87" i="1"/>
  <c r="H50" i="1"/>
  <c r="C51" i="1"/>
  <c r="J51" i="1" s="1"/>
  <c r="M51" i="1" s="1"/>
  <c r="B52" i="1"/>
  <c r="J50" i="1"/>
  <c r="M50" i="1" s="1"/>
  <c r="C13" i="1"/>
  <c r="C14" i="1" s="1"/>
  <c r="C15" i="1" s="1"/>
  <c r="G10" i="1" s="1"/>
  <c r="B17" i="1"/>
  <c r="B102" i="1"/>
  <c r="K102" i="1" s="1"/>
  <c r="F111" i="1"/>
  <c r="F87" i="1"/>
  <c r="F92" i="1"/>
  <c r="B93" i="1"/>
  <c r="H117" i="1" l="1"/>
  <c r="E157" i="1"/>
  <c r="C9" i="1"/>
  <c r="G9" i="1"/>
  <c r="H8" i="1"/>
  <c r="G13" i="1"/>
  <c r="E151" i="1"/>
  <c r="H111" i="1"/>
  <c r="H12" i="1"/>
  <c r="H13" i="1"/>
  <c r="E127" i="1"/>
  <c r="H87" i="1"/>
  <c r="H15" i="1"/>
  <c r="G15" i="1"/>
  <c r="E142" i="1"/>
  <c r="H102" i="1"/>
  <c r="E128" i="1"/>
  <c r="H88" i="1"/>
  <c r="G8" i="1"/>
  <c r="H14" i="1"/>
  <c r="G14" i="1"/>
  <c r="F117" i="1"/>
  <c r="K99" i="1"/>
  <c r="B100" i="1"/>
  <c r="B101" i="1" s="1"/>
  <c r="B118" i="1"/>
  <c r="K118" i="1" s="1"/>
  <c r="C16" i="1"/>
  <c r="F118" i="1"/>
  <c r="F112" i="1"/>
  <c r="K112" i="1"/>
  <c r="B113" i="1"/>
  <c r="B89" i="1"/>
  <c r="K89" i="1" s="1"/>
  <c r="F88" i="1"/>
  <c r="K93" i="1"/>
  <c r="B94" i="1"/>
  <c r="G51" i="1"/>
  <c r="H51" i="1"/>
  <c r="B53" i="1"/>
  <c r="C52" i="1"/>
  <c r="G52" i="1" s="1"/>
  <c r="B18" i="1"/>
  <c r="F102" i="1"/>
  <c r="B103" i="1"/>
  <c r="K103" i="1" s="1"/>
  <c r="F93" i="1"/>
  <c r="H93" i="1" l="1"/>
  <c r="E133" i="1"/>
  <c r="E143" i="1"/>
  <c r="H103" i="1"/>
  <c r="E129" i="1"/>
  <c r="H89" i="1"/>
  <c r="E158" i="1"/>
  <c r="H118" i="1"/>
  <c r="E139" i="1"/>
  <c r="H99" i="1"/>
  <c r="E152" i="1"/>
  <c r="H112" i="1"/>
  <c r="C17" i="1"/>
  <c r="K100" i="1"/>
  <c r="G4" i="1"/>
  <c r="H9" i="1"/>
  <c r="F100" i="1"/>
  <c r="B119" i="1"/>
  <c r="F119" i="1"/>
  <c r="K119" i="1"/>
  <c r="F113" i="1"/>
  <c r="K113" i="1"/>
  <c r="F89" i="1"/>
  <c r="F101" i="1"/>
  <c r="K101" i="1"/>
  <c r="F94" i="1"/>
  <c r="K94" i="1"/>
  <c r="B95" i="1"/>
  <c r="H52" i="1"/>
  <c r="B54" i="1"/>
  <c r="C53" i="1"/>
  <c r="J53" i="1" s="1"/>
  <c r="M53" i="1" s="1"/>
  <c r="J52" i="1"/>
  <c r="M52" i="1" s="1"/>
  <c r="B19" i="1"/>
  <c r="B104" i="1"/>
  <c r="K104" i="1" s="1"/>
  <c r="F103" i="1"/>
  <c r="H119" i="1" l="1"/>
  <c r="E159" i="1"/>
  <c r="B20" i="1"/>
  <c r="H101" i="1"/>
  <c r="E141" i="1"/>
  <c r="E134" i="1"/>
  <c r="H94" i="1"/>
  <c r="E140" i="1"/>
  <c r="H100" i="1"/>
  <c r="H104" i="1"/>
  <c r="E144" i="1"/>
  <c r="E153" i="1"/>
  <c r="H113" i="1"/>
  <c r="C18" i="1"/>
  <c r="H16" i="1"/>
  <c r="G17" i="1"/>
  <c r="B21" i="1"/>
  <c r="F95" i="1"/>
  <c r="K95" i="1"/>
  <c r="H53" i="1"/>
  <c r="G53" i="1"/>
  <c r="C54" i="1"/>
  <c r="J54" i="1" s="1"/>
  <c r="M54" i="1" s="1"/>
  <c r="B55" i="1"/>
  <c r="B56" i="1" s="1"/>
  <c r="B23" i="1"/>
  <c r="C22" i="1"/>
  <c r="C19" i="1"/>
  <c r="C20" i="1" s="1"/>
  <c r="C21" i="1" s="1"/>
  <c r="G16" i="1" s="1"/>
  <c r="F104" i="1"/>
  <c r="B105" i="1"/>
  <c r="H95" i="1" l="1"/>
  <c r="E135" i="1"/>
  <c r="B24" i="1"/>
  <c r="H18" i="1"/>
  <c r="G19" i="1"/>
  <c r="H21" i="1"/>
  <c r="G21" i="1"/>
  <c r="G18" i="1"/>
  <c r="H19" i="1"/>
  <c r="H17" i="1"/>
  <c r="H20" i="1"/>
  <c r="G20" i="1"/>
  <c r="K105" i="1"/>
  <c r="B106" i="1"/>
  <c r="C23" i="1"/>
  <c r="C24" i="1" s="1"/>
  <c r="B57" i="1"/>
  <c r="C56" i="1"/>
  <c r="J56" i="1" s="1"/>
  <c r="M56" i="1" s="1"/>
  <c r="H54" i="1"/>
  <c r="G54" i="1"/>
  <c r="H55" i="1"/>
  <c r="G55" i="1"/>
  <c r="J55" i="1"/>
  <c r="M55" i="1" s="1"/>
  <c r="B29" i="1"/>
  <c r="F105" i="1"/>
  <c r="H22" i="1" l="1"/>
  <c r="H23" i="1"/>
  <c r="H105" i="1"/>
  <c r="E145" i="1"/>
  <c r="B25" i="1"/>
  <c r="G24" i="1"/>
  <c r="G23" i="1"/>
  <c r="B30" i="1"/>
  <c r="F106" i="1"/>
  <c r="K106" i="1"/>
  <c r="B107" i="1"/>
  <c r="G56" i="1"/>
  <c r="H56" i="1"/>
  <c r="B58" i="1"/>
  <c r="C57" i="1"/>
  <c r="J57" i="1" s="1"/>
  <c r="M57" i="1" s="1"/>
  <c r="B35" i="1"/>
  <c r="E146" i="1" l="1"/>
  <c r="H106" i="1"/>
  <c r="B31" i="1"/>
  <c r="B36" i="1"/>
  <c r="B26" i="1"/>
  <c r="G25" i="1"/>
  <c r="C25" i="1"/>
  <c r="F107" i="1"/>
  <c r="K107" i="1"/>
  <c r="H57" i="1"/>
  <c r="C58" i="1"/>
  <c r="H58" i="1" s="1"/>
  <c r="B59" i="1"/>
  <c r="G57" i="1"/>
  <c r="B27" i="1" l="1"/>
  <c r="C26" i="1"/>
  <c r="H24" i="1"/>
  <c r="B32" i="1"/>
  <c r="H107" i="1"/>
  <c r="E147" i="1"/>
  <c r="B37" i="1"/>
  <c r="J58" i="1"/>
  <c r="M58" i="1" s="1"/>
  <c r="G58" i="1"/>
  <c r="C59" i="1"/>
  <c r="J59" i="1" s="1"/>
  <c r="M59" i="1" s="1"/>
  <c r="B60" i="1"/>
  <c r="B38" i="1" l="1"/>
  <c r="B33" i="1"/>
  <c r="C28" i="1"/>
  <c r="C27" i="1"/>
  <c r="H25" i="1"/>
  <c r="G26" i="1"/>
  <c r="H59" i="1"/>
  <c r="G59" i="1"/>
  <c r="C60" i="1"/>
  <c r="H60" i="1" s="1"/>
  <c r="B61" i="1"/>
  <c r="B62" i="1" s="1"/>
  <c r="G22" i="1" l="1"/>
  <c r="H26" i="1"/>
  <c r="H27" i="1"/>
  <c r="C34" i="1"/>
  <c r="C29" i="1"/>
  <c r="G27" i="1"/>
  <c r="B39" i="1"/>
  <c r="B63" i="1"/>
  <c r="C62" i="1"/>
  <c r="H62" i="1" s="1"/>
  <c r="J60" i="1"/>
  <c r="M60" i="1" s="1"/>
  <c r="G60" i="1"/>
  <c r="G61" i="1"/>
  <c r="H61" i="1"/>
  <c r="J61" i="1"/>
  <c r="M61" i="1" s="1"/>
  <c r="C30" i="1" l="1"/>
  <c r="H29" i="1"/>
  <c r="G30" i="1"/>
  <c r="G29" i="1"/>
  <c r="C35" i="1"/>
  <c r="G35" i="1" s="1"/>
  <c r="H34" i="1"/>
  <c r="H28" i="1"/>
  <c r="G62" i="1"/>
  <c r="J62" i="1"/>
  <c r="M62" i="1" s="1"/>
  <c r="B64" i="1"/>
  <c r="C63" i="1"/>
  <c r="G63" i="1" s="1"/>
  <c r="C36" i="1" l="1"/>
  <c r="G36" i="1" s="1"/>
  <c r="H35" i="1"/>
  <c r="C31" i="1"/>
  <c r="H30" i="1"/>
  <c r="G31" i="1"/>
  <c r="J63" i="1"/>
  <c r="M63" i="1" s="1"/>
  <c r="H63" i="1"/>
  <c r="C64" i="1"/>
  <c r="G64" i="1" s="1"/>
  <c r="B65" i="1"/>
  <c r="C32" i="1" l="1"/>
  <c r="H31" i="1"/>
  <c r="G32" i="1"/>
  <c r="C37" i="1"/>
  <c r="H36" i="1"/>
  <c r="G37" i="1"/>
  <c r="J64" i="1"/>
  <c r="M64" i="1" s="1"/>
  <c r="C65" i="1"/>
  <c r="J65" i="1" s="1"/>
  <c r="M65" i="1" s="1"/>
  <c r="B66" i="1"/>
  <c r="H64" i="1"/>
  <c r="C38" i="1" l="1"/>
  <c r="H37" i="1"/>
  <c r="G38" i="1"/>
  <c r="C33" i="1"/>
  <c r="H65" i="1"/>
  <c r="G65" i="1"/>
  <c r="C66" i="1"/>
  <c r="H66" i="1" s="1"/>
  <c r="B67" i="1"/>
  <c r="B68" i="1" s="1"/>
  <c r="G28" i="1" l="1"/>
  <c r="H33" i="1"/>
  <c r="G33" i="1"/>
  <c r="H32" i="1"/>
  <c r="H38" i="1"/>
  <c r="C39" i="1"/>
  <c r="B69" i="1"/>
  <c r="C68" i="1"/>
  <c r="G68" i="1" s="1"/>
  <c r="G66" i="1"/>
  <c r="H67" i="1"/>
  <c r="G67" i="1"/>
  <c r="J67" i="1"/>
  <c r="M67" i="1" s="1"/>
  <c r="J66" i="1"/>
  <c r="M66" i="1" s="1"/>
  <c r="G34" i="1" l="1"/>
  <c r="H39" i="1"/>
  <c r="G39" i="1"/>
  <c r="J68" i="1"/>
  <c r="M68" i="1" s="1"/>
  <c r="H68" i="1"/>
  <c r="B70" i="1"/>
  <c r="C69" i="1"/>
  <c r="G69" i="1" s="1"/>
  <c r="H69" i="1" l="1"/>
  <c r="J69" i="1"/>
  <c r="M69" i="1" s="1"/>
  <c r="C70" i="1"/>
  <c r="G70" i="1" s="1"/>
  <c r="B71" i="1"/>
  <c r="H70" i="1" l="1"/>
  <c r="J70" i="1"/>
  <c r="M70" i="1" s="1"/>
  <c r="B72" i="1"/>
  <c r="C71" i="1"/>
  <c r="J71" i="1" s="1"/>
  <c r="M71" i="1" s="1"/>
  <c r="H71" i="1" l="1"/>
  <c r="G71" i="1"/>
  <c r="C72" i="1"/>
  <c r="G72" i="1" s="1"/>
  <c r="B73" i="1"/>
  <c r="B74" i="1" s="1"/>
  <c r="C74" i="1" l="1"/>
  <c r="H74" i="1" s="1"/>
  <c r="B75" i="1"/>
  <c r="C73" i="1"/>
  <c r="J73" i="1" s="1"/>
  <c r="M73" i="1" s="1"/>
  <c r="H72" i="1"/>
  <c r="J72" i="1"/>
  <c r="M72" i="1" s="1"/>
  <c r="G74" i="1" l="1"/>
  <c r="J74" i="1"/>
  <c r="M74" i="1" s="1"/>
  <c r="B76" i="1"/>
  <c r="C75" i="1"/>
  <c r="J75" i="1" s="1"/>
  <c r="M75" i="1" s="1"/>
  <c r="G73" i="1"/>
  <c r="H73" i="1"/>
  <c r="H75" i="1" l="1"/>
  <c r="C76" i="1"/>
  <c r="H76" i="1" s="1"/>
  <c r="B77" i="1"/>
  <c r="G75" i="1"/>
  <c r="G76" i="1" l="1"/>
  <c r="C77" i="1"/>
  <c r="G77" i="1" s="1"/>
  <c r="B78" i="1"/>
  <c r="J76" i="1"/>
  <c r="M76" i="1" s="1"/>
  <c r="H77" i="1" l="1"/>
  <c r="J77" i="1"/>
  <c r="M77" i="1" s="1"/>
  <c r="C78" i="1"/>
  <c r="J78" i="1" s="1"/>
  <c r="M78" i="1" s="1"/>
  <c r="B79" i="1"/>
  <c r="G78" i="1" l="1"/>
  <c r="H78" i="1"/>
  <c r="J79" i="1"/>
  <c r="M79" i="1" s="1"/>
  <c r="H79" i="1"/>
  <c r="G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ervices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services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2000000}" name="services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4" xr16:uid="{00000000-0015-0000-FFFF-FFFF03000000}" name="services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5" xr16:uid="{00000000-0015-0000-FFFF-FFFF04000000}" name="services112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6" xr16:uid="{00000000-0015-0000-FFFF-FFFF05000000}" name="services112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7" xr16:uid="{00000000-0015-0000-FFFF-FFFF06000000}" name="services112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xr16:uid="{00000000-0015-0000-FFFF-FFFF07000000}" name="services112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xr16:uid="{00000000-0015-0000-FFFF-FFFF08000000}" name="services1121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xr16:uid="{00000000-0015-0000-FFFF-FFFF09000000}" name="services11212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00000000-0015-0000-FFFF-FFFF0A000000}" name="services11212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2" xr16:uid="{00000000-0015-0000-FFFF-FFFF0B000000}" name="services11212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3" xr16:uid="{00000000-0015-0000-FFFF-FFFF0C000000}" name="services1121213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4" xr16:uid="{2E63A096-FB18-426B-A925-8C99023A66EA}" name="services112122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5" xr16:uid="{BABD343B-6DC6-40F4-AEEA-559D55087BFF}" name="services112122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A1DCE485-16DA-4AC5-80F4-2D4307B8CF2F}" name="services112122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C0F95311-B3BA-4CFA-AA08-1319788F6F17}" name="services112122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E9EE6F7E-DCBE-438D-A31F-2A8089AF5E99}" name="services1121221111" type="6" refreshedVersion="4" background="1" saveData="1">
    <textPr codePage="850" sourceFile="C:\Users\guille\rsync-temp\docencia\dir\Ejercicios\GIC-DIR-P3_v1\Templates\servic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00000000-0015-0000-FFFF-FFFF0D000000}" name="t" type="6" refreshedVersion="4" background="1" saveData="1">
    <textPr codePage="1251" sourceFile="C:\Users\guille\rsync-temp\docencia\dir\Ejercicios\GIC-DIR-P3_v1\Templates\t.csv" decimal="," thousands="." comma="1">
      <textFields count="2">
        <textField/>
        <textField/>
      </textFields>
    </textPr>
  </connection>
  <connection id="20" xr16:uid="{00000000-0015-0000-FFFF-FFFF0E000000}" name="t1" type="6" refreshedVersion="4" background="1" saveData="1">
    <textPr codePage="1251" sourceFile="C:\Users\guille\rsync-temp\docencia\dir\Ejercicios\GIC-DIR-P3_v1\Templates\t.csv" decimal="," thousands="." comma="1">
      <textFields count="2">
        <textField/>
        <textField/>
      </textFields>
    </textPr>
  </connection>
  <connection id="21" xr16:uid="{00000000-0015-0000-FFFF-FFFF0F000000}" name="vlans1" type="6" refreshedVersion="4" background="1" saveData="1">
    <textPr codePage="850" sourceFile="C:\Users\guille\rsync-temp\docencia\dir\Ejercicios\GIC-DIR-P3_v1\Templates\vlans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<sst xmlns="http://schemas.openxmlformats.org/spreadsheetml/2006/main" count="616" uniqueCount="88">
  <si>
    <t>Company</t>
  </si>
  <si>
    <t>Tech.</t>
  </si>
  <si>
    <t>IP range</t>
  </si>
  <si>
    <t>Mask</t>
  </si>
  <si>
    <t>ISP</t>
  </si>
  <si>
    <t>DSL</t>
  </si>
  <si>
    <t>DHCP</t>
  </si>
  <si>
    <t>255.255.0.0</t>
  </si>
  <si>
    <t>VPC</t>
  </si>
  <si>
    <t>Madrid</t>
  </si>
  <si>
    <t>Málaga</t>
  </si>
  <si>
    <t>Washington</t>
  </si>
  <si>
    <t>EUR</t>
  </si>
  <si>
    <t>USA</t>
  </si>
  <si>
    <t>Dominio DNS</t>
  </si>
  <si>
    <t>Region</t>
  </si>
  <si>
    <t>Net</t>
  </si>
  <si>
    <t>Start</t>
  </si>
  <si>
    <t>Router</t>
  </si>
  <si>
    <t>HOME</t>
  </si>
  <si>
    <t>Site</t>
  </si>
  <si>
    <t>Orig.Site</t>
  </si>
  <si>
    <t>NYC</t>
  </si>
  <si>
    <t>Almería</t>
  </si>
  <si>
    <t>Boston</t>
  </si>
  <si>
    <t>Philadelfia</t>
  </si>
  <si>
    <t>Alumno</t>
  </si>
  <si>
    <t>Enterprise</t>
  </si>
  <si>
    <t>Servicio ISP de cada site</t>
  </si>
  <si>
    <t>Dest.Site</t>
  </si>
  <si>
    <t>City</t>
  </si>
  <si>
    <t>Tecnología Extremos VPC</t>
  </si>
  <si>
    <t>1GBase-Fx</t>
  </si>
  <si>
    <t>PT Cloud</t>
  </si>
  <si>
    <t>ISP Router</t>
  </si>
  <si>
    <t>Public IP range</t>
  </si>
  <si>
    <t>Sites</t>
  </si>
  <si>
    <t>Service Type</t>
  </si>
  <si>
    <t>PT Cloud Origen</t>
  </si>
  <si>
    <t>PT Cloud Destino</t>
  </si>
  <si>
    <t>Tech. Origen</t>
  </si>
  <si>
    <t>Tech. Destino</t>
  </si>
  <si>
    <t>Conexión a Internet Doméstica para pruebas</t>
  </si>
  <si>
    <t>Asignación de alumnos a sites</t>
  </si>
  <si>
    <t>Paris</t>
  </si>
  <si>
    <t>DNS Server</t>
  </si>
  <si>
    <t>VLAN</t>
  </si>
  <si>
    <t>VLAN Name</t>
  </si>
  <si>
    <t>A</t>
  </si>
  <si>
    <t>B</t>
  </si>
  <si>
    <t>PHI</t>
  </si>
  <si>
    <t>WAS</t>
  </si>
  <si>
    <t>PAR</t>
  </si>
  <si>
    <t>ALM</t>
  </si>
  <si>
    <t>MIL</t>
  </si>
  <si>
    <t>MAD</t>
  </si>
  <si>
    <t>MAL</t>
  </si>
  <si>
    <t>BOS</t>
  </si>
  <si>
    <t>Milán</t>
  </si>
  <si>
    <t>Req. IPs</t>
  </si>
  <si>
    <t>Configuración de direcciones IP públicas</t>
  </si>
  <si>
    <t>Origen  VPC</t>
  </si>
  <si>
    <t>Reservado para el operador</t>
  </si>
  <si>
    <t>Conexiones Packet Tracer</t>
  </si>
  <si>
    <t>Empresa y Site</t>
  </si>
  <si>
    <t>Ubicación</t>
  </si>
  <si>
    <t>Sites VPC</t>
  </si>
  <si>
    <t>WAN: Circuitos Privados Virtuales (VPC) entre sites</t>
  </si>
  <si>
    <t>Tecnología link WAN al ISP / Conexión Packet Tracer</t>
  </si>
  <si>
    <t>Def. DNS Server</t>
  </si>
  <si>
    <t>Dominio DNS, servidor DNS público (SOA) y servidor DNS por defecto para cada site</t>
  </si>
  <si>
    <t>SOA Server Name</t>
  </si>
  <si>
    <t>SOA DNS IP</t>
  </si>
  <si>
    <t>Tecnología link ADSL / Conexión Packet Tracer</t>
  </si>
  <si>
    <t>DNS Configuration</t>
  </si>
  <si>
    <t>Home network configuration</t>
  </si>
  <si>
    <t>Configuraciones para las Multiuser Networks de Packet Tracer</t>
  </si>
  <si>
    <t>Tipo de servicio</t>
  </si>
  <si>
    <t>Enlace WAN entre sites</t>
  </si>
  <si>
    <t>Servidor</t>
  </si>
  <si>
    <t>Puerto TCP</t>
  </si>
  <si>
    <t>Enlace WAN al ISP</t>
  </si>
  <si>
    <t>Conexión ADSL doméstica</t>
  </si>
  <si>
    <t>wan.ho.ac.uma.es</t>
  </si>
  <si>
    <t>isp.ho.ac.uma.es</t>
  </si>
  <si>
    <t>Public IP Block Size for sites</t>
  </si>
  <si>
    <t>PT Cloud B</t>
  </si>
  <si>
    <t>PT Cloud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</si>
</sst>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Lucida Console"/>
      <family val="3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/>
      <name val="Lucida Console"/>
      <family val="3"/>
    </font>
    <font>
      <sz val="11"/>
      <color rgb="FF7030A0"/>
      <name val="Lucida Console"/>
      <family val="3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Lucida Console"/>
      <family val="3"/>
    </font>
    <font>
      <sz val="11"/>
      <color theme="0" tint="-0.14999847407452621"/>
      <name val="Lucida Console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9FFB"/>
        <bgColor indexed="64"/>
      </patternFill>
    </fill>
    <fill>
      <patternFill patternType="solid">
        <fgColor rgb="FF008E8E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FF3300"/>
      </bottom>
      <diagonal/>
    </border>
    <border>
      <left/>
      <right/>
      <top/>
      <bottom style="thin">
        <color rgb="FFFF3300"/>
      </bottom>
      <diagonal/>
    </border>
    <border>
      <left/>
      <right style="medium">
        <color indexed="64"/>
      </right>
      <top/>
      <bottom style="thin">
        <color rgb="FFFF3300"/>
      </bottom>
      <diagonal/>
    </border>
    <border>
      <left/>
      <right style="medium">
        <color indexed="64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 style="thin">
        <color rgb="FFFF0000"/>
      </bottom>
      <diagonal/>
    </border>
    <border>
      <left/>
      <right/>
      <top style="thin">
        <color rgb="FFFF33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7" borderId="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left"/>
    </xf>
    <xf numFmtId="0" fontId="6" fillId="10" borderId="5" xfId="0" applyFont="1" applyFill="1" applyBorder="1" applyAlignment="1">
      <alignment horizontal="left"/>
    </xf>
    <xf numFmtId="0" fontId="6" fillId="10" borderId="7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left"/>
    </xf>
    <xf numFmtId="0" fontId="6" fillId="10" borderId="24" xfId="0" applyFont="1" applyFill="1" applyBorder="1" applyAlignment="1">
      <alignment horizontal="left"/>
    </xf>
    <xf numFmtId="0" fontId="0" fillId="9" borderId="4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26" xfId="0" applyFont="1" applyFill="1" applyBorder="1" applyAlignment="1">
      <alignment horizontal="left"/>
    </xf>
    <xf numFmtId="0" fontId="0" fillId="9" borderId="25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2" borderId="26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11" borderId="26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left"/>
    </xf>
    <xf numFmtId="0" fontId="1" fillId="14" borderId="4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6" borderId="4" xfId="0" applyFont="1" applyFill="1" applyBorder="1"/>
    <xf numFmtId="0" fontId="7" fillId="6" borderId="6" xfId="0" applyFont="1" applyFill="1" applyBorder="1"/>
    <xf numFmtId="0" fontId="1" fillId="12" borderId="24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1" fillId="14" borderId="26" xfId="0" applyFont="1" applyFill="1" applyBorder="1" applyAlignment="1">
      <alignment horizontal="center"/>
    </xf>
    <xf numFmtId="0" fontId="1" fillId="14" borderId="2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3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2" fillId="4" borderId="16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left"/>
    </xf>
    <xf numFmtId="0" fontId="12" fillId="4" borderId="27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14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/>
    </xf>
    <xf numFmtId="0" fontId="14" fillId="15" borderId="6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4" fillId="5" borderId="29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left"/>
    </xf>
    <xf numFmtId="0" fontId="4" fillId="5" borderId="19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</cellXfs>
  <cellStyles count="1">
    <cellStyle name="Normal" xfId="0" builtinId="0"/>
  </cellStyles>
  <dxfs count="47"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00"/>
      </font>
      <fill>
        <patternFill>
          <bgColor rgb="FF0000FF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FF3300"/>
      <color rgb="FF0000FF"/>
      <color rgb="FFFF9999"/>
      <color rgb="FF008E8E"/>
      <color rgb="FF974706"/>
      <color rgb="FFC09FFB"/>
      <color rgb="FF00CCFF"/>
      <color rgb="FF00FFFF"/>
      <color rgb="FF00FF99"/>
      <color rgb="FFA29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6" connectionId="10" xr16:uid="{00000000-0016-0000-0000-000004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5" connectionId="17" xr16:uid="{32DC77D0-5660-407C-85F3-907D637BF1F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8" connectionId="8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4" connectionId="16" xr16:uid="{D1FD40B3-0A71-4326-A3E8-5FCAE7EA653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7" connectionId="11" xr16:uid="{00000000-0016-0000-00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3" connectionId="15" xr16:uid="{53F9C03D-14E2-4651-AB66-A0C908ABC09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0" connectionId="9" xr16:uid="{00000000-0016-0000-0000-000002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2" connectionId="14" xr16:uid="{19B22C0B-458B-41AF-986F-41822464135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16" connectionId="18" xr16:uid="{9A679753-CEEA-473D-BAFE-909A5B1D7F0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5" connectionId="6" xr16:uid="{00000000-0016-0000-0000-000001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s_9" connectionId="7" xr16:uid="{00000000-0016-0000-00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99"/>
  <sheetViews>
    <sheetView tabSelected="1" zoomScale="70" zoomScaleNormal="70" workbookViewId="0">
      <selection activeCell="A4" sqref="A4"/>
    </sheetView>
  </sheetViews>
  <sheetFormatPr baseColWidth="10" defaultColWidth="9.140625" defaultRowHeight="15" x14ac:dyDescent="0.25"/>
  <cols>
    <col min="1" max="1" width="18" customWidth="1"/>
    <col min="2" max="2" width="14.140625" customWidth="1"/>
    <col min="3" max="3" width="24.7109375" style="1" customWidth="1"/>
    <col min="4" max="4" width="26.85546875" style="1" customWidth="1"/>
    <col min="5" max="5" width="18.28515625" style="1" customWidth="1"/>
    <col min="6" max="6" width="20" style="1" customWidth="1"/>
    <col min="7" max="7" width="20.28515625" style="1" bestFit="1" customWidth="1"/>
    <col min="8" max="8" width="21.85546875" style="1" customWidth="1"/>
    <col min="9" max="9" width="28.7109375" style="1" bestFit="1" customWidth="1"/>
    <col min="10" max="10" width="16.85546875" style="1" customWidth="1"/>
    <col min="11" max="11" width="15.42578125" style="9" customWidth="1"/>
    <col min="12" max="12" width="24.85546875" style="9" customWidth="1"/>
    <col min="13" max="13" width="28.140625" style="9" customWidth="1"/>
    <col min="14" max="14" width="13.42578125" style="1" customWidth="1"/>
    <col min="15" max="15" width="16.5703125" style="9" customWidth="1"/>
    <col min="16" max="16" width="14.85546875" style="1" customWidth="1"/>
    <col min="17" max="17" width="9.85546875" style="1" customWidth="1"/>
    <col min="18" max="18" width="29.5703125" style="1" bestFit="1" customWidth="1"/>
    <col min="19" max="19" width="19.140625" style="1" customWidth="1"/>
    <col min="20" max="20" width="16.28515625" style="1" customWidth="1"/>
    <col min="21" max="21" width="20.28515625" customWidth="1"/>
    <col min="22" max="22" width="22" style="9" customWidth="1"/>
    <col min="23" max="23" width="16" style="1" customWidth="1"/>
    <col min="24" max="24" width="21.7109375" customWidth="1"/>
    <col min="25" max="25" width="20" customWidth="1"/>
    <col min="27" max="27" width="13" customWidth="1"/>
  </cols>
  <sheetData>
    <row r="1" spans="1:25" x14ac:dyDescent="0.25">
      <c r="A1" s="138" t="s">
        <v>43</v>
      </c>
      <c r="B1" s="138"/>
      <c r="C1" s="138"/>
      <c r="K1" s="1"/>
      <c r="U1" s="1"/>
      <c r="V1" s="1"/>
      <c r="X1" s="1"/>
      <c r="Y1" s="1"/>
    </row>
    <row r="2" spans="1:25" ht="15.75" thickBot="1" x14ac:dyDescent="0.3">
      <c r="A2" s="18"/>
      <c r="B2" s="139" t="s">
        <v>64</v>
      </c>
      <c r="C2" s="140"/>
      <c r="D2" s="139" t="s">
        <v>65</v>
      </c>
      <c r="E2" s="140"/>
      <c r="F2" s="141"/>
      <c r="G2" s="9"/>
      <c r="I2" s="9"/>
      <c r="K2" s="1"/>
      <c r="L2" s="1"/>
      <c r="M2" s="1"/>
      <c r="O2" s="1"/>
      <c r="S2"/>
      <c r="T2"/>
      <c r="V2"/>
      <c r="W2"/>
    </row>
    <row r="3" spans="1:25" ht="15.75" thickBot="1" x14ac:dyDescent="0.3">
      <c r="A3" s="14" t="s">
        <v>26</v>
      </c>
      <c r="B3" s="15" t="s">
        <v>27</v>
      </c>
      <c r="C3" s="17" t="s">
        <v>20</v>
      </c>
      <c r="D3" s="55" t="s">
        <v>30</v>
      </c>
      <c r="E3" s="16" t="s">
        <v>30</v>
      </c>
      <c r="F3" s="13" t="s">
        <v>15</v>
      </c>
      <c r="G3" s="95" t="s">
        <v>86</v>
      </c>
      <c r="H3" s="8" t="s">
        <v>87</v>
      </c>
      <c r="I3" s="146" t="s">
        <v>76</v>
      </c>
      <c r="J3" s="146"/>
      <c r="K3" s="146"/>
      <c r="L3" s="146"/>
      <c r="U3" s="1"/>
      <c r="V3" s="1"/>
      <c r="X3" s="1"/>
      <c r="Y3" s="1"/>
    </row>
    <row r="4" spans="1:25" ht="15.75" thickBot="1" x14ac:dyDescent="0.3">
      <c r="A4" s="33"/>
      <c r="B4" s="33">
        <v>1</v>
      </c>
      <c r="C4" s="56">
        <f>IF(B4=B3,C3+1,1)</f>
        <v>1</v>
      </c>
      <c r="D4" s="33" t="s">
        <v>11</v>
      </c>
      <c r="E4" s="56" t="s">
        <v>51</v>
      </c>
      <c r="F4" s="92" t="s">
        <v>13</v>
      </c>
      <c r="G4" s="120" t="str">
        <f>CONCATENATE("E",$B4,"-VPC-S",$C9,"-S",$C4,"-B")</f>
        <v>E1-VPC-S6-S1-B</v>
      </c>
      <c r="H4" s="121" t="str">
        <f>CONCATENATE("E",$B4,"-VPC-S",$C4,"-S",$C5,"-A")</f>
        <v>E1-VPC-S1-S2-A</v>
      </c>
      <c r="I4" s="95" t="s">
        <v>77</v>
      </c>
      <c r="J4" s="149" t="s">
        <v>79</v>
      </c>
      <c r="K4" s="149"/>
      <c r="L4" s="8" t="s">
        <v>80</v>
      </c>
      <c r="U4" s="1"/>
      <c r="V4" s="1"/>
      <c r="X4" s="1"/>
      <c r="Y4" s="1"/>
    </row>
    <row r="5" spans="1:25" x14ac:dyDescent="0.25">
      <c r="A5" s="34"/>
      <c r="B5" s="34">
        <f>B4</f>
        <v>1</v>
      </c>
      <c r="C5" s="57">
        <f t="shared" ref="C5:C39" si="0">IF(B5=B4,C4+1,1)</f>
        <v>2</v>
      </c>
      <c r="D5" s="34" t="s">
        <v>9</v>
      </c>
      <c r="E5" s="57" t="s">
        <v>55</v>
      </c>
      <c r="F5" s="93" t="s">
        <v>12</v>
      </c>
      <c r="G5" s="122" t="str">
        <f>CONCATENATE("E",$B5,"-VPC-S",$C4,"-S",$C5,"-B")</f>
        <v>E1-VPC-S1-S2-B</v>
      </c>
      <c r="H5" s="123" t="str">
        <f>CONCATENATE("E",$B5,"-VPC-S",$C5,"-S",$C6,"-A")</f>
        <v>E1-VPC-S2-S3-A</v>
      </c>
      <c r="I5" s="110" t="s">
        <v>78</v>
      </c>
      <c r="J5" s="147" t="s">
        <v>83</v>
      </c>
      <c r="K5" s="147"/>
      <c r="L5" s="3">
        <v>38002</v>
      </c>
      <c r="U5" s="1"/>
      <c r="V5" s="1"/>
      <c r="X5" s="1"/>
      <c r="Y5" s="1"/>
    </row>
    <row r="6" spans="1:25" x14ac:dyDescent="0.25">
      <c r="A6" s="34"/>
      <c r="B6" s="34">
        <f t="shared" ref="B6:B39" si="1">B5</f>
        <v>1</v>
      </c>
      <c r="C6" s="57">
        <f t="shared" si="0"/>
        <v>3</v>
      </c>
      <c r="D6" s="34" t="s">
        <v>44</v>
      </c>
      <c r="E6" s="57" t="s">
        <v>52</v>
      </c>
      <c r="F6" s="93" t="s">
        <v>12</v>
      </c>
      <c r="G6" s="122" t="str">
        <f t="shared" ref="G6:G9" si="2">CONCATENATE("E",$B6,"-VPC-S",$C5,"-S",$C6,"-B")</f>
        <v>E1-VPC-S2-S3-B</v>
      </c>
      <c r="H6" s="123" t="str">
        <f>CONCATENATE("E",$B6,"-VPC-S",$C6,"-S",$C7,"-A")</f>
        <v>E1-VPC-S3-S4-A</v>
      </c>
      <c r="I6" s="110" t="s">
        <v>81</v>
      </c>
      <c r="J6" s="147" t="s">
        <v>84</v>
      </c>
      <c r="K6" s="147"/>
      <c r="L6" s="3">
        <v>38001</v>
      </c>
      <c r="U6" s="1"/>
      <c r="V6" s="1"/>
      <c r="X6" s="1"/>
      <c r="Y6" s="1"/>
    </row>
    <row r="7" spans="1:25" ht="15.75" thickBot="1" x14ac:dyDescent="0.3">
      <c r="A7" s="34"/>
      <c r="B7" s="34">
        <f t="shared" si="1"/>
        <v>1</v>
      </c>
      <c r="C7" s="57">
        <f t="shared" si="0"/>
        <v>4</v>
      </c>
      <c r="D7" s="34" t="s">
        <v>22</v>
      </c>
      <c r="E7" s="57" t="s">
        <v>22</v>
      </c>
      <c r="F7" s="93" t="s">
        <v>13</v>
      </c>
      <c r="G7" s="122" t="str">
        <f t="shared" si="2"/>
        <v>E1-VPC-S3-S4-B</v>
      </c>
      <c r="H7" s="123" t="str">
        <f>CONCATENATE("E",$B7,"-VPC-S",$C7,"-S",$C8,"-A")</f>
        <v>E1-VPC-S4-S5-A</v>
      </c>
      <c r="I7" s="111" t="s">
        <v>82</v>
      </c>
      <c r="J7" s="148" t="s">
        <v>84</v>
      </c>
      <c r="K7" s="148"/>
      <c r="L7" s="4">
        <v>38001</v>
      </c>
      <c r="U7" s="1"/>
      <c r="V7" s="1"/>
      <c r="X7" s="1"/>
      <c r="Y7" s="1"/>
    </row>
    <row r="8" spans="1:25" x14ac:dyDescent="0.25">
      <c r="A8" s="34"/>
      <c r="B8" s="34">
        <f t="shared" si="1"/>
        <v>1</v>
      </c>
      <c r="C8" s="57">
        <f t="shared" si="0"/>
        <v>5</v>
      </c>
      <c r="D8" s="34" t="s">
        <v>58</v>
      </c>
      <c r="E8" s="57" t="s">
        <v>54</v>
      </c>
      <c r="F8" s="93" t="s">
        <v>12</v>
      </c>
      <c r="G8" s="122" t="str">
        <f t="shared" si="2"/>
        <v>E1-VPC-S4-S5-B</v>
      </c>
      <c r="H8" s="123" t="str">
        <f>CONCATENATE("E",$B8,"-VPC-S",$C8,"-S",$C9,"-A")</f>
        <v>E1-VPC-S5-S6-A</v>
      </c>
      <c r="J8" s="94"/>
      <c r="K8" s="94"/>
      <c r="L8" s="94"/>
      <c r="U8" s="1"/>
      <c r="V8" s="1"/>
      <c r="X8" s="1"/>
      <c r="Y8" s="1"/>
    </row>
    <row r="9" spans="1:25" ht="15.75" thickBot="1" x14ac:dyDescent="0.3">
      <c r="A9" s="39"/>
      <c r="B9" s="39">
        <f t="shared" si="1"/>
        <v>1</v>
      </c>
      <c r="C9" s="98">
        <f t="shared" si="0"/>
        <v>6</v>
      </c>
      <c r="D9" s="39" t="s">
        <v>24</v>
      </c>
      <c r="E9" s="98" t="s">
        <v>57</v>
      </c>
      <c r="F9" s="93" t="s">
        <v>13</v>
      </c>
      <c r="G9" s="124" t="str">
        <f t="shared" si="2"/>
        <v>E1-VPC-S5-S6-B</v>
      </c>
      <c r="H9" s="125" t="str">
        <f>CONCATENATE("E",$B9,"-VPC-S",$C9,"-S",$C4,"-A")</f>
        <v>E1-VPC-S6-S1-A</v>
      </c>
      <c r="I9" s="111" t="s">
        <v>85</v>
      </c>
      <c r="J9" s="94">
        <v>256</v>
      </c>
      <c r="K9" s="94"/>
      <c r="L9" s="94"/>
      <c r="U9" s="1"/>
      <c r="V9" s="1"/>
      <c r="X9" s="1"/>
      <c r="Y9" s="1"/>
    </row>
    <row r="10" spans="1:25" x14ac:dyDescent="0.25">
      <c r="A10" s="35"/>
      <c r="B10" s="35">
        <v>2</v>
      </c>
      <c r="C10" s="59">
        <f t="shared" si="0"/>
        <v>1</v>
      </c>
      <c r="D10" s="35" t="s">
        <v>11</v>
      </c>
      <c r="E10" s="59" t="s">
        <v>51</v>
      </c>
      <c r="F10" s="93" t="s">
        <v>13</v>
      </c>
      <c r="G10" s="122" t="str">
        <f t="shared" ref="G10" si="3">CONCATENATE("E",$B10,"-VPC-S",$C15,"-S",$C10,"-B")</f>
        <v>E2-VPC-S6-S1-B</v>
      </c>
      <c r="H10" s="123" t="str">
        <f t="shared" ref="H10:H14" si="4">CONCATENATE("E",$B10,"-VPC-S",$C10,"-S",$C11,"-A")</f>
        <v>E2-VPC-S1-S2-A</v>
      </c>
      <c r="K10" s="1"/>
      <c r="U10" s="1"/>
      <c r="V10" s="1"/>
      <c r="X10" s="1"/>
      <c r="Y10" s="1"/>
    </row>
    <row r="11" spans="1:25" x14ac:dyDescent="0.25">
      <c r="A11" s="35"/>
      <c r="B11" s="35">
        <f t="shared" si="1"/>
        <v>2</v>
      </c>
      <c r="C11" s="59">
        <f t="shared" si="0"/>
        <v>2</v>
      </c>
      <c r="D11" s="35" t="s">
        <v>10</v>
      </c>
      <c r="E11" s="59" t="s">
        <v>56</v>
      </c>
      <c r="F11" s="93" t="s">
        <v>12</v>
      </c>
      <c r="G11" s="122" t="str">
        <f t="shared" ref="G11:G15" si="5">CONCATENATE("E",$B11,"-VPC-S",$C10,"-S",$C11,"-B")</f>
        <v>E2-VPC-S1-S2-B</v>
      </c>
      <c r="H11" s="123" t="str">
        <f t="shared" si="4"/>
        <v>E2-VPC-S2-S3-A</v>
      </c>
      <c r="K11" s="1"/>
      <c r="U11" s="1"/>
      <c r="V11" s="1"/>
      <c r="X11" s="1"/>
      <c r="Y11" s="1"/>
    </row>
    <row r="12" spans="1:25" x14ac:dyDescent="0.25">
      <c r="A12" s="35"/>
      <c r="B12" s="35">
        <f t="shared" si="1"/>
        <v>2</v>
      </c>
      <c r="C12" s="59">
        <f t="shared" si="0"/>
        <v>3</v>
      </c>
      <c r="D12" s="35" t="s">
        <v>58</v>
      </c>
      <c r="E12" s="59" t="s">
        <v>54</v>
      </c>
      <c r="F12" s="93" t="s">
        <v>12</v>
      </c>
      <c r="G12" s="122" t="str">
        <f t="shared" si="5"/>
        <v>E2-VPC-S2-S3-B</v>
      </c>
      <c r="H12" s="123" t="str">
        <f t="shared" si="4"/>
        <v>E2-VPC-S3-S4-A</v>
      </c>
      <c r="K12" s="1"/>
      <c r="U12" s="1"/>
      <c r="V12" s="1"/>
      <c r="X12" s="1"/>
      <c r="Y12" s="1"/>
    </row>
    <row r="13" spans="1:25" x14ac:dyDescent="0.25">
      <c r="A13" s="35"/>
      <c r="B13" s="35">
        <f t="shared" si="1"/>
        <v>2</v>
      </c>
      <c r="C13" s="59">
        <f t="shared" si="0"/>
        <v>4</v>
      </c>
      <c r="D13" s="35" t="s">
        <v>25</v>
      </c>
      <c r="E13" s="59" t="s">
        <v>50</v>
      </c>
      <c r="F13" s="93" t="s">
        <v>13</v>
      </c>
      <c r="G13" s="122" t="str">
        <f t="shared" si="5"/>
        <v>E2-VPC-S3-S4-B</v>
      </c>
      <c r="H13" s="123" t="str">
        <f t="shared" si="4"/>
        <v>E2-VPC-S4-S5-A</v>
      </c>
      <c r="K13" s="1"/>
      <c r="U13" s="1"/>
      <c r="V13" s="1"/>
      <c r="X13" s="1"/>
      <c r="Y13" s="1"/>
    </row>
    <row r="14" spans="1:25" x14ac:dyDescent="0.25">
      <c r="A14" s="35"/>
      <c r="B14" s="35">
        <f t="shared" si="1"/>
        <v>2</v>
      </c>
      <c r="C14" s="59">
        <f t="shared" si="0"/>
        <v>5</v>
      </c>
      <c r="D14" s="35" t="s">
        <v>44</v>
      </c>
      <c r="E14" s="59" t="s">
        <v>52</v>
      </c>
      <c r="F14" s="93" t="s">
        <v>12</v>
      </c>
      <c r="G14" s="122" t="str">
        <f t="shared" si="5"/>
        <v>E2-VPC-S4-S5-B</v>
      </c>
      <c r="H14" s="123" t="str">
        <f t="shared" si="4"/>
        <v>E2-VPC-S5-S6-A</v>
      </c>
      <c r="K14" s="1"/>
      <c r="U14" s="1"/>
      <c r="V14" s="1"/>
      <c r="X14" s="1"/>
      <c r="Y14" s="1"/>
    </row>
    <row r="15" spans="1:25" x14ac:dyDescent="0.25">
      <c r="A15" s="40"/>
      <c r="B15" s="40">
        <f t="shared" si="1"/>
        <v>2</v>
      </c>
      <c r="C15" s="99">
        <f t="shared" si="0"/>
        <v>6</v>
      </c>
      <c r="D15" s="40" t="s">
        <v>24</v>
      </c>
      <c r="E15" s="99" t="s">
        <v>57</v>
      </c>
      <c r="F15" s="93" t="s">
        <v>13</v>
      </c>
      <c r="G15" s="124" t="str">
        <f t="shared" si="5"/>
        <v>E2-VPC-S5-S6-B</v>
      </c>
      <c r="H15" s="125" t="str">
        <f t="shared" ref="H15" si="6">CONCATENATE("E",$B15,"-VPC-S",$C15,"-S",$C10,"-A")</f>
        <v>E2-VPC-S6-S1-A</v>
      </c>
      <c r="K15" s="1"/>
      <c r="U15" s="1"/>
      <c r="V15" s="1"/>
      <c r="X15" s="1"/>
      <c r="Y15" s="1"/>
    </row>
    <row r="16" spans="1:25" x14ac:dyDescent="0.25">
      <c r="A16" s="36"/>
      <c r="B16" s="36">
        <v>3</v>
      </c>
      <c r="C16" s="60">
        <f t="shared" si="0"/>
        <v>1</v>
      </c>
      <c r="D16" s="36" t="s">
        <v>22</v>
      </c>
      <c r="E16" s="60" t="s">
        <v>22</v>
      </c>
      <c r="F16" s="93" t="s">
        <v>13</v>
      </c>
      <c r="G16" s="122" t="str">
        <f t="shared" ref="G16" si="7">CONCATENATE("E",$B16,"-VPC-S",$C21,"-S",$C16,"-B")</f>
        <v>E3-VPC-S6-S1-B</v>
      </c>
      <c r="H16" s="123" t="str">
        <f t="shared" ref="H16:H20" si="8">CONCATENATE("E",$B16,"-VPC-S",$C16,"-S",$C17,"-A")</f>
        <v>E3-VPC-S1-S2-A</v>
      </c>
      <c r="K16" s="1"/>
      <c r="U16" s="1"/>
      <c r="V16" s="1"/>
      <c r="X16" s="1"/>
      <c r="Y16" s="1"/>
    </row>
    <row r="17" spans="1:25" x14ac:dyDescent="0.25">
      <c r="A17" s="36"/>
      <c r="B17" s="36">
        <f t="shared" si="1"/>
        <v>3</v>
      </c>
      <c r="C17" s="60">
        <f t="shared" si="0"/>
        <v>2</v>
      </c>
      <c r="D17" s="36" t="s">
        <v>23</v>
      </c>
      <c r="E17" s="60" t="s">
        <v>53</v>
      </c>
      <c r="F17" s="93" t="s">
        <v>12</v>
      </c>
      <c r="G17" s="122" t="str">
        <f t="shared" ref="G17:G21" si="9">CONCATENATE("E",$B17,"-VPC-S",$C16,"-S",$C17,"-B")</f>
        <v>E3-VPC-S1-S2-B</v>
      </c>
      <c r="H17" s="123" t="str">
        <f t="shared" si="8"/>
        <v>E3-VPC-S2-S3-A</v>
      </c>
      <c r="K17" s="1"/>
      <c r="U17" s="1"/>
      <c r="V17" s="1"/>
      <c r="X17" s="1"/>
      <c r="Y17" s="1"/>
    </row>
    <row r="18" spans="1:25" x14ac:dyDescent="0.25">
      <c r="A18" s="36"/>
      <c r="B18" s="36">
        <f t="shared" si="1"/>
        <v>3</v>
      </c>
      <c r="C18" s="60">
        <f t="shared" si="0"/>
        <v>3</v>
      </c>
      <c r="D18" s="36" t="s">
        <v>44</v>
      </c>
      <c r="E18" s="60" t="s">
        <v>52</v>
      </c>
      <c r="F18" s="93" t="s">
        <v>12</v>
      </c>
      <c r="G18" s="122" t="str">
        <f t="shared" si="9"/>
        <v>E3-VPC-S2-S3-B</v>
      </c>
      <c r="H18" s="123" t="str">
        <f t="shared" si="8"/>
        <v>E3-VPC-S3-S4-A</v>
      </c>
      <c r="K18" s="1"/>
      <c r="U18" s="1"/>
      <c r="V18" s="1"/>
      <c r="X18" s="1"/>
      <c r="Y18" s="1"/>
    </row>
    <row r="19" spans="1:25" x14ac:dyDescent="0.25">
      <c r="A19" s="36"/>
      <c r="B19" s="36">
        <f t="shared" si="1"/>
        <v>3</v>
      </c>
      <c r="C19" s="60">
        <f t="shared" si="0"/>
        <v>4</v>
      </c>
      <c r="D19" s="36" t="s">
        <v>24</v>
      </c>
      <c r="E19" s="60" t="s">
        <v>57</v>
      </c>
      <c r="F19" s="93" t="s">
        <v>13</v>
      </c>
      <c r="G19" s="122" t="str">
        <f t="shared" si="9"/>
        <v>E3-VPC-S3-S4-B</v>
      </c>
      <c r="H19" s="123" t="str">
        <f t="shared" si="8"/>
        <v>E3-VPC-S4-S5-A</v>
      </c>
      <c r="K19" s="1"/>
      <c r="U19" s="1"/>
      <c r="V19" s="1"/>
      <c r="X19" s="1"/>
      <c r="Y19" s="1"/>
    </row>
    <row r="20" spans="1:25" x14ac:dyDescent="0.25">
      <c r="A20" s="36"/>
      <c r="B20" s="36">
        <f t="shared" si="1"/>
        <v>3</v>
      </c>
      <c r="C20" s="60">
        <f t="shared" si="0"/>
        <v>5</v>
      </c>
      <c r="D20" s="36" t="s">
        <v>58</v>
      </c>
      <c r="E20" s="60" t="s">
        <v>54</v>
      </c>
      <c r="F20" s="93" t="s">
        <v>12</v>
      </c>
      <c r="G20" s="122" t="str">
        <f t="shared" si="9"/>
        <v>E3-VPC-S4-S5-B</v>
      </c>
      <c r="H20" s="123" t="str">
        <f t="shared" si="8"/>
        <v>E3-VPC-S5-S6-A</v>
      </c>
      <c r="K20" s="1"/>
      <c r="U20" s="1"/>
      <c r="V20" s="1"/>
      <c r="X20" s="1"/>
      <c r="Y20" s="1"/>
    </row>
    <row r="21" spans="1:25" x14ac:dyDescent="0.25">
      <c r="A21" s="41"/>
      <c r="B21" s="41">
        <f t="shared" si="1"/>
        <v>3</v>
      </c>
      <c r="C21" s="100">
        <f t="shared" si="0"/>
        <v>6</v>
      </c>
      <c r="D21" s="41" t="s">
        <v>25</v>
      </c>
      <c r="E21" s="100" t="s">
        <v>50</v>
      </c>
      <c r="F21" s="93" t="s">
        <v>13</v>
      </c>
      <c r="G21" s="124" t="str">
        <f t="shared" si="9"/>
        <v>E3-VPC-S5-S6-B</v>
      </c>
      <c r="H21" s="125" t="str">
        <f t="shared" ref="H21" si="10">CONCATENATE("E",$B21,"-VPC-S",$C21,"-S",$C16,"-A")</f>
        <v>E3-VPC-S6-S1-A</v>
      </c>
      <c r="K21" s="1"/>
      <c r="U21" s="1"/>
      <c r="V21" s="1"/>
      <c r="X21" s="1"/>
      <c r="Y21" s="1"/>
    </row>
    <row r="22" spans="1:25" x14ac:dyDescent="0.25">
      <c r="A22" s="37"/>
      <c r="B22" s="37">
        <v>4</v>
      </c>
      <c r="C22" s="61">
        <f t="shared" si="0"/>
        <v>1</v>
      </c>
      <c r="D22" s="37" t="s">
        <v>24</v>
      </c>
      <c r="E22" s="61" t="s">
        <v>57</v>
      </c>
      <c r="F22" s="93" t="s">
        <v>13</v>
      </c>
      <c r="G22" s="122" t="str">
        <f t="shared" ref="G22" si="11">CONCATENATE("E",$B22,"-VPC-S",$C27,"-S",$C22,"-B")</f>
        <v>E4-VPC-S6-S1-B</v>
      </c>
      <c r="H22" s="123" t="str">
        <f t="shared" ref="H22:H26" si="12">CONCATENATE("E",$B22,"-VPC-S",$C22,"-S",$C23,"-A")</f>
        <v>E4-VPC-S1-S2-A</v>
      </c>
      <c r="K22" s="1"/>
      <c r="U22" s="1"/>
      <c r="V22" s="1"/>
      <c r="X22" s="1"/>
      <c r="Y22" s="1"/>
    </row>
    <row r="23" spans="1:25" x14ac:dyDescent="0.25">
      <c r="A23" s="37"/>
      <c r="B23" s="37">
        <f t="shared" si="1"/>
        <v>4</v>
      </c>
      <c r="C23" s="61">
        <f t="shared" si="0"/>
        <v>2</v>
      </c>
      <c r="D23" s="37" t="s">
        <v>25</v>
      </c>
      <c r="E23" s="61" t="s">
        <v>50</v>
      </c>
      <c r="F23" s="93" t="s">
        <v>13</v>
      </c>
      <c r="G23" s="122" t="str">
        <f t="shared" ref="G23:G27" si="13">CONCATENATE("E",$B23,"-VPC-S",$C22,"-S",$C23,"-B")</f>
        <v>E4-VPC-S1-S2-B</v>
      </c>
      <c r="H23" s="123" t="str">
        <f t="shared" si="12"/>
        <v>E4-VPC-S2-S3-A</v>
      </c>
      <c r="K23" s="1"/>
      <c r="U23" s="1"/>
      <c r="V23" s="1"/>
      <c r="X23" s="1"/>
      <c r="Y23" s="1"/>
    </row>
    <row r="24" spans="1:25" x14ac:dyDescent="0.25">
      <c r="A24" s="37"/>
      <c r="B24" s="37">
        <f t="shared" si="1"/>
        <v>4</v>
      </c>
      <c r="C24" s="61">
        <f t="shared" si="0"/>
        <v>3</v>
      </c>
      <c r="D24" s="37" t="s">
        <v>44</v>
      </c>
      <c r="E24" s="61" t="s">
        <v>52</v>
      </c>
      <c r="F24" s="93" t="s">
        <v>12</v>
      </c>
      <c r="G24" s="122" t="str">
        <f t="shared" si="13"/>
        <v>E4-VPC-S2-S3-B</v>
      </c>
      <c r="H24" s="123" t="str">
        <f t="shared" si="12"/>
        <v>E4-VPC-S3-S4-A</v>
      </c>
      <c r="K24" s="1"/>
      <c r="U24" s="1"/>
      <c r="V24" s="1"/>
      <c r="X24" s="1"/>
      <c r="Y24" s="1"/>
    </row>
    <row r="25" spans="1:25" x14ac:dyDescent="0.25">
      <c r="A25" s="37"/>
      <c r="B25" s="37">
        <f t="shared" si="1"/>
        <v>4</v>
      </c>
      <c r="C25" s="61">
        <f t="shared" si="0"/>
        <v>4</v>
      </c>
      <c r="D25" s="37" t="s">
        <v>9</v>
      </c>
      <c r="E25" s="61" t="s">
        <v>55</v>
      </c>
      <c r="F25" s="93" t="s">
        <v>12</v>
      </c>
      <c r="G25" s="122" t="str">
        <f t="shared" si="13"/>
        <v>E4-VPC-S3-S4-B</v>
      </c>
      <c r="H25" s="123" t="str">
        <f t="shared" si="12"/>
        <v>E4-VPC-S4-S5-A</v>
      </c>
      <c r="K25" s="1"/>
      <c r="U25" s="1"/>
      <c r="V25" s="1"/>
      <c r="X25" s="1"/>
      <c r="Y25" s="1"/>
    </row>
    <row r="26" spans="1:25" x14ac:dyDescent="0.25">
      <c r="A26" s="37"/>
      <c r="B26" s="37">
        <f t="shared" si="1"/>
        <v>4</v>
      </c>
      <c r="C26" s="61">
        <f t="shared" si="0"/>
        <v>5</v>
      </c>
      <c r="D26" s="37" t="s">
        <v>10</v>
      </c>
      <c r="E26" s="61" t="s">
        <v>56</v>
      </c>
      <c r="F26" s="93" t="s">
        <v>12</v>
      </c>
      <c r="G26" s="122" t="str">
        <f t="shared" si="13"/>
        <v>E4-VPC-S4-S5-B</v>
      </c>
      <c r="H26" s="123" t="str">
        <f t="shared" si="12"/>
        <v>E4-VPC-S5-S6-A</v>
      </c>
      <c r="K26" s="1"/>
      <c r="U26" s="1"/>
      <c r="V26" s="1"/>
      <c r="X26" s="1"/>
      <c r="Y26" s="1"/>
    </row>
    <row r="27" spans="1:25" x14ac:dyDescent="0.25">
      <c r="A27" s="42"/>
      <c r="B27" s="42">
        <f t="shared" si="1"/>
        <v>4</v>
      </c>
      <c r="C27" s="101">
        <f t="shared" si="0"/>
        <v>6</v>
      </c>
      <c r="D27" s="42" t="s">
        <v>22</v>
      </c>
      <c r="E27" s="101" t="s">
        <v>22</v>
      </c>
      <c r="F27" s="93" t="s">
        <v>13</v>
      </c>
      <c r="G27" s="124" t="str">
        <f t="shared" si="13"/>
        <v>E4-VPC-S5-S6-B</v>
      </c>
      <c r="H27" s="125" t="str">
        <f t="shared" ref="H27" si="14">CONCATENATE("E",$B27,"-VPC-S",$C27,"-S",$C22,"-A")</f>
        <v>E4-VPC-S6-S1-A</v>
      </c>
      <c r="K27" s="1"/>
      <c r="U27" s="1"/>
      <c r="V27" s="1"/>
      <c r="X27" s="1"/>
      <c r="Y27" s="1"/>
    </row>
    <row r="28" spans="1:25" x14ac:dyDescent="0.25">
      <c r="A28" s="38"/>
      <c r="B28" s="79">
        <v>5</v>
      </c>
      <c r="C28" s="80">
        <f t="shared" si="0"/>
        <v>1</v>
      </c>
      <c r="D28" s="79" t="s">
        <v>58</v>
      </c>
      <c r="E28" s="80" t="s">
        <v>54</v>
      </c>
      <c r="F28" s="93" t="s">
        <v>12</v>
      </c>
      <c r="G28" s="122" t="str">
        <f t="shared" ref="G28" si="15">CONCATENATE("E",$B28,"-VPC-S",$C33,"-S",$C28,"-B")</f>
        <v>E5-VPC-S6-S1-B</v>
      </c>
      <c r="H28" s="123" t="str">
        <f t="shared" ref="H28:H32" si="16">CONCATENATE("E",$B28,"-VPC-S",$C28,"-S",$C29,"-A")</f>
        <v>E5-VPC-S1-S2-A</v>
      </c>
      <c r="K28" s="1"/>
      <c r="U28" s="1"/>
      <c r="V28" s="1"/>
      <c r="X28" s="1"/>
      <c r="Y28" s="1"/>
    </row>
    <row r="29" spans="1:25" x14ac:dyDescent="0.25">
      <c r="A29" s="38"/>
      <c r="B29" s="79">
        <f t="shared" si="1"/>
        <v>5</v>
      </c>
      <c r="C29" s="80">
        <f t="shared" si="0"/>
        <v>2</v>
      </c>
      <c r="D29" s="79" t="s">
        <v>25</v>
      </c>
      <c r="E29" s="80" t="s">
        <v>50</v>
      </c>
      <c r="F29" s="93" t="s">
        <v>13</v>
      </c>
      <c r="G29" s="122" t="str">
        <f t="shared" ref="G29:G33" si="17">CONCATENATE("E",$B29,"-VPC-S",$C28,"-S",$C29,"-B")</f>
        <v>E5-VPC-S1-S2-B</v>
      </c>
      <c r="H29" s="123" t="str">
        <f t="shared" si="16"/>
        <v>E5-VPC-S2-S3-A</v>
      </c>
      <c r="K29" s="1"/>
      <c r="U29" s="1"/>
      <c r="V29" s="1"/>
      <c r="X29" s="1"/>
      <c r="Y29" s="1"/>
    </row>
    <row r="30" spans="1:25" x14ac:dyDescent="0.25">
      <c r="A30" s="38"/>
      <c r="B30" s="79">
        <f t="shared" si="1"/>
        <v>5</v>
      </c>
      <c r="C30" s="80">
        <f t="shared" si="0"/>
        <v>3</v>
      </c>
      <c r="D30" s="79" t="s">
        <v>11</v>
      </c>
      <c r="E30" s="80" t="s">
        <v>51</v>
      </c>
      <c r="F30" s="93" t="s">
        <v>13</v>
      </c>
      <c r="G30" s="122" t="str">
        <f t="shared" si="17"/>
        <v>E5-VPC-S2-S3-B</v>
      </c>
      <c r="H30" s="123" t="str">
        <f t="shared" si="16"/>
        <v>E5-VPC-S3-S4-A</v>
      </c>
      <c r="K30" s="1"/>
      <c r="U30" s="1"/>
      <c r="V30" s="1"/>
      <c r="X30" s="1"/>
      <c r="Y30" s="1"/>
    </row>
    <row r="31" spans="1:25" x14ac:dyDescent="0.25">
      <c r="A31" s="38"/>
      <c r="B31" s="79">
        <f t="shared" si="1"/>
        <v>5</v>
      </c>
      <c r="C31" s="80">
        <f t="shared" si="0"/>
        <v>4</v>
      </c>
      <c r="D31" s="79" t="s">
        <v>10</v>
      </c>
      <c r="E31" s="80" t="s">
        <v>56</v>
      </c>
      <c r="F31" s="93" t="s">
        <v>12</v>
      </c>
      <c r="G31" s="122" t="str">
        <f t="shared" si="17"/>
        <v>E5-VPC-S3-S4-B</v>
      </c>
      <c r="H31" s="123" t="str">
        <f t="shared" si="16"/>
        <v>E5-VPC-S4-S5-A</v>
      </c>
      <c r="K31" s="1"/>
      <c r="U31" s="1"/>
      <c r="V31" s="1"/>
      <c r="X31" s="1"/>
      <c r="Y31" s="1"/>
    </row>
    <row r="32" spans="1:25" x14ac:dyDescent="0.25">
      <c r="A32" s="38"/>
      <c r="B32" s="79">
        <f t="shared" si="1"/>
        <v>5</v>
      </c>
      <c r="C32" s="80">
        <f t="shared" si="0"/>
        <v>5</v>
      </c>
      <c r="D32" s="79" t="s">
        <v>9</v>
      </c>
      <c r="E32" s="80" t="s">
        <v>55</v>
      </c>
      <c r="F32" s="93" t="s">
        <v>12</v>
      </c>
      <c r="G32" s="122" t="str">
        <f t="shared" si="17"/>
        <v>E5-VPC-S4-S5-B</v>
      </c>
      <c r="H32" s="123" t="str">
        <f t="shared" si="16"/>
        <v>E5-VPC-S5-S6-A</v>
      </c>
      <c r="K32" s="1"/>
      <c r="U32" s="1"/>
      <c r="V32" s="1"/>
      <c r="X32" s="1"/>
      <c r="Y32" s="1"/>
    </row>
    <row r="33" spans="1:25" x14ac:dyDescent="0.25">
      <c r="A33" s="102"/>
      <c r="B33" s="103">
        <f t="shared" si="1"/>
        <v>5</v>
      </c>
      <c r="C33" s="104">
        <f t="shared" si="0"/>
        <v>6</v>
      </c>
      <c r="D33" s="103" t="s">
        <v>22</v>
      </c>
      <c r="E33" s="104" t="s">
        <v>22</v>
      </c>
      <c r="F33" s="93" t="s">
        <v>13</v>
      </c>
      <c r="G33" s="124" t="str">
        <f t="shared" si="17"/>
        <v>E5-VPC-S5-S6-B</v>
      </c>
      <c r="H33" s="125" t="str">
        <f t="shared" ref="H33" si="18">CONCATENATE("E",$B33,"-VPC-S",$C33,"-S",$C28,"-A")</f>
        <v>E5-VPC-S6-S1-A</v>
      </c>
      <c r="K33" s="1"/>
      <c r="U33" s="1"/>
      <c r="V33" s="1"/>
      <c r="X33" s="1"/>
      <c r="Y33" s="1"/>
    </row>
    <row r="34" spans="1:25" x14ac:dyDescent="0.25">
      <c r="A34" s="96"/>
      <c r="B34" s="81">
        <v>6</v>
      </c>
      <c r="C34" s="82">
        <f t="shared" si="0"/>
        <v>1</v>
      </c>
      <c r="D34" s="81" t="s">
        <v>58</v>
      </c>
      <c r="E34" s="82" t="s">
        <v>54</v>
      </c>
      <c r="F34" s="93" t="s">
        <v>12</v>
      </c>
      <c r="G34" s="116" t="str">
        <f t="shared" ref="G34" si="19">CONCATENATE("E",$B34,"-VPC-S",$C39,"-S",$C34,"-B")</f>
        <v>E6-VPC-S6-S1-B</v>
      </c>
      <c r="H34" s="117" t="str">
        <f t="shared" ref="H34:H38" si="20">CONCATENATE("E",$B34,"-VPC-S",$C34,"-S",$C35,"-A")</f>
        <v>E6-VPC-S1-S2-A</v>
      </c>
      <c r="K34" s="1"/>
      <c r="U34" s="1"/>
      <c r="V34" s="1"/>
      <c r="X34" s="1"/>
      <c r="Y34" s="1"/>
    </row>
    <row r="35" spans="1:25" x14ac:dyDescent="0.25">
      <c r="A35" s="96"/>
      <c r="B35" s="81">
        <f t="shared" si="1"/>
        <v>6</v>
      </c>
      <c r="C35" s="82">
        <f t="shared" si="0"/>
        <v>2</v>
      </c>
      <c r="D35" s="81" t="s">
        <v>25</v>
      </c>
      <c r="E35" s="82" t="s">
        <v>50</v>
      </c>
      <c r="F35" s="93" t="s">
        <v>13</v>
      </c>
      <c r="G35" s="116" t="str">
        <f t="shared" ref="G35:G39" si="21">CONCATENATE("E",$B35,"-VPC-S",$C34,"-S",$C35,"-B")</f>
        <v>E6-VPC-S1-S2-B</v>
      </c>
      <c r="H35" s="117" t="str">
        <f t="shared" si="20"/>
        <v>E6-VPC-S2-S3-A</v>
      </c>
      <c r="K35" s="1"/>
      <c r="U35" s="1"/>
      <c r="V35" s="1"/>
      <c r="X35" s="1"/>
      <c r="Y35" s="1"/>
    </row>
    <row r="36" spans="1:25" x14ac:dyDescent="0.25">
      <c r="A36" s="96"/>
      <c r="B36" s="81">
        <f t="shared" si="1"/>
        <v>6</v>
      </c>
      <c r="C36" s="82">
        <f t="shared" si="0"/>
        <v>3</v>
      </c>
      <c r="D36" s="81" t="s">
        <v>11</v>
      </c>
      <c r="E36" s="82" t="s">
        <v>51</v>
      </c>
      <c r="F36" s="93" t="s">
        <v>13</v>
      </c>
      <c r="G36" s="116" t="str">
        <f t="shared" si="21"/>
        <v>E6-VPC-S2-S3-B</v>
      </c>
      <c r="H36" s="117" t="str">
        <f t="shared" si="20"/>
        <v>E6-VPC-S3-S4-A</v>
      </c>
      <c r="K36" s="1"/>
      <c r="U36" s="1"/>
      <c r="V36" s="1"/>
      <c r="X36" s="1"/>
      <c r="Y36" s="1"/>
    </row>
    <row r="37" spans="1:25" x14ac:dyDescent="0.25">
      <c r="A37" s="96"/>
      <c r="B37" s="81">
        <f t="shared" si="1"/>
        <v>6</v>
      </c>
      <c r="C37" s="82">
        <f t="shared" si="0"/>
        <v>4</v>
      </c>
      <c r="D37" s="81" t="s">
        <v>10</v>
      </c>
      <c r="E37" s="82" t="s">
        <v>56</v>
      </c>
      <c r="F37" s="93" t="s">
        <v>12</v>
      </c>
      <c r="G37" s="116" t="str">
        <f t="shared" si="21"/>
        <v>E6-VPC-S3-S4-B</v>
      </c>
      <c r="H37" s="117" t="str">
        <f t="shared" si="20"/>
        <v>E6-VPC-S4-S5-A</v>
      </c>
      <c r="K37" s="1"/>
      <c r="U37" s="1"/>
      <c r="V37" s="1"/>
      <c r="X37" s="1"/>
      <c r="Y37" s="1"/>
    </row>
    <row r="38" spans="1:25" x14ac:dyDescent="0.25">
      <c r="A38" s="96"/>
      <c r="B38" s="81">
        <f t="shared" si="1"/>
        <v>6</v>
      </c>
      <c r="C38" s="82">
        <f t="shared" si="0"/>
        <v>5</v>
      </c>
      <c r="D38" s="81"/>
      <c r="E38" s="82"/>
      <c r="F38" s="93" t="s">
        <v>12</v>
      </c>
      <c r="G38" s="116" t="str">
        <f t="shared" si="21"/>
        <v>E6-VPC-S4-S5-B</v>
      </c>
      <c r="H38" s="117" t="str">
        <f t="shared" si="20"/>
        <v>E6-VPC-S5-S6-A</v>
      </c>
      <c r="K38" s="1"/>
      <c r="U38" s="1"/>
      <c r="V38" s="1"/>
      <c r="X38" s="1"/>
      <c r="Y38" s="1"/>
    </row>
    <row r="39" spans="1:25" ht="15.75" thickBot="1" x14ac:dyDescent="0.3">
      <c r="A39" s="97"/>
      <c r="B39" s="83">
        <f t="shared" si="1"/>
        <v>6</v>
      </c>
      <c r="C39" s="84">
        <f t="shared" si="0"/>
        <v>6</v>
      </c>
      <c r="D39" s="83"/>
      <c r="E39" s="84"/>
      <c r="F39" s="93" t="s">
        <v>13</v>
      </c>
      <c r="G39" s="118" t="str">
        <f t="shared" si="21"/>
        <v>E6-VPC-S5-S6-B</v>
      </c>
      <c r="H39" s="119" t="str">
        <f t="shared" ref="H39" si="22">CONCATENATE("E",$B39,"-VPC-S",$C39,"-S",$C34,"-A")</f>
        <v>E6-VPC-S6-S1-A</v>
      </c>
      <c r="K39" s="1"/>
      <c r="U39" s="1"/>
      <c r="V39" s="1"/>
      <c r="X39" s="1"/>
      <c r="Y39" s="1"/>
    </row>
    <row r="40" spans="1:25" x14ac:dyDescent="0.25">
      <c r="A40" s="5"/>
      <c r="B40" s="5"/>
      <c r="C40" s="2"/>
      <c r="D40" s="2"/>
      <c r="K40" s="1"/>
      <c r="U40" s="1"/>
      <c r="V40" s="1"/>
      <c r="X40" s="1"/>
      <c r="Y40" s="1"/>
    </row>
    <row r="41" spans="1:25" x14ac:dyDescent="0.25">
      <c r="A41" s="146" t="s">
        <v>67</v>
      </c>
      <c r="B41" s="146"/>
      <c r="C41" s="146"/>
      <c r="D41" s="2"/>
      <c r="E41" s="2"/>
      <c r="F41" s="2"/>
    </row>
    <row r="42" spans="1:25" ht="15.75" thickBot="1" x14ac:dyDescent="0.3">
      <c r="A42" s="18"/>
      <c r="B42" s="144" t="s">
        <v>66</v>
      </c>
      <c r="C42" s="145"/>
      <c r="D42" s="139" t="s">
        <v>31</v>
      </c>
      <c r="E42" s="140"/>
      <c r="F42" s="141"/>
      <c r="G42" s="144" t="s">
        <v>63</v>
      </c>
      <c r="H42" s="145"/>
      <c r="I42" s="150" t="s">
        <v>62</v>
      </c>
      <c r="J42" s="151"/>
      <c r="K42" s="144" t="s">
        <v>61</v>
      </c>
      <c r="L42" s="145"/>
      <c r="U42" s="1"/>
      <c r="V42" s="1"/>
      <c r="X42" s="1"/>
    </row>
    <row r="43" spans="1:25" ht="15.75" thickBot="1" x14ac:dyDescent="0.3">
      <c r="A43" s="6" t="s">
        <v>0</v>
      </c>
      <c r="B43" s="7" t="s">
        <v>21</v>
      </c>
      <c r="C43" s="7" t="s">
        <v>29</v>
      </c>
      <c r="D43" s="7" t="s">
        <v>37</v>
      </c>
      <c r="E43" s="7" t="s">
        <v>40</v>
      </c>
      <c r="F43" s="7" t="s">
        <v>41</v>
      </c>
      <c r="G43" s="7" t="s">
        <v>38</v>
      </c>
      <c r="H43" s="8" t="s">
        <v>39</v>
      </c>
      <c r="I43" s="73" t="s">
        <v>46</v>
      </c>
      <c r="J43" s="73" t="s">
        <v>47</v>
      </c>
      <c r="K43" s="6" t="s">
        <v>48</v>
      </c>
      <c r="L43" s="8" t="s">
        <v>49</v>
      </c>
      <c r="U43" s="1"/>
      <c r="V43" s="1"/>
      <c r="X43" s="1"/>
    </row>
    <row r="44" spans="1:25" x14ac:dyDescent="0.25">
      <c r="A44" s="33">
        <v>1</v>
      </c>
      <c r="B44" s="33">
        <f t="shared" ref="B44:B47" si="23">IF(A44=A43,B43+1,1)</f>
        <v>1</v>
      </c>
      <c r="C44" s="56">
        <f>IF(A44=A45,B44+1,1)</f>
        <v>2</v>
      </c>
      <c r="D44" s="85" t="s">
        <v>8</v>
      </c>
      <c r="E44" s="88" t="s">
        <v>32</v>
      </c>
      <c r="F44" s="88" t="s">
        <v>32</v>
      </c>
      <c r="G44" s="63" t="str">
        <f>CONCATENATE("E",$A44,"-VPC-S",$B44,"-S",$C44,"-A")</f>
        <v>E1-VPC-S1-S2-A</v>
      </c>
      <c r="H44" s="64" t="str">
        <f>CONCATENATE("E",$A44,"-VPC-S",$B44,"-S",$C44,"-B")</f>
        <v>E1-VPC-S1-S2-B</v>
      </c>
      <c r="I44" s="112">
        <f>340+10*A44+1</f>
        <v>351</v>
      </c>
      <c r="J44" s="74" t="str">
        <f>CONCATENATE("E",$A44,"-VPC-S",$B44,"-S",$C44)</f>
        <v>E1-VPC-S1-S2</v>
      </c>
      <c r="K44" s="33" t="str">
        <f>E4</f>
        <v>WAS</v>
      </c>
      <c r="L44" s="56" t="str">
        <f>K45</f>
        <v>MAD</v>
      </c>
      <c r="M44" s="9" t="str">
        <f t="shared" ref="M44:M60" si="24">"vlan "&amp;I44&amp;CHAR(10)&amp;"name "&amp;J44</f>
        <v>vlan 351
name E1-VPC-S1-S2</v>
      </c>
      <c r="U44" s="1"/>
      <c r="V44" s="1"/>
      <c r="X44" s="1"/>
    </row>
    <row r="45" spans="1:25" x14ac:dyDescent="0.25">
      <c r="A45" s="34">
        <f>A44</f>
        <v>1</v>
      </c>
      <c r="B45" s="34">
        <f t="shared" si="23"/>
        <v>2</v>
      </c>
      <c r="C45" s="57">
        <f t="shared" ref="C45:C47" si="25">IF(A45=A46,B45+1,1)</f>
        <v>3</v>
      </c>
      <c r="D45" s="12" t="s">
        <v>8</v>
      </c>
      <c r="E45" s="89" t="s">
        <v>32</v>
      </c>
      <c r="F45" s="89" t="s">
        <v>32</v>
      </c>
      <c r="G45" s="65" t="str">
        <f t="shared" ref="G45:G79" si="26">CONCATENATE("E",$A45,"-VPC-S",$B45,"-S",$C45,"-A")</f>
        <v>E1-VPC-S2-S3-A</v>
      </c>
      <c r="H45" s="66" t="str">
        <f t="shared" ref="H45:H79" si="27">CONCATENATE("E",$A45,"-VPC-S",$B45,"-S",$C45,"-B")</f>
        <v>E1-VPC-S2-S3-B</v>
      </c>
      <c r="I45" s="113">
        <f>I44+1</f>
        <v>352</v>
      </c>
      <c r="J45" s="75" t="str">
        <f t="shared" ref="J45:J79" si="28">CONCATENATE("E",$A45,"-VPC-S",$B45,"-S",$C45)</f>
        <v>E1-VPC-S2-S3</v>
      </c>
      <c r="K45" s="34" t="str">
        <f>E5</f>
        <v>MAD</v>
      </c>
      <c r="L45" s="57" t="str">
        <f t="shared" ref="L45:L48" si="29">K46</f>
        <v>PAR</v>
      </c>
      <c r="M45" s="9" t="str">
        <f t="shared" si="24"/>
        <v>vlan 352
name E1-VPC-S2-S3</v>
      </c>
      <c r="U45" s="1"/>
      <c r="V45" s="1"/>
      <c r="X45" s="1"/>
    </row>
    <row r="46" spans="1:25" x14ac:dyDescent="0.25">
      <c r="A46" s="34">
        <f>A45</f>
        <v>1</v>
      </c>
      <c r="B46" s="34">
        <f t="shared" si="23"/>
        <v>3</v>
      </c>
      <c r="C46" s="57">
        <f t="shared" si="25"/>
        <v>4</v>
      </c>
      <c r="D46" s="12" t="s">
        <v>8</v>
      </c>
      <c r="E46" s="89" t="s">
        <v>32</v>
      </c>
      <c r="F46" s="89" t="s">
        <v>32</v>
      </c>
      <c r="G46" s="65" t="str">
        <f t="shared" si="26"/>
        <v>E1-VPC-S3-S4-A</v>
      </c>
      <c r="H46" s="66" t="str">
        <f t="shared" si="27"/>
        <v>E1-VPC-S3-S4-B</v>
      </c>
      <c r="I46" s="113">
        <f>I45+1</f>
        <v>353</v>
      </c>
      <c r="J46" s="75" t="str">
        <f t="shared" si="28"/>
        <v>E1-VPC-S3-S4</v>
      </c>
      <c r="K46" s="34" t="str">
        <f>E6</f>
        <v>PAR</v>
      </c>
      <c r="L46" s="57" t="str">
        <f t="shared" si="29"/>
        <v>NYC</v>
      </c>
      <c r="M46" s="9" t="str">
        <f t="shared" si="24"/>
        <v>vlan 353
name E1-VPC-S3-S4</v>
      </c>
      <c r="U46" s="1"/>
      <c r="V46" s="1"/>
      <c r="X46" s="1"/>
    </row>
    <row r="47" spans="1:25" x14ac:dyDescent="0.25">
      <c r="A47" s="34">
        <f>A46</f>
        <v>1</v>
      </c>
      <c r="B47" s="34">
        <f t="shared" si="23"/>
        <v>4</v>
      </c>
      <c r="C47" s="57">
        <f t="shared" si="25"/>
        <v>5</v>
      </c>
      <c r="D47" s="12" t="s">
        <v>8</v>
      </c>
      <c r="E47" s="89" t="s">
        <v>32</v>
      </c>
      <c r="F47" s="89" t="s">
        <v>32</v>
      </c>
      <c r="G47" s="65" t="str">
        <f t="shared" si="26"/>
        <v>E1-VPC-S4-S5-A</v>
      </c>
      <c r="H47" s="66" t="str">
        <f t="shared" si="27"/>
        <v>E1-VPC-S4-S5-B</v>
      </c>
      <c r="I47" s="113">
        <f>I46+1</f>
        <v>354</v>
      </c>
      <c r="J47" s="75" t="str">
        <f t="shared" si="28"/>
        <v>E1-VPC-S4-S5</v>
      </c>
      <c r="K47" s="34" t="str">
        <f>E7</f>
        <v>NYC</v>
      </c>
      <c r="L47" s="57" t="str">
        <f t="shared" si="29"/>
        <v>MIL</v>
      </c>
      <c r="M47" s="9" t="str">
        <f t="shared" si="24"/>
        <v>vlan 354
name E1-VPC-S4-S5</v>
      </c>
      <c r="U47" s="1"/>
      <c r="V47" s="1"/>
      <c r="X47" s="1"/>
    </row>
    <row r="48" spans="1:25" x14ac:dyDescent="0.25">
      <c r="A48" s="34">
        <f>A47</f>
        <v>1</v>
      </c>
      <c r="B48" s="34">
        <f t="shared" ref="B48:B53" si="30">IF(A48=A47,B47+1,1)</f>
        <v>5</v>
      </c>
      <c r="C48" s="57">
        <f t="shared" ref="C48:C49" si="31">IF(A48=A49,B48+1,1)</f>
        <v>6</v>
      </c>
      <c r="D48" s="12" t="s">
        <v>8</v>
      </c>
      <c r="E48" s="89" t="s">
        <v>32</v>
      </c>
      <c r="F48" s="89" t="s">
        <v>32</v>
      </c>
      <c r="G48" s="65" t="str">
        <f t="shared" si="26"/>
        <v>E1-VPC-S5-S6-A</v>
      </c>
      <c r="H48" s="66" t="str">
        <f t="shared" si="27"/>
        <v>E1-VPC-S5-S6-B</v>
      </c>
      <c r="I48" s="113">
        <f>I47+1</f>
        <v>355</v>
      </c>
      <c r="J48" s="75" t="str">
        <f t="shared" si="28"/>
        <v>E1-VPC-S5-S6</v>
      </c>
      <c r="K48" s="34" t="str">
        <f t="shared" ref="K48:K49" si="32">E8</f>
        <v>MIL</v>
      </c>
      <c r="L48" s="57" t="str">
        <f t="shared" si="29"/>
        <v>BOS</v>
      </c>
      <c r="M48" s="9" t="str">
        <f t="shared" si="24"/>
        <v>vlan 355
name E1-VPC-S5-S6</v>
      </c>
      <c r="U48" s="1"/>
      <c r="V48" s="1"/>
      <c r="X48" s="1"/>
    </row>
    <row r="49" spans="1:24" ht="15.75" thickBot="1" x14ac:dyDescent="0.3">
      <c r="A49" s="39">
        <f>A48</f>
        <v>1</v>
      </c>
      <c r="B49" s="39">
        <f t="shared" si="30"/>
        <v>6</v>
      </c>
      <c r="C49" s="98">
        <f t="shared" si="31"/>
        <v>1</v>
      </c>
      <c r="D49" s="86" t="s">
        <v>8</v>
      </c>
      <c r="E49" s="90" t="s">
        <v>32</v>
      </c>
      <c r="F49" s="90" t="s">
        <v>32</v>
      </c>
      <c r="G49" s="67" t="str">
        <f t="shared" si="26"/>
        <v>E1-VPC-S6-S1-A</v>
      </c>
      <c r="H49" s="68" t="str">
        <f t="shared" si="27"/>
        <v>E1-VPC-S6-S1-B</v>
      </c>
      <c r="I49" s="114">
        <f>I48+1</f>
        <v>356</v>
      </c>
      <c r="J49" s="76" t="str">
        <f t="shared" si="28"/>
        <v>E1-VPC-S6-S1</v>
      </c>
      <c r="K49" s="43" t="str">
        <f t="shared" si="32"/>
        <v>BOS</v>
      </c>
      <c r="L49" s="58" t="str">
        <f>K44</f>
        <v>WAS</v>
      </c>
      <c r="M49" s="9" t="str">
        <f t="shared" si="24"/>
        <v>vlan 356
name E1-VPC-S6-S1</v>
      </c>
      <c r="U49" s="1"/>
      <c r="V49" s="1"/>
      <c r="X49" s="1"/>
    </row>
    <row r="50" spans="1:24" x14ac:dyDescent="0.25">
      <c r="A50" s="35">
        <v>2</v>
      </c>
      <c r="B50" s="35">
        <f t="shared" si="30"/>
        <v>1</v>
      </c>
      <c r="C50" s="59">
        <f>IF(A50=A51,B50+1,1)</f>
        <v>2</v>
      </c>
      <c r="D50" s="85" t="s">
        <v>8</v>
      </c>
      <c r="E50" s="88" t="s">
        <v>32</v>
      </c>
      <c r="F50" s="88" t="s">
        <v>32</v>
      </c>
      <c r="G50" s="63" t="str">
        <f>CONCATENATE("E",$A50,"-VPC-S",$B50,"-S",$C50,"-A")</f>
        <v>E2-VPC-S1-S2-A</v>
      </c>
      <c r="H50" s="64" t="str">
        <f>CONCATENATE("E",$A50,"-VPC-S",$B50,"-S",$C50,"-B")</f>
        <v>E2-VPC-S1-S2-B</v>
      </c>
      <c r="I50" s="112">
        <f>340+10*A50+1</f>
        <v>361</v>
      </c>
      <c r="J50" s="74" t="str">
        <f>CONCATENATE("E",$A50,"-VPC-S",$B50,"-S",$C50)</f>
        <v>E2-VPC-S1-S2</v>
      </c>
      <c r="K50" s="35" t="str">
        <f>E10</f>
        <v>WAS</v>
      </c>
      <c r="L50" s="59" t="str">
        <f>K51</f>
        <v>MAL</v>
      </c>
      <c r="M50" s="9" t="str">
        <f t="shared" si="24"/>
        <v>vlan 361
name E2-VPC-S1-S2</v>
      </c>
      <c r="U50" s="1"/>
      <c r="V50" s="1"/>
      <c r="X50" s="1"/>
    </row>
    <row r="51" spans="1:24" x14ac:dyDescent="0.25">
      <c r="A51" s="35">
        <f>A50</f>
        <v>2</v>
      </c>
      <c r="B51" s="35">
        <f t="shared" si="30"/>
        <v>2</v>
      </c>
      <c r="C51" s="59">
        <f t="shared" ref="C51:C54" si="33">IF(A51=A52,B51+1,1)</f>
        <v>3</v>
      </c>
      <c r="D51" s="12" t="s">
        <v>8</v>
      </c>
      <c r="E51" s="89" t="s">
        <v>32</v>
      </c>
      <c r="F51" s="89" t="s">
        <v>32</v>
      </c>
      <c r="G51" s="65" t="str">
        <f t="shared" si="26"/>
        <v>E2-VPC-S2-S3-A</v>
      </c>
      <c r="H51" s="66" t="str">
        <f t="shared" si="27"/>
        <v>E2-VPC-S2-S3-B</v>
      </c>
      <c r="I51" s="113">
        <f>I50+1</f>
        <v>362</v>
      </c>
      <c r="J51" s="75" t="str">
        <f t="shared" si="28"/>
        <v>E2-VPC-S2-S3</v>
      </c>
      <c r="K51" s="35" t="str">
        <f>E11</f>
        <v>MAL</v>
      </c>
      <c r="L51" s="59" t="str">
        <f t="shared" ref="L51:L54" si="34">K52</f>
        <v>MIL</v>
      </c>
      <c r="M51" s="9" t="str">
        <f t="shared" si="24"/>
        <v>vlan 362
name E2-VPC-S2-S3</v>
      </c>
      <c r="U51" s="1"/>
      <c r="V51" s="1"/>
      <c r="X51" s="1"/>
    </row>
    <row r="52" spans="1:24" x14ac:dyDescent="0.25">
      <c r="A52" s="35">
        <f>A51</f>
        <v>2</v>
      </c>
      <c r="B52" s="35">
        <f t="shared" si="30"/>
        <v>3</v>
      </c>
      <c r="C52" s="59">
        <f t="shared" si="33"/>
        <v>4</v>
      </c>
      <c r="D52" s="12" t="s">
        <v>8</v>
      </c>
      <c r="E52" s="89" t="s">
        <v>32</v>
      </c>
      <c r="F52" s="89" t="s">
        <v>32</v>
      </c>
      <c r="G52" s="65" t="str">
        <f t="shared" si="26"/>
        <v>E2-VPC-S3-S4-A</v>
      </c>
      <c r="H52" s="66" t="str">
        <f t="shared" si="27"/>
        <v>E2-VPC-S3-S4-B</v>
      </c>
      <c r="I52" s="113">
        <f>I51+1</f>
        <v>363</v>
      </c>
      <c r="J52" s="75" t="str">
        <f t="shared" si="28"/>
        <v>E2-VPC-S3-S4</v>
      </c>
      <c r="K52" s="35" t="str">
        <f>E12</f>
        <v>MIL</v>
      </c>
      <c r="L52" s="59" t="str">
        <f t="shared" si="34"/>
        <v>PHI</v>
      </c>
      <c r="M52" s="9" t="str">
        <f t="shared" si="24"/>
        <v>vlan 363
name E2-VPC-S3-S4</v>
      </c>
      <c r="U52" s="1"/>
      <c r="V52" s="1"/>
      <c r="X52" s="1"/>
    </row>
    <row r="53" spans="1:24" x14ac:dyDescent="0.25">
      <c r="A53" s="35">
        <f>A52</f>
        <v>2</v>
      </c>
      <c r="B53" s="35">
        <f t="shared" si="30"/>
        <v>4</v>
      </c>
      <c r="C53" s="59">
        <f t="shared" si="33"/>
        <v>5</v>
      </c>
      <c r="D53" s="12" t="s">
        <v>8</v>
      </c>
      <c r="E53" s="89" t="s">
        <v>32</v>
      </c>
      <c r="F53" s="89" t="s">
        <v>32</v>
      </c>
      <c r="G53" s="65" t="str">
        <f t="shared" si="26"/>
        <v>E2-VPC-S4-S5-A</v>
      </c>
      <c r="H53" s="66" t="str">
        <f t="shared" si="27"/>
        <v>E2-VPC-S4-S5-B</v>
      </c>
      <c r="I53" s="113">
        <f>I52+1</f>
        <v>364</v>
      </c>
      <c r="J53" s="75" t="str">
        <f t="shared" si="28"/>
        <v>E2-VPC-S4-S5</v>
      </c>
      <c r="K53" s="35" t="str">
        <f>E13</f>
        <v>PHI</v>
      </c>
      <c r="L53" s="59" t="str">
        <f t="shared" si="34"/>
        <v>PAR</v>
      </c>
      <c r="M53" s="9" t="str">
        <f t="shared" si="24"/>
        <v>vlan 364
name E2-VPC-S4-S5</v>
      </c>
      <c r="U53" s="1"/>
      <c r="V53" s="1"/>
      <c r="X53" s="1"/>
    </row>
    <row r="54" spans="1:24" x14ac:dyDescent="0.25">
      <c r="A54" s="35">
        <f>A53</f>
        <v>2</v>
      </c>
      <c r="B54" s="35">
        <f t="shared" ref="B54:B59" si="35">IF(A54=A53,B53+1,1)</f>
        <v>5</v>
      </c>
      <c r="C54" s="59">
        <f t="shared" si="33"/>
        <v>6</v>
      </c>
      <c r="D54" s="12" t="s">
        <v>8</v>
      </c>
      <c r="E54" s="89" t="s">
        <v>32</v>
      </c>
      <c r="F54" s="89" t="s">
        <v>32</v>
      </c>
      <c r="G54" s="65" t="str">
        <f t="shared" si="26"/>
        <v>E2-VPC-S5-S6-A</v>
      </c>
      <c r="H54" s="66" t="str">
        <f t="shared" si="27"/>
        <v>E2-VPC-S5-S6-B</v>
      </c>
      <c r="I54" s="113">
        <f>I53+1</f>
        <v>365</v>
      </c>
      <c r="J54" s="75" t="str">
        <f t="shared" si="28"/>
        <v>E2-VPC-S5-S6</v>
      </c>
      <c r="K54" s="35" t="str">
        <f t="shared" ref="K54:K55" si="36">E14</f>
        <v>PAR</v>
      </c>
      <c r="L54" s="59" t="str">
        <f t="shared" si="34"/>
        <v>BOS</v>
      </c>
      <c r="M54" s="9" t="str">
        <f t="shared" si="24"/>
        <v>vlan 365
name E2-VPC-S5-S6</v>
      </c>
      <c r="U54" s="1"/>
      <c r="V54" s="1"/>
      <c r="X54" s="1"/>
    </row>
    <row r="55" spans="1:24" ht="15.75" thickBot="1" x14ac:dyDescent="0.3">
      <c r="A55" s="40">
        <f>A54</f>
        <v>2</v>
      </c>
      <c r="B55" s="40">
        <f t="shared" si="35"/>
        <v>6</v>
      </c>
      <c r="C55" s="99">
        <f>IF(A55=A80,B55+1,1)</f>
        <v>1</v>
      </c>
      <c r="D55" s="86" t="s">
        <v>8</v>
      </c>
      <c r="E55" s="90" t="s">
        <v>32</v>
      </c>
      <c r="F55" s="90" t="s">
        <v>32</v>
      </c>
      <c r="G55" s="67" t="str">
        <f t="shared" si="26"/>
        <v>E2-VPC-S6-S1-A</v>
      </c>
      <c r="H55" s="68" t="str">
        <f t="shared" si="27"/>
        <v>E2-VPC-S6-S1-B</v>
      </c>
      <c r="I55" s="114">
        <f>I54+1</f>
        <v>366</v>
      </c>
      <c r="J55" s="76" t="str">
        <f t="shared" si="28"/>
        <v>E2-VPC-S6-S1</v>
      </c>
      <c r="K55" s="40" t="str">
        <f t="shared" si="36"/>
        <v>BOS</v>
      </c>
      <c r="L55" s="99" t="str">
        <f>K50</f>
        <v>WAS</v>
      </c>
      <c r="M55" s="9" t="str">
        <f t="shared" si="24"/>
        <v>vlan 366
name E2-VPC-S6-S1</v>
      </c>
      <c r="U55" s="1"/>
      <c r="V55" s="1"/>
      <c r="X55" s="1"/>
    </row>
    <row r="56" spans="1:24" x14ac:dyDescent="0.25">
      <c r="A56" s="36">
        <v>3</v>
      </c>
      <c r="B56" s="36">
        <f t="shared" si="35"/>
        <v>1</v>
      </c>
      <c r="C56" s="60">
        <f>IF(A56=A57,B56+1,1)</f>
        <v>2</v>
      </c>
      <c r="D56" s="85" t="s">
        <v>8</v>
      </c>
      <c r="E56" s="88" t="s">
        <v>32</v>
      </c>
      <c r="F56" s="88" t="s">
        <v>32</v>
      </c>
      <c r="G56" s="126" t="str">
        <f>CONCATENATE("E",$A56,"-VPC-S",$B56,"-S",$C56,"-A")</f>
        <v>E3-VPC-S1-S2-A</v>
      </c>
      <c r="H56" s="121" t="str">
        <f>CONCATENATE("E",$A56,"-VPC-S",$B56,"-S",$C56,"-B")</f>
        <v>E3-VPC-S1-S2-B</v>
      </c>
      <c r="I56" s="112">
        <f>340+10*A56+1</f>
        <v>371</v>
      </c>
      <c r="J56" s="74" t="str">
        <f>CONCATENATE("E",$A56,"-VPC-S",$B56,"-S",$C56)</f>
        <v>E3-VPC-S1-S2</v>
      </c>
      <c r="K56" s="36" t="str">
        <f>E16</f>
        <v>NYC</v>
      </c>
      <c r="L56" s="60" t="str">
        <f>K57</f>
        <v>ALM</v>
      </c>
      <c r="M56" s="9" t="str">
        <f t="shared" si="24"/>
        <v>vlan 371
name E3-VPC-S1-S2</v>
      </c>
      <c r="U56" s="1"/>
      <c r="V56" s="1"/>
      <c r="X56" s="1"/>
    </row>
    <row r="57" spans="1:24" x14ac:dyDescent="0.25">
      <c r="A57" s="36">
        <f>A56</f>
        <v>3</v>
      </c>
      <c r="B57" s="36">
        <f t="shared" si="35"/>
        <v>2</v>
      </c>
      <c r="C57" s="60">
        <f t="shared" ref="C57:C60" si="37">IF(A57=A58,B57+1,1)</f>
        <v>3</v>
      </c>
      <c r="D57" s="12" t="s">
        <v>8</v>
      </c>
      <c r="E57" s="89" t="s">
        <v>32</v>
      </c>
      <c r="F57" s="89" t="s">
        <v>32</v>
      </c>
      <c r="G57" s="127" t="str">
        <f t="shared" si="26"/>
        <v>E3-VPC-S2-S3-A</v>
      </c>
      <c r="H57" s="123" t="str">
        <f t="shared" si="27"/>
        <v>E3-VPC-S2-S3-B</v>
      </c>
      <c r="I57" s="113">
        <f>I56+1</f>
        <v>372</v>
      </c>
      <c r="J57" s="75" t="str">
        <f t="shared" si="28"/>
        <v>E3-VPC-S2-S3</v>
      </c>
      <c r="K57" s="36" t="str">
        <f>E17</f>
        <v>ALM</v>
      </c>
      <c r="L57" s="60" t="str">
        <f t="shared" ref="L57:L60" si="38">K58</f>
        <v>PAR</v>
      </c>
      <c r="M57" s="9" t="str">
        <f t="shared" si="24"/>
        <v>vlan 372
name E3-VPC-S2-S3</v>
      </c>
      <c r="U57" s="1"/>
      <c r="V57" s="1"/>
      <c r="X57" s="1"/>
    </row>
    <row r="58" spans="1:24" x14ac:dyDescent="0.25">
      <c r="A58" s="36">
        <f>A57</f>
        <v>3</v>
      </c>
      <c r="B58" s="36">
        <f t="shared" si="35"/>
        <v>3</v>
      </c>
      <c r="C58" s="60">
        <f t="shared" si="37"/>
        <v>4</v>
      </c>
      <c r="D58" s="12" t="s">
        <v>8</v>
      </c>
      <c r="E58" s="89" t="s">
        <v>32</v>
      </c>
      <c r="F58" s="89" t="s">
        <v>32</v>
      </c>
      <c r="G58" s="127" t="str">
        <f t="shared" si="26"/>
        <v>E3-VPC-S3-S4-A</v>
      </c>
      <c r="H58" s="123" t="str">
        <f t="shared" si="27"/>
        <v>E3-VPC-S3-S4-B</v>
      </c>
      <c r="I58" s="113">
        <f>I57+1</f>
        <v>373</v>
      </c>
      <c r="J58" s="75" t="str">
        <f t="shared" si="28"/>
        <v>E3-VPC-S3-S4</v>
      </c>
      <c r="K58" s="36" t="str">
        <f>E18</f>
        <v>PAR</v>
      </c>
      <c r="L58" s="60" t="str">
        <f t="shared" si="38"/>
        <v>BOS</v>
      </c>
      <c r="M58" s="9" t="str">
        <f t="shared" si="24"/>
        <v>vlan 373
name E3-VPC-S3-S4</v>
      </c>
      <c r="U58" s="1"/>
      <c r="V58" s="1"/>
      <c r="X58" s="1"/>
    </row>
    <row r="59" spans="1:24" x14ac:dyDescent="0.25">
      <c r="A59" s="36">
        <f>A58</f>
        <v>3</v>
      </c>
      <c r="B59" s="36">
        <f t="shared" si="35"/>
        <v>4</v>
      </c>
      <c r="C59" s="60">
        <f t="shared" si="37"/>
        <v>5</v>
      </c>
      <c r="D59" s="12" t="s">
        <v>8</v>
      </c>
      <c r="E59" s="89" t="s">
        <v>32</v>
      </c>
      <c r="F59" s="89" t="s">
        <v>32</v>
      </c>
      <c r="G59" s="127" t="str">
        <f t="shared" si="26"/>
        <v>E3-VPC-S4-S5-A</v>
      </c>
      <c r="H59" s="123" t="str">
        <f t="shared" si="27"/>
        <v>E3-VPC-S4-S5-B</v>
      </c>
      <c r="I59" s="113">
        <f>I58+1</f>
        <v>374</v>
      </c>
      <c r="J59" s="75" t="str">
        <f t="shared" si="28"/>
        <v>E3-VPC-S4-S5</v>
      </c>
      <c r="K59" s="36" t="str">
        <f>E19</f>
        <v>BOS</v>
      </c>
      <c r="L59" s="60" t="str">
        <f t="shared" si="38"/>
        <v>MIL</v>
      </c>
      <c r="M59" s="9" t="str">
        <f t="shared" si="24"/>
        <v>vlan 374
name E3-VPC-S4-S5</v>
      </c>
      <c r="U59" s="1"/>
      <c r="V59" s="1"/>
      <c r="X59" s="1"/>
    </row>
    <row r="60" spans="1:24" x14ac:dyDescent="0.25">
      <c r="A60" s="36">
        <f>A59</f>
        <v>3</v>
      </c>
      <c r="B60" s="36">
        <f t="shared" ref="B60:B65" si="39">IF(A60=A59,B59+1,1)</f>
        <v>5</v>
      </c>
      <c r="C60" s="60">
        <f t="shared" si="37"/>
        <v>6</v>
      </c>
      <c r="D60" s="12" t="s">
        <v>8</v>
      </c>
      <c r="E60" s="89" t="s">
        <v>32</v>
      </c>
      <c r="F60" s="89" t="s">
        <v>32</v>
      </c>
      <c r="G60" s="127" t="str">
        <f t="shared" si="26"/>
        <v>E3-VPC-S5-S6-A</v>
      </c>
      <c r="H60" s="123" t="str">
        <f t="shared" si="27"/>
        <v>E3-VPC-S5-S6-B</v>
      </c>
      <c r="I60" s="113">
        <f>I59+1</f>
        <v>375</v>
      </c>
      <c r="J60" s="75" t="str">
        <f t="shared" si="28"/>
        <v>E3-VPC-S5-S6</v>
      </c>
      <c r="K60" s="36" t="str">
        <f t="shared" ref="K60:K61" si="40">E20</f>
        <v>MIL</v>
      </c>
      <c r="L60" s="60" t="str">
        <f t="shared" si="38"/>
        <v>PHI</v>
      </c>
      <c r="M60" s="9" t="str">
        <f t="shared" si="24"/>
        <v>vlan 375
name E3-VPC-S5-S6</v>
      </c>
      <c r="U60" s="1"/>
      <c r="V60" s="1"/>
      <c r="X60" s="1"/>
    </row>
    <row r="61" spans="1:24" ht="15.75" thickBot="1" x14ac:dyDescent="0.3">
      <c r="A61" s="41">
        <f>A60</f>
        <v>3</v>
      </c>
      <c r="B61" s="41">
        <f t="shared" si="39"/>
        <v>6</v>
      </c>
      <c r="C61" s="100">
        <f>IF(A61=A86,B61+1,1)</f>
        <v>1</v>
      </c>
      <c r="D61" s="86" t="s">
        <v>8</v>
      </c>
      <c r="E61" s="90" t="s">
        <v>32</v>
      </c>
      <c r="F61" s="90" t="s">
        <v>32</v>
      </c>
      <c r="G61" s="128" t="str">
        <f t="shared" si="26"/>
        <v>E3-VPC-S6-S1-A</v>
      </c>
      <c r="H61" s="129" t="str">
        <f t="shared" si="27"/>
        <v>E3-VPC-S6-S1-B</v>
      </c>
      <c r="I61" s="114">
        <f>I60+1</f>
        <v>376</v>
      </c>
      <c r="J61" s="76" t="str">
        <f t="shared" si="28"/>
        <v>E3-VPC-S6-S1</v>
      </c>
      <c r="K61" s="41" t="str">
        <f t="shared" si="40"/>
        <v>PHI</v>
      </c>
      <c r="L61" s="100" t="str">
        <f>K56</f>
        <v>NYC</v>
      </c>
      <c r="M61" s="9" t="str">
        <f>"vlan "&amp;I61&amp;CHAR(10)&amp;"name "&amp;J61</f>
        <v>vlan 376
name E3-VPC-S6-S1</v>
      </c>
      <c r="U61" s="1"/>
      <c r="V61" s="1"/>
      <c r="X61" s="1"/>
    </row>
    <row r="62" spans="1:24" x14ac:dyDescent="0.25">
      <c r="A62" s="37">
        <v>4</v>
      </c>
      <c r="B62" s="37">
        <f t="shared" si="39"/>
        <v>1</v>
      </c>
      <c r="C62" s="61">
        <f>IF(A62=A63,B62+1,1)</f>
        <v>2</v>
      </c>
      <c r="D62" s="85" t="s">
        <v>8</v>
      </c>
      <c r="E62" s="88" t="s">
        <v>32</v>
      </c>
      <c r="F62" s="88" t="s">
        <v>32</v>
      </c>
      <c r="G62" s="126" t="str">
        <f>CONCATENATE("E",$A62,"-VPC-S",$B62,"-S",$C62,"-A")</f>
        <v>E4-VPC-S1-S2-A</v>
      </c>
      <c r="H62" s="121" t="str">
        <f>CONCATENATE("E",$A62,"-VPC-S",$B62,"-S",$C62,"-B")</f>
        <v>E4-VPC-S1-S2-B</v>
      </c>
      <c r="I62" s="112">
        <f>340+10*A62+1</f>
        <v>381</v>
      </c>
      <c r="J62" s="74" t="str">
        <f>CONCATENATE("E",$A62,"-VPC-S",$B62,"-S",$C62)</f>
        <v>E4-VPC-S1-S2</v>
      </c>
      <c r="K62" s="37" t="str">
        <f>E22</f>
        <v>BOS</v>
      </c>
      <c r="L62" s="61" t="str">
        <f>K63</f>
        <v>PHI</v>
      </c>
      <c r="M62" s="9" t="str">
        <f t="shared" ref="M62:M79" si="41">"vlan "&amp;I62&amp;CHAR(10)&amp;"name "&amp;J62</f>
        <v>vlan 381
name E4-VPC-S1-S2</v>
      </c>
      <c r="U62" s="1"/>
      <c r="V62" s="1"/>
      <c r="X62" s="1"/>
    </row>
    <row r="63" spans="1:24" x14ac:dyDescent="0.25">
      <c r="A63" s="37">
        <f>A62</f>
        <v>4</v>
      </c>
      <c r="B63" s="37">
        <f t="shared" si="39"/>
        <v>2</v>
      </c>
      <c r="C63" s="61">
        <f t="shared" ref="C63:C66" si="42">IF(A63=A64,B63+1,1)</f>
        <v>3</v>
      </c>
      <c r="D63" s="12" t="s">
        <v>8</v>
      </c>
      <c r="E63" s="89" t="s">
        <v>32</v>
      </c>
      <c r="F63" s="89" t="s">
        <v>32</v>
      </c>
      <c r="G63" s="127" t="str">
        <f t="shared" si="26"/>
        <v>E4-VPC-S2-S3-A</v>
      </c>
      <c r="H63" s="123" t="str">
        <f t="shared" si="27"/>
        <v>E4-VPC-S2-S3-B</v>
      </c>
      <c r="I63" s="113">
        <f>I62+1</f>
        <v>382</v>
      </c>
      <c r="J63" s="75" t="str">
        <f t="shared" si="28"/>
        <v>E4-VPC-S2-S3</v>
      </c>
      <c r="K63" s="37" t="str">
        <f>E23</f>
        <v>PHI</v>
      </c>
      <c r="L63" s="61" t="str">
        <f t="shared" ref="L63:L66" si="43">K64</f>
        <v>PAR</v>
      </c>
      <c r="M63" s="9" t="str">
        <f t="shared" si="41"/>
        <v>vlan 382
name E4-VPC-S2-S3</v>
      </c>
      <c r="U63" s="1"/>
      <c r="V63" s="1"/>
      <c r="X63" s="1"/>
    </row>
    <row r="64" spans="1:24" x14ac:dyDescent="0.25">
      <c r="A64" s="37">
        <f>A63</f>
        <v>4</v>
      </c>
      <c r="B64" s="37">
        <f t="shared" si="39"/>
        <v>3</v>
      </c>
      <c r="C64" s="61">
        <f t="shared" si="42"/>
        <v>4</v>
      </c>
      <c r="D64" s="12" t="s">
        <v>8</v>
      </c>
      <c r="E64" s="89" t="s">
        <v>32</v>
      </c>
      <c r="F64" s="89" t="s">
        <v>32</v>
      </c>
      <c r="G64" s="127" t="str">
        <f t="shared" si="26"/>
        <v>E4-VPC-S3-S4-A</v>
      </c>
      <c r="H64" s="123" t="str">
        <f t="shared" si="27"/>
        <v>E4-VPC-S3-S4-B</v>
      </c>
      <c r="I64" s="113">
        <f>I63+1</f>
        <v>383</v>
      </c>
      <c r="J64" s="75" t="str">
        <f t="shared" si="28"/>
        <v>E4-VPC-S3-S4</v>
      </c>
      <c r="K64" s="37" t="str">
        <f>E24</f>
        <v>PAR</v>
      </c>
      <c r="L64" s="61" t="str">
        <f t="shared" si="43"/>
        <v>MAD</v>
      </c>
      <c r="M64" s="9" t="str">
        <f t="shared" si="41"/>
        <v>vlan 383
name E4-VPC-S3-S4</v>
      </c>
      <c r="U64" s="1"/>
      <c r="V64" s="1"/>
      <c r="X64" s="1"/>
    </row>
    <row r="65" spans="1:24" x14ac:dyDescent="0.25">
      <c r="A65" s="37">
        <f>A64</f>
        <v>4</v>
      </c>
      <c r="B65" s="37">
        <f t="shared" si="39"/>
        <v>4</v>
      </c>
      <c r="C65" s="61">
        <f t="shared" si="42"/>
        <v>5</v>
      </c>
      <c r="D65" s="12" t="s">
        <v>8</v>
      </c>
      <c r="E65" s="89" t="s">
        <v>32</v>
      </c>
      <c r="F65" s="89" t="s">
        <v>32</v>
      </c>
      <c r="G65" s="127" t="str">
        <f t="shared" si="26"/>
        <v>E4-VPC-S4-S5-A</v>
      </c>
      <c r="H65" s="123" t="str">
        <f t="shared" si="27"/>
        <v>E4-VPC-S4-S5-B</v>
      </c>
      <c r="I65" s="113">
        <f>I64+1</f>
        <v>384</v>
      </c>
      <c r="J65" s="75" t="str">
        <f t="shared" si="28"/>
        <v>E4-VPC-S4-S5</v>
      </c>
      <c r="K65" s="37" t="str">
        <f>E25</f>
        <v>MAD</v>
      </c>
      <c r="L65" s="61" t="str">
        <f t="shared" si="43"/>
        <v>MAL</v>
      </c>
      <c r="M65" s="9" t="str">
        <f t="shared" si="41"/>
        <v>vlan 384
name E4-VPC-S4-S5</v>
      </c>
      <c r="U65" s="1"/>
      <c r="V65" s="1"/>
      <c r="X65" s="1"/>
    </row>
    <row r="66" spans="1:24" x14ac:dyDescent="0.25">
      <c r="A66" s="37">
        <f>A65</f>
        <v>4</v>
      </c>
      <c r="B66" s="37">
        <f t="shared" ref="B66:B71" si="44">IF(A66=A65,B65+1,1)</f>
        <v>5</v>
      </c>
      <c r="C66" s="61">
        <f t="shared" si="42"/>
        <v>6</v>
      </c>
      <c r="D66" s="12" t="s">
        <v>8</v>
      </c>
      <c r="E66" s="89" t="s">
        <v>32</v>
      </c>
      <c r="F66" s="89" t="s">
        <v>32</v>
      </c>
      <c r="G66" s="127" t="str">
        <f t="shared" si="26"/>
        <v>E4-VPC-S5-S6-A</v>
      </c>
      <c r="H66" s="123" t="str">
        <f t="shared" si="27"/>
        <v>E4-VPC-S5-S6-B</v>
      </c>
      <c r="I66" s="113">
        <f>I65+1</f>
        <v>385</v>
      </c>
      <c r="J66" s="75" t="str">
        <f t="shared" si="28"/>
        <v>E4-VPC-S5-S6</v>
      </c>
      <c r="K66" s="37" t="str">
        <f t="shared" ref="K66:K67" si="45">E26</f>
        <v>MAL</v>
      </c>
      <c r="L66" s="61" t="str">
        <f t="shared" si="43"/>
        <v>NYC</v>
      </c>
      <c r="M66" s="9" t="str">
        <f t="shared" si="41"/>
        <v>vlan 385
name E4-VPC-S5-S6</v>
      </c>
      <c r="U66" s="1"/>
      <c r="V66" s="1"/>
      <c r="X66" s="1"/>
    </row>
    <row r="67" spans="1:24" ht="15.75" thickBot="1" x14ac:dyDescent="0.3">
      <c r="A67" s="42">
        <f>A66</f>
        <v>4</v>
      </c>
      <c r="B67" s="42">
        <f t="shared" si="44"/>
        <v>6</v>
      </c>
      <c r="C67" s="101">
        <f>IF(A67=A96,B67+1,1)</f>
        <v>1</v>
      </c>
      <c r="D67" s="86" t="s">
        <v>8</v>
      </c>
      <c r="E67" s="90" t="s">
        <v>32</v>
      </c>
      <c r="F67" s="90" t="s">
        <v>32</v>
      </c>
      <c r="G67" s="128" t="str">
        <f t="shared" si="26"/>
        <v>E4-VPC-S6-S1-A</v>
      </c>
      <c r="H67" s="129" t="str">
        <f t="shared" si="27"/>
        <v>E4-VPC-S6-S1-B</v>
      </c>
      <c r="I67" s="114">
        <f>I66+1</f>
        <v>386</v>
      </c>
      <c r="J67" s="76" t="str">
        <f t="shared" si="28"/>
        <v>E4-VPC-S6-S1</v>
      </c>
      <c r="K67" s="42" t="str">
        <f t="shared" si="45"/>
        <v>NYC</v>
      </c>
      <c r="L67" s="101" t="str">
        <f>K62</f>
        <v>BOS</v>
      </c>
      <c r="M67" s="9" t="str">
        <f t="shared" si="41"/>
        <v>vlan 386
name E4-VPC-S6-S1</v>
      </c>
      <c r="U67" s="1"/>
      <c r="V67" s="1"/>
      <c r="X67" s="1"/>
    </row>
    <row r="68" spans="1:24" x14ac:dyDescent="0.25">
      <c r="A68" s="79">
        <v>5</v>
      </c>
      <c r="B68" s="79">
        <f t="shared" si="44"/>
        <v>1</v>
      </c>
      <c r="C68" s="80">
        <f>IF(A68=A69,B68+1,1)</f>
        <v>2</v>
      </c>
      <c r="D68" s="85" t="s">
        <v>8</v>
      </c>
      <c r="E68" s="88" t="s">
        <v>32</v>
      </c>
      <c r="F68" s="88" t="s">
        <v>32</v>
      </c>
      <c r="G68" s="126" t="str">
        <f>CONCATENATE("E",$A68,"-VPC-S",$B68,"-S",$C68,"-A")</f>
        <v>E5-VPC-S1-S2-A</v>
      </c>
      <c r="H68" s="121" t="str">
        <f>CONCATENATE("E",$A68,"-VPC-S",$B68,"-S",$C68,"-B")</f>
        <v>E5-VPC-S1-S2-B</v>
      </c>
      <c r="I68" s="112">
        <f>340+10*A68+1</f>
        <v>391</v>
      </c>
      <c r="J68" s="74" t="str">
        <f>CONCATENATE("E",$A68,"-VPC-S",$B68,"-S",$C68)</f>
        <v>E5-VPC-S1-S2</v>
      </c>
      <c r="K68" s="79" t="str">
        <f>E28</f>
        <v>MIL</v>
      </c>
      <c r="L68" s="80" t="str">
        <f>K69</f>
        <v>PHI</v>
      </c>
      <c r="M68" s="9" t="str">
        <f>"vlan "&amp;I68&amp;CHAR(10)&amp;"name "&amp;J68</f>
        <v>vlan 391
name E5-VPC-S1-S2</v>
      </c>
      <c r="U68" s="1"/>
      <c r="V68" s="1"/>
      <c r="X68" s="1"/>
    </row>
    <row r="69" spans="1:24" x14ac:dyDescent="0.25">
      <c r="A69" s="79">
        <f t="shared" ref="A69:A79" si="46">A68</f>
        <v>5</v>
      </c>
      <c r="B69" s="79">
        <f t="shared" si="44"/>
        <v>2</v>
      </c>
      <c r="C69" s="80">
        <f t="shared" ref="C69:C72" si="47">IF(A69=A70,B69+1,1)</f>
        <v>3</v>
      </c>
      <c r="D69" s="12" t="s">
        <v>8</v>
      </c>
      <c r="E69" s="89" t="s">
        <v>32</v>
      </c>
      <c r="F69" s="89" t="s">
        <v>32</v>
      </c>
      <c r="G69" s="127" t="str">
        <f t="shared" si="26"/>
        <v>E5-VPC-S2-S3-A</v>
      </c>
      <c r="H69" s="123" t="str">
        <f t="shared" si="27"/>
        <v>E5-VPC-S2-S3-B</v>
      </c>
      <c r="I69" s="113">
        <f>I68+1</f>
        <v>392</v>
      </c>
      <c r="J69" s="75" t="str">
        <f t="shared" si="28"/>
        <v>E5-VPC-S2-S3</v>
      </c>
      <c r="K69" s="79" t="str">
        <f>E29</f>
        <v>PHI</v>
      </c>
      <c r="L69" s="80" t="str">
        <f t="shared" ref="L69:L72" si="48">K70</f>
        <v>WAS</v>
      </c>
      <c r="M69" s="9" t="str">
        <f t="shared" si="41"/>
        <v>vlan 392
name E5-VPC-S2-S3</v>
      </c>
      <c r="U69" s="1"/>
      <c r="V69" s="1"/>
      <c r="X69" s="1"/>
    </row>
    <row r="70" spans="1:24" x14ac:dyDescent="0.25">
      <c r="A70" s="79">
        <f t="shared" si="46"/>
        <v>5</v>
      </c>
      <c r="B70" s="79">
        <f t="shared" si="44"/>
        <v>3</v>
      </c>
      <c r="C70" s="80">
        <f t="shared" si="47"/>
        <v>4</v>
      </c>
      <c r="D70" s="12" t="s">
        <v>8</v>
      </c>
      <c r="E70" s="89" t="s">
        <v>32</v>
      </c>
      <c r="F70" s="89" t="s">
        <v>32</v>
      </c>
      <c r="G70" s="65" t="str">
        <f t="shared" si="26"/>
        <v>E5-VPC-S3-S4-A</v>
      </c>
      <c r="H70" s="66" t="str">
        <f t="shared" si="27"/>
        <v>E5-VPC-S3-S4-B</v>
      </c>
      <c r="I70" s="113">
        <f>I69+1</f>
        <v>393</v>
      </c>
      <c r="J70" s="75" t="str">
        <f t="shared" si="28"/>
        <v>E5-VPC-S3-S4</v>
      </c>
      <c r="K70" s="79" t="str">
        <f>E30</f>
        <v>WAS</v>
      </c>
      <c r="L70" s="80" t="str">
        <f t="shared" si="48"/>
        <v>MAL</v>
      </c>
      <c r="M70" s="9" t="str">
        <f t="shared" si="41"/>
        <v>vlan 393
name E5-VPC-S3-S4</v>
      </c>
      <c r="U70" s="1"/>
      <c r="V70" s="1"/>
      <c r="X70" s="1"/>
    </row>
    <row r="71" spans="1:24" x14ac:dyDescent="0.25">
      <c r="A71" s="79">
        <f t="shared" si="46"/>
        <v>5</v>
      </c>
      <c r="B71" s="79">
        <f t="shared" si="44"/>
        <v>4</v>
      </c>
      <c r="C71" s="80">
        <f t="shared" si="47"/>
        <v>5</v>
      </c>
      <c r="D71" s="12" t="s">
        <v>8</v>
      </c>
      <c r="E71" s="89" t="s">
        <v>32</v>
      </c>
      <c r="F71" s="89" t="s">
        <v>32</v>
      </c>
      <c r="G71" s="65" t="str">
        <f t="shared" si="26"/>
        <v>E5-VPC-S4-S5-A</v>
      </c>
      <c r="H71" s="66" t="str">
        <f t="shared" si="27"/>
        <v>E5-VPC-S4-S5-B</v>
      </c>
      <c r="I71" s="113">
        <f>I70+1</f>
        <v>394</v>
      </c>
      <c r="J71" s="75" t="str">
        <f t="shared" si="28"/>
        <v>E5-VPC-S4-S5</v>
      </c>
      <c r="K71" s="79" t="str">
        <f>E31</f>
        <v>MAL</v>
      </c>
      <c r="L71" s="80" t="str">
        <f t="shared" si="48"/>
        <v>MAD</v>
      </c>
      <c r="M71" s="9" t="str">
        <f t="shared" si="41"/>
        <v>vlan 394
name E5-VPC-S4-S5</v>
      </c>
      <c r="U71" s="1"/>
      <c r="V71" s="1"/>
      <c r="X71" s="1"/>
    </row>
    <row r="72" spans="1:24" x14ac:dyDescent="0.25">
      <c r="A72" s="79">
        <f t="shared" si="46"/>
        <v>5</v>
      </c>
      <c r="B72" s="79">
        <f t="shared" ref="B72:B77" si="49">IF(A72=A71,B71+1,1)</f>
        <v>5</v>
      </c>
      <c r="C72" s="80">
        <f t="shared" si="47"/>
        <v>6</v>
      </c>
      <c r="D72" s="12" t="s">
        <v>8</v>
      </c>
      <c r="E72" s="89" t="s">
        <v>32</v>
      </c>
      <c r="F72" s="89" t="s">
        <v>32</v>
      </c>
      <c r="G72" s="65" t="str">
        <f t="shared" si="26"/>
        <v>E5-VPC-S5-S6-A</v>
      </c>
      <c r="H72" s="66" t="str">
        <f t="shared" si="27"/>
        <v>E5-VPC-S5-S6-B</v>
      </c>
      <c r="I72" s="113">
        <f>I71+1</f>
        <v>395</v>
      </c>
      <c r="J72" s="75" t="str">
        <f t="shared" si="28"/>
        <v>E5-VPC-S5-S6</v>
      </c>
      <c r="K72" s="79" t="str">
        <f t="shared" ref="K72:K73" si="50">E32</f>
        <v>MAD</v>
      </c>
      <c r="L72" s="80" t="str">
        <f t="shared" si="48"/>
        <v>NYC</v>
      </c>
      <c r="M72" s="9" t="str">
        <f t="shared" si="41"/>
        <v>vlan 395
name E5-VPC-S5-S6</v>
      </c>
      <c r="U72" s="1"/>
      <c r="V72" s="1"/>
      <c r="X72" s="1"/>
    </row>
    <row r="73" spans="1:24" ht="15.75" thickBot="1" x14ac:dyDescent="0.3">
      <c r="A73" s="103">
        <f t="shared" si="46"/>
        <v>5</v>
      </c>
      <c r="B73" s="103">
        <f t="shared" si="49"/>
        <v>6</v>
      </c>
      <c r="C73" s="104">
        <f>IF(A73=A104,B73+1,1)</f>
        <v>1</v>
      </c>
      <c r="D73" s="86" t="s">
        <v>8</v>
      </c>
      <c r="E73" s="90" t="s">
        <v>32</v>
      </c>
      <c r="F73" s="90" t="s">
        <v>32</v>
      </c>
      <c r="G73" s="67" t="str">
        <f t="shared" si="26"/>
        <v>E5-VPC-S6-S1-A</v>
      </c>
      <c r="H73" s="68" t="str">
        <f t="shared" si="27"/>
        <v>E5-VPC-S6-S1-B</v>
      </c>
      <c r="I73" s="114">
        <f>I72+1</f>
        <v>396</v>
      </c>
      <c r="J73" s="76" t="str">
        <f t="shared" si="28"/>
        <v>E5-VPC-S6-S1</v>
      </c>
      <c r="K73" s="103" t="str">
        <f t="shared" si="50"/>
        <v>NYC</v>
      </c>
      <c r="L73" s="104" t="str">
        <f>K68</f>
        <v>MIL</v>
      </c>
      <c r="M73" s="9" t="str">
        <f t="shared" si="41"/>
        <v>vlan 396
name E5-VPC-S6-S1</v>
      </c>
      <c r="U73" s="1"/>
      <c r="V73" s="1"/>
      <c r="X73" s="1"/>
    </row>
    <row r="74" spans="1:24" x14ac:dyDescent="0.25">
      <c r="A74" s="81">
        <v>6</v>
      </c>
      <c r="B74" s="81">
        <f t="shared" si="49"/>
        <v>1</v>
      </c>
      <c r="C74" s="82">
        <f>IF(A74=A75,B74+1,1)</f>
        <v>2</v>
      </c>
      <c r="D74" s="85" t="s">
        <v>8</v>
      </c>
      <c r="E74" s="88" t="s">
        <v>32</v>
      </c>
      <c r="F74" s="88" t="s">
        <v>32</v>
      </c>
      <c r="G74" s="130" t="str">
        <f>CONCATENATE("E",$A74,"-VPC-S",$B74,"-S",$C74,"-A")</f>
        <v>E6-VPC-S1-S2-A</v>
      </c>
      <c r="H74" s="131" t="str">
        <f>CONCATENATE("E",$A74,"-VPC-S",$B74,"-S",$C74,"-B")</f>
        <v>E6-VPC-S1-S2-B</v>
      </c>
      <c r="I74" s="112">
        <f>340+10*A74+1</f>
        <v>401</v>
      </c>
      <c r="J74" s="74" t="str">
        <f>CONCATENATE("E",$A74,"-VPC-S",$B74,"-S",$C74)</f>
        <v>E6-VPC-S1-S2</v>
      </c>
      <c r="K74" s="81" t="str">
        <f>E34</f>
        <v>MIL</v>
      </c>
      <c r="L74" s="82" t="str">
        <f>K75</f>
        <v>PHI</v>
      </c>
      <c r="M74" s="9" t="str">
        <f t="shared" si="41"/>
        <v>vlan 401
name E6-VPC-S1-S2</v>
      </c>
      <c r="U74" s="1"/>
      <c r="V74" s="1"/>
      <c r="X74" s="1"/>
    </row>
    <row r="75" spans="1:24" x14ac:dyDescent="0.25">
      <c r="A75" s="81">
        <f t="shared" si="46"/>
        <v>6</v>
      </c>
      <c r="B75" s="81">
        <f t="shared" si="49"/>
        <v>2</v>
      </c>
      <c r="C75" s="82">
        <f t="shared" ref="C75:C79" si="51">IF(A75=A76,B75+1,1)</f>
        <v>3</v>
      </c>
      <c r="D75" s="12" t="s">
        <v>8</v>
      </c>
      <c r="E75" s="89" t="s">
        <v>32</v>
      </c>
      <c r="F75" s="89" t="s">
        <v>32</v>
      </c>
      <c r="G75" s="132" t="str">
        <f t="shared" si="26"/>
        <v>E6-VPC-S2-S3-A</v>
      </c>
      <c r="H75" s="133" t="str">
        <f t="shared" si="27"/>
        <v>E6-VPC-S2-S3-B</v>
      </c>
      <c r="I75" s="113">
        <f>I74+1</f>
        <v>402</v>
      </c>
      <c r="J75" s="75" t="str">
        <f t="shared" si="28"/>
        <v>E6-VPC-S2-S3</v>
      </c>
      <c r="K75" s="81" t="str">
        <f>E35</f>
        <v>PHI</v>
      </c>
      <c r="L75" s="82" t="str">
        <f t="shared" ref="L75:L78" si="52">K76</f>
        <v>WAS</v>
      </c>
      <c r="M75" s="9" t="str">
        <f t="shared" si="41"/>
        <v>vlan 402
name E6-VPC-S2-S3</v>
      </c>
      <c r="U75" s="1"/>
      <c r="V75" s="1"/>
      <c r="X75" s="1"/>
    </row>
    <row r="76" spans="1:24" x14ac:dyDescent="0.25">
      <c r="A76" s="81">
        <f t="shared" si="46"/>
        <v>6</v>
      </c>
      <c r="B76" s="81">
        <f t="shared" si="49"/>
        <v>3</v>
      </c>
      <c r="C76" s="82">
        <f t="shared" si="51"/>
        <v>4</v>
      </c>
      <c r="D76" s="12" t="s">
        <v>8</v>
      </c>
      <c r="E76" s="89" t="s">
        <v>32</v>
      </c>
      <c r="F76" s="89" t="s">
        <v>32</v>
      </c>
      <c r="G76" s="132" t="str">
        <f t="shared" si="26"/>
        <v>E6-VPC-S3-S4-A</v>
      </c>
      <c r="H76" s="133" t="str">
        <f t="shared" si="27"/>
        <v>E6-VPC-S3-S4-B</v>
      </c>
      <c r="I76" s="113">
        <f>I75+1</f>
        <v>403</v>
      </c>
      <c r="J76" s="75" t="str">
        <f t="shared" si="28"/>
        <v>E6-VPC-S3-S4</v>
      </c>
      <c r="K76" s="81" t="str">
        <f>E36</f>
        <v>WAS</v>
      </c>
      <c r="L76" s="82" t="str">
        <f t="shared" si="52"/>
        <v>MAL</v>
      </c>
      <c r="M76" s="9" t="str">
        <f t="shared" si="41"/>
        <v>vlan 403
name E6-VPC-S3-S4</v>
      </c>
      <c r="U76" s="1"/>
      <c r="V76" s="1"/>
      <c r="X76" s="1"/>
    </row>
    <row r="77" spans="1:24" x14ac:dyDescent="0.25">
      <c r="A77" s="81">
        <f t="shared" si="46"/>
        <v>6</v>
      </c>
      <c r="B77" s="81">
        <f t="shared" si="49"/>
        <v>4</v>
      </c>
      <c r="C77" s="82">
        <f t="shared" si="51"/>
        <v>5</v>
      </c>
      <c r="D77" s="12" t="s">
        <v>8</v>
      </c>
      <c r="E77" s="89" t="s">
        <v>32</v>
      </c>
      <c r="F77" s="89" t="s">
        <v>32</v>
      </c>
      <c r="G77" s="132" t="str">
        <f t="shared" si="26"/>
        <v>E6-VPC-S4-S5-A</v>
      </c>
      <c r="H77" s="133" t="str">
        <f t="shared" si="27"/>
        <v>E6-VPC-S4-S5-B</v>
      </c>
      <c r="I77" s="113">
        <f>I76+1</f>
        <v>404</v>
      </c>
      <c r="J77" s="75" t="str">
        <f t="shared" si="28"/>
        <v>E6-VPC-S4-S5</v>
      </c>
      <c r="K77" s="81" t="str">
        <f>E37</f>
        <v>MAL</v>
      </c>
      <c r="L77" s="82">
        <f t="shared" si="52"/>
        <v>0</v>
      </c>
      <c r="M77" s="9" t="str">
        <f t="shared" si="41"/>
        <v>vlan 404
name E6-VPC-S4-S5</v>
      </c>
      <c r="U77" s="1"/>
      <c r="V77" s="1"/>
      <c r="X77" s="1"/>
    </row>
    <row r="78" spans="1:24" x14ac:dyDescent="0.25">
      <c r="A78" s="81">
        <f t="shared" si="46"/>
        <v>6</v>
      </c>
      <c r="B78" s="81">
        <f t="shared" ref="B78:B79" si="53">IF(A78=A77,B77+1,1)</f>
        <v>5</v>
      </c>
      <c r="C78" s="82">
        <f t="shared" si="51"/>
        <v>6</v>
      </c>
      <c r="D78" s="12" t="s">
        <v>8</v>
      </c>
      <c r="E78" s="89" t="s">
        <v>32</v>
      </c>
      <c r="F78" s="89" t="s">
        <v>32</v>
      </c>
      <c r="G78" s="132" t="str">
        <f t="shared" si="26"/>
        <v>E6-VPC-S5-S6-A</v>
      </c>
      <c r="H78" s="133" t="str">
        <f t="shared" si="27"/>
        <v>E6-VPC-S5-S6-B</v>
      </c>
      <c r="I78" s="113">
        <f>I77+1</f>
        <v>405</v>
      </c>
      <c r="J78" s="75" t="str">
        <f t="shared" si="28"/>
        <v>E6-VPC-S5-S6</v>
      </c>
      <c r="K78" s="81">
        <f t="shared" ref="K78:K79" si="54">E38</f>
        <v>0</v>
      </c>
      <c r="L78" s="82">
        <f t="shared" si="52"/>
        <v>0</v>
      </c>
      <c r="M78" s="9" t="str">
        <f t="shared" si="41"/>
        <v>vlan 405
name E6-VPC-S5-S6</v>
      </c>
      <c r="U78" s="1"/>
      <c r="V78" s="1"/>
      <c r="X78" s="1"/>
    </row>
    <row r="79" spans="1:24" ht="15.75" thickBot="1" x14ac:dyDescent="0.3">
      <c r="A79" s="83">
        <f t="shared" si="46"/>
        <v>6</v>
      </c>
      <c r="B79" s="83">
        <f t="shared" si="53"/>
        <v>6</v>
      </c>
      <c r="C79" s="84">
        <f t="shared" si="51"/>
        <v>1</v>
      </c>
      <c r="D79" s="86" t="s">
        <v>8</v>
      </c>
      <c r="E79" s="90" t="s">
        <v>32</v>
      </c>
      <c r="F79" s="90" t="s">
        <v>32</v>
      </c>
      <c r="G79" s="134" t="str">
        <f t="shared" si="26"/>
        <v>E6-VPC-S6-S1-A</v>
      </c>
      <c r="H79" s="135" t="str">
        <f t="shared" si="27"/>
        <v>E6-VPC-S6-S1-B</v>
      </c>
      <c r="I79" s="114">
        <f>I78+1</f>
        <v>406</v>
      </c>
      <c r="J79" s="76" t="str">
        <f t="shared" si="28"/>
        <v>E6-VPC-S6-S1</v>
      </c>
      <c r="K79" s="83">
        <f t="shared" si="54"/>
        <v>0</v>
      </c>
      <c r="L79" s="84" t="str">
        <f>K74</f>
        <v>MIL</v>
      </c>
      <c r="M79" s="9" t="str">
        <f t="shared" si="41"/>
        <v>vlan 406
name E6-VPC-S6-S1</v>
      </c>
      <c r="U79" s="1"/>
      <c r="V79" s="1"/>
      <c r="X79" s="1"/>
    </row>
    <row r="80" spans="1:24" x14ac:dyDescent="0.25">
      <c r="K80" s="1"/>
      <c r="U80" s="1"/>
      <c r="V80" s="1"/>
      <c r="X80" s="1"/>
    </row>
    <row r="81" spans="1:23" s="5" customFormat="1" x14ac:dyDescent="0.25">
      <c r="A81" s="138" t="s">
        <v>28</v>
      </c>
      <c r="B81" s="138"/>
      <c r="C81" s="2"/>
      <c r="D81" s="2"/>
      <c r="E81" s="2"/>
      <c r="F81" s="2"/>
      <c r="G81" s="2"/>
      <c r="H81" s="2"/>
      <c r="I81" s="2"/>
      <c r="J81" s="2"/>
      <c r="K81" s="11"/>
      <c r="L81" s="11"/>
      <c r="M81" s="11"/>
      <c r="N81" s="2"/>
      <c r="O81" s="11"/>
      <c r="P81" s="2"/>
      <c r="Q81" s="2"/>
      <c r="R81" s="2"/>
      <c r="S81" s="2"/>
      <c r="T81" s="2"/>
      <c r="V81" s="11"/>
      <c r="W81" s="2"/>
    </row>
    <row r="82" spans="1:23" s="5" customFormat="1" ht="15.75" thickBot="1" x14ac:dyDescent="0.3">
      <c r="A82" s="139" t="s">
        <v>20</v>
      </c>
      <c r="B82" s="141"/>
      <c r="C82" s="139" t="s">
        <v>68</v>
      </c>
      <c r="D82" s="140"/>
      <c r="E82" s="140"/>
      <c r="F82" s="141"/>
      <c r="G82" s="142" t="s">
        <v>60</v>
      </c>
      <c r="H82" s="142"/>
      <c r="I82" s="142"/>
      <c r="J82" s="142"/>
      <c r="K82" s="150" t="s">
        <v>62</v>
      </c>
      <c r="L82" s="151"/>
      <c r="M82" s="1"/>
      <c r="N82" s="1"/>
      <c r="O82" s="1"/>
      <c r="P82" s="1"/>
      <c r="Q82" s="1"/>
      <c r="R82" s="1"/>
    </row>
    <row r="83" spans="1:23" s="5" customFormat="1" ht="15.75" thickBot="1" x14ac:dyDescent="0.3">
      <c r="A83" s="6" t="s">
        <v>0</v>
      </c>
      <c r="B83" s="7" t="s">
        <v>20</v>
      </c>
      <c r="C83" s="7" t="s">
        <v>37</v>
      </c>
      <c r="D83" s="7" t="s">
        <v>1</v>
      </c>
      <c r="E83" s="7" t="s">
        <v>15</v>
      </c>
      <c r="F83" s="7" t="s">
        <v>33</v>
      </c>
      <c r="G83" s="7" t="s">
        <v>59</v>
      </c>
      <c r="H83" s="7" t="s">
        <v>35</v>
      </c>
      <c r="I83" s="7" t="s">
        <v>3</v>
      </c>
      <c r="J83" s="8" t="s">
        <v>34</v>
      </c>
      <c r="K83" s="73" t="s">
        <v>17</v>
      </c>
      <c r="L83" s="73" t="s">
        <v>16</v>
      </c>
      <c r="M83" s="1"/>
      <c r="N83" s="1"/>
      <c r="O83" s="1"/>
      <c r="P83" s="1"/>
      <c r="Q83" s="1"/>
      <c r="R83" s="1"/>
    </row>
    <row r="84" spans="1:23" s="5" customFormat="1" x14ac:dyDescent="0.25">
      <c r="A84" s="33">
        <v>1</v>
      </c>
      <c r="B84" s="56">
        <f t="shared" ref="B84:B99" si="55">IF(A84=A83,B83+1,1)</f>
        <v>1</v>
      </c>
      <c r="C84" s="12" t="s">
        <v>4</v>
      </c>
      <c r="D84" s="12" t="s">
        <v>32</v>
      </c>
      <c r="E84" s="10" t="str">
        <f t="shared" ref="E84:E119" si="56">F4</f>
        <v>USA</v>
      </c>
      <c r="F84" s="115" t="str">
        <f t="shared" ref="F84:F119" si="57">CONCATENATE("E",A84,"-SITE",B84,"-ISP")</f>
        <v>E1-SITE1-ISP</v>
      </c>
      <c r="G84" s="19">
        <v>16</v>
      </c>
      <c r="H84" s="20" t="str">
        <f t="shared" ref="H84:H107" si="58">CONCATENATE(L84,".",ROUNDDOWN(K84/256,0),".",MOD(K84,256)," - ",L84,".",ROUNDDOWN(K84/256,0),".",MOD(K84+G84-1,256))</f>
        <v>80.1.0.1 - 80.1.0.16</v>
      </c>
      <c r="I84" s="20" t="s">
        <v>7</v>
      </c>
      <c r="J84" s="21" t="str">
        <f t="shared" ref="J84:J119" si="59">CONCATENATE(L84,".255.254")</f>
        <v>80.1.255.254</v>
      </c>
      <c r="K84" s="70">
        <f>(A84-1)*$J$9+(B84-1)*32+1</f>
        <v>1</v>
      </c>
      <c r="L84" s="74" t="str">
        <f t="shared" ref="L84:L119" si="60">IF(E84="USA","80.1","81.1")</f>
        <v>80.1</v>
      </c>
      <c r="M84" s="33" t="str">
        <f>E4</f>
        <v>WAS</v>
      </c>
    </row>
    <row r="85" spans="1:23" s="5" customFormat="1" x14ac:dyDescent="0.25">
      <c r="A85" s="34">
        <f>A84</f>
        <v>1</v>
      </c>
      <c r="B85" s="57">
        <f t="shared" si="55"/>
        <v>2</v>
      </c>
      <c r="C85" s="12" t="s">
        <v>4</v>
      </c>
      <c r="D85" s="12" t="s">
        <v>32</v>
      </c>
      <c r="E85" s="10" t="str">
        <f t="shared" si="56"/>
        <v>EUR</v>
      </c>
      <c r="F85" s="115" t="str">
        <f t="shared" si="57"/>
        <v>E1-SITE2-ISP</v>
      </c>
      <c r="G85" s="19">
        <v>4</v>
      </c>
      <c r="H85" s="20" t="str">
        <f t="shared" si="58"/>
        <v>81.1.0.32 - 81.1.0.35</v>
      </c>
      <c r="I85" s="20" t="s">
        <v>7</v>
      </c>
      <c r="J85" s="21" t="str">
        <f t="shared" si="59"/>
        <v>81.1.255.254</v>
      </c>
      <c r="K85" s="71">
        <f>(A85-1)*$J$9+(B85-1)*32</f>
        <v>32</v>
      </c>
      <c r="L85" s="75" t="str">
        <f t="shared" si="60"/>
        <v>81.1</v>
      </c>
      <c r="M85" s="34" t="str">
        <f t="shared" ref="M85:M119" si="61">E5</f>
        <v>MAD</v>
      </c>
    </row>
    <row r="86" spans="1:23" s="5" customFormat="1" x14ac:dyDescent="0.25">
      <c r="A86" s="34">
        <f>A85</f>
        <v>1</v>
      </c>
      <c r="B86" s="57">
        <f t="shared" si="55"/>
        <v>3</v>
      </c>
      <c r="C86" s="12" t="s">
        <v>4</v>
      </c>
      <c r="D86" s="12" t="s">
        <v>32</v>
      </c>
      <c r="E86" s="10" t="str">
        <f t="shared" si="56"/>
        <v>EUR</v>
      </c>
      <c r="F86" s="115" t="str">
        <f t="shared" si="57"/>
        <v>E1-SITE3-ISP</v>
      </c>
      <c r="G86" s="19">
        <v>4</v>
      </c>
      <c r="H86" s="20" t="str">
        <f t="shared" si="58"/>
        <v>81.1.0.64 - 81.1.0.67</v>
      </c>
      <c r="I86" s="20" t="s">
        <v>7</v>
      </c>
      <c r="J86" s="21" t="str">
        <f t="shared" si="59"/>
        <v>81.1.255.254</v>
      </c>
      <c r="K86" s="71">
        <f t="shared" ref="K86:K117" si="62">(A86-1)*$J$9+(B86-1)*32</f>
        <v>64</v>
      </c>
      <c r="L86" s="75" t="str">
        <f t="shared" si="60"/>
        <v>81.1</v>
      </c>
      <c r="M86" s="34" t="str">
        <f t="shared" si="61"/>
        <v>PAR</v>
      </c>
    </row>
    <row r="87" spans="1:23" s="5" customFormat="1" x14ac:dyDescent="0.25">
      <c r="A87" s="34">
        <f>A86</f>
        <v>1</v>
      </c>
      <c r="B87" s="57">
        <f t="shared" si="55"/>
        <v>4</v>
      </c>
      <c r="C87" s="12" t="s">
        <v>4</v>
      </c>
      <c r="D87" s="12" t="s">
        <v>32</v>
      </c>
      <c r="E87" s="10" t="str">
        <f t="shared" si="56"/>
        <v>USA</v>
      </c>
      <c r="F87" s="115" t="str">
        <f t="shared" si="57"/>
        <v>E1-SITE4-ISP</v>
      </c>
      <c r="G87" s="19">
        <v>16</v>
      </c>
      <c r="H87" s="20" t="str">
        <f t="shared" si="58"/>
        <v>80.1.0.96 - 80.1.0.111</v>
      </c>
      <c r="I87" s="20" t="s">
        <v>7</v>
      </c>
      <c r="J87" s="21" t="str">
        <f t="shared" si="59"/>
        <v>80.1.255.254</v>
      </c>
      <c r="K87" s="71">
        <f t="shared" si="62"/>
        <v>96</v>
      </c>
      <c r="L87" s="75" t="str">
        <f t="shared" si="60"/>
        <v>80.1</v>
      </c>
      <c r="M87" s="34" t="str">
        <f t="shared" si="61"/>
        <v>NYC</v>
      </c>
    </row>
    <row r="88" spans="1:23" s="5" customFormat="1" x14ac:dyDescent="0.25">
      <c r="A88" s="34">
        <f>A87</f>
        <v>1</v>
      </c>
      <c r="B88" s="57">
        <f t="shared" ref="B88:B89" si="63">IF(A88=A87,B87+1,1)</f>
        <v>5</v>
      </c>
      <c r="C88" s="12" t="s">
        <v>4</v>
      </c>
      <c r="D88" s="12" t="s">
        <v>32</v>
      </c>
      <c r="E88" s="10" t="str">
        <f t="shared" si="56"/>
        <v>EUR</v>
      </c>
      <c r="F88" s="115" t="str">
        <f t="shared" ref="F88:F89" si="64">CONCATENATE("E",A88,"-SITE",B88,"-ISP")</f>
        <v>E1-SITE5-ISP</v>
      </c>
      <c r="G88" s="19">
        <v>4</v>
      </c>
      <c r="H88" s="20" t="str">
        <f t="shared" si="58"/>
        <v>81.1.0.128 - 81.1.0.131</v>
      </c>
      <c r="I88" s="20" t="s">
        <v>7</v>
      </c>
      <c r="J88" s="21" t="str">
        <f t="shared" ref="J88:J89" si="65">CONCATENATE(L88,".255.254")</f>
        <v>81.1.255.254</v>
      </c>
      <c r="K88" s="71">
        <f t="shared" si="62"/>
        <v>128</v>
      </c>
      <c r="L88" s="75" t="str">
        <f t="shared" ref="L88:L89" si="66">IF(E88="USA","80.1","81.1")</f>
        <v>81.1</v>
      </c>
      <c r="M88" s="34" t="str">
        <f t="shared" si="61"/>
        <v>MIL</v>
      </c>
    </row>
    <row r="89" spans="1:23" s="5" customFormat="1" ht="15.75" thickBot="1" x14ac:dyDescent="0.3">
      <c r="A89" s="39">
        <f>A88</f>
        <v>1</v>
      </c>
      <c r="B89" s="98">
        <f t="shared" si="63"/>
        <v>6</v>
      </c>
      <c r="C89" s="25" t="s">
        <v>4</v>
      </c>
      <c r="D89" s="25" t="s">
        <v>32</v>
      </c>
      <c r="E89" s="10" t="str">
        <f t="shared" si="56"/>
        <v>USA</v>
      </c>
      <c r="F89" s="137" t="str">
        <f t="shared" si="64"/>
        <v>E1-SITE6-ISP</v>
      </c>
      <c r="G89" s="26">
        <v>16</v>
      </c>
      <c r="H89" s="27" t="str">
        <f t="shared" si="58"/>
        <v>80.1.0.160 - 80.1.0.175</v>
      </c>
      <c r="I89" s="27" t="s">
        <v>7</v>
      </c>
      <c r="J89" s="28" t="str">
        <f t="shared" si="65"/>
        <v>80.1.255.254</v>
      </c>
      <c r="K89" s="72">
        <f t="shared" si="62"/>
        <v>160</v>
      </c>
      <c r="L89" s="76" t="str">
        <f t="shared" si="66"/>
        <v>80.1</v>
      </c>
      <c r="M89" s="43" t="str">
        <f t="shared" si="61"/>
        <v>BOS</v>
      </c>
    </row>
    <row r="90" spans="1:23" s="5" customFormat="1" x14ac:dyDescent="0.25">
      <c r="A90" s="35">
        <v>2</v>
      </c>
      <c r="B90" s="59">
        <f>IF(A90=A87,B87+1,1)</f>
        <v>1</v>
      </c>
      <c r="C90" s="12" t="s">
        <v>4</v>
      </c>
      <c r="D90" s="12" t="s">
        <v>32</v>
      </c>
      <c r="E90" s="10" t="str">
        <f t="shared" si="56"/>
        <v>USA</v>
      </c>
      <c r="F90" s="115" t="str">
        <f t="shared" si="57"/>
        <v>E2-SITE1-ISP</v>
      </c>
      <c r="G90" s="19">
        <v>8</v>
      </c>
      <c r="H90" s="20" t="str">
        <f t="shared" si="58"/>
        <v>80.1.1.0 - 80.1.1.7</v>
      </c>
      <c r="I90" s="20" t="s">
        <v>7</v>
      </c>
      <c r="J90" s="21" t="str">
        <f t="shared" si="59"/>
        <v>80.1.255.254</v>
      </c>
      <c r="K90" s="70">
        <f t="shared" si="62"/>
        <v>256</v>
      </c>
      <c r="L90" s="74" t="str">
        <f t="shared" si="60"/>
        <v>80.1</v>
      </c>
      <c r="M90" s="35" t="str">
        <f t="shared" si="61"/>
        <v>WAS</v>
      </c>
    </row>
    <row r="91" spans="1:23" s="5" customFormat="1" x14ac:dyDescent="0.25">
      <c r="A91" s="35">
        <f>A90</f>
        <v>2</v>
      </c>
      <c r="B91" s="59">
        <f t="shared" si="55"/>
        <v>2</v>
      </c>
      <c r="C91" s="12" t="s">
        <v>4</v>
      </c>
      <c r="D91" s="12" t="s">
        <v>32</v>
      </c>
      <c r="E91" s="10" t="str">
        <f t="shared" si="56"/>
        <v>EUR</v>
      </c>
      <c r="F91" s="115" t="str">
        <f t="shared" si="57"/>
        <v>E2-SITE2-ISP</v>
      </c>
      <c r="G91" s="19">
        <v>4</v>
      </c>
      <c r="H91" s="20" t="str">
        <f t="shared" si="58"/>
        <v>81.1.1.32 - 81.1.1.35</v>
      </c>
      <c r="I91" s="20" t="s">
        <v>7</v>
      </c>
      <c r="J91" s="21" t="str">
        <f t="shared" si="59"/>
        <v>81.1.255.254</v>
      </c>
      <c r="K91" s="71">
        <f t="shared" si="62"/>
        <v>288</v>
      </c>
      <c r="L91" s="75" t="str">
        <f t="shared" si="60"/>
        <v>81.1</v>
      </c>
      <c r="M91" s="35" t="str">
        <f t="shared" si="61"/>
        <v>MAL</v>
      </c>
    </row>
    <row r="92" spans="1:23" s="5" customFormat="1" x14ac:dyDescent="0.25">
      <c r="A92" s="35">
        <f>A91</f>
        <v>2</v>
      </c>
      <c r="B92" s="59">
        <f t="shared" si="55"/>
        <v>3</v>
      </c>
      <c r="C92" s="12" t="s">
        <v>4</v>
      </c>
      <c r="D92" s="12" t="s">
        <v>32</v>
      </c>
      <c r="E92" s="10" t="str">
        <f t="shared" si="56"/>
        <v>EUR</v>
      </c>
      <c r="F92" s="115" t="str">
        <f t="shared" si="57"/>
        <v>E2-SITE3-ISP</v>
      </c>
      <c r="G92" s="19">
        <v>16</v>
      </c>
      <c r="H92" s="20" t="str">
        <f t="shared" si="58"/>
        <v>81.1.1.64 - 81.1.1.79</v>
      </c>
      <c r="I92" s="20" t="s">
        <v>7</v>
      </c>
      <c r="J92" s="21" t="str">
        <f t="shared" si="59"/>
        <v>81.1.255.254</v>
      </c>
      <c r="K92" s="71">
        <f t="shared" si="62"/>
        <v>320</v>
      </c>
      <c r="L92" s="75" t="str">
        <f t="shared" si="60"/>
        <v>81.1</v>
      </c>
      <c r="M92" s="35" t="str">
        <f t="shared" si="61"/>
        <v>MIL</v>
      </c>
    </row>
    <row r="93" spans="1:23" s="5" customFormat="1" x14ac:dyDescent="0.25">
      <c r="A93" s="35">
        <f>A92</f>
        <v>2</v>
      </c>
      <c r="B93" s="59">
        <f t="shared" si="55"/>
        <v>4</v>
      </c>
      <c r="C93" s="12" t="s">
        <v>4</v>
      </c>
      <c r="D93" s="12" t="s">
        <v>32</v>
      </c>
      <c r="E93" s="10" t="str">
        <f t="shared" si="56"/>
        <v>USA</v>
      </c>
      <c r="F93" s="115" t="str">
        <f t="shared" si="57"/>
        <v>E2-SITE4-ISP</v>
      </c>
      <c r="G93" s="19">
        <v>8</v>
      </c>
      <c r="H93" s="20" t="str">
        <f t="shared" si="58"/>
        <v>80.1.1.96 - 80.1.1.103</v>
      </c>
      <c r="I93" s="20" t="s">
        <v>7</v>
      </c>
      <c r="J93" s="21" t="str">
        <f t="shared" si="59"/>
        <v>80.1.255.254</v>
      </c>
      <c r="K93" s="71">
        <f t="shared" si="62"/>
        <v>352</v>
      </c>
      <c r="L93" s="75" t="str">
        <f t="shared" si="60"/>
        <v>80.1</v>
      </c>
      <c r="M93" s="35" t="str">
        <f t="shared" si="61"/>
        <v>PHI</v>
      </c>
    </row>
    <row r="94" spans="1:23" s="5" customFormat="1" x14ac:dyDescent="0.25">
      <c r="A94" s="35">
        <f>A93</f>
        <v>2</v>
      </c>
      <c r="B94" s="59">
        <f t="shared" si="55"/>
        <v>5</v>
      </c>
      <c r="C94" s="12" t="s">
        <v>4</v>
      </c>
      <c r="D94" s="12" t="s">
        <v>32</v>
      </c>
      <c r="E94" s="10" t="str">
        <f t="shared" si="56"/>
        <v>EUR</v>
      </c>
      <c r="F94" s="115" t="str">
        <f t="shared" si="57"/>
        <v>E2-SITE5-ISP</v>
      </c>
      <c r="G94" s="19">
        <v>4</v>
      </c>
      <c r="H94" s="20" t="str">
        <f t="shared" si="58"/>
        <v>81.1.1.128 - 81.1.1.131</v>
      </c>
      <c r="I94" s="20" t="s">
        <v>7</v>
      </c>
      <c r="J94" s="21" t="str">
        <f t="shared" si="59"/>
        <v>81.1.255.254</v>
      </c>
      <c r="K94" s="71">
        <f t="shared" ref="K94:K95" si="67">(A94-1)*$J$9+(B94-1)*32</f>
        <v>384</v>
      </c>
      <c r="L94" s="75" t="str">
        <f t="shared" si="60"/>
        <v>81.1</v>
      </c>
      <c r="M94" s="35" t="str">
        <f t="shared" si="61"/>
        <v>PAR</v>
      </c>
    </row>
    <row r="95" spans="1:23" s="5" customFormat="1" ht="15.75" thickBot="1" x14ac:dyDescent="0.3">
      <c r="A95" s="40">
        <f>A94</f>
        <v>2</v>
      </c>
      <c r="B95" s="99">
        <f t="shared" si="55"/>
        <v>6</v>
      </c>
      <c r="C95" s="25" t="s">
        <v>4</v>
      </c>
      <c r="D95" s="25" t="s">
        <v>32</v>
      </c>
      <c r="E95" s="10" t="str">
        <f t="shared" si="56"/>
        <v>USA</v>
      </c>
      <c r="F95" s="137" t="str">
        <f t="shared" si="57"/>
        <v>E2-SITE6-ISP</v>
      </c>
      <c r="G95" s="26">
        <v>16</v>
      </c>
      <c r="H95" s="27" t="str">
        <f t="shared" si="58"/>
        <v>80.1.1.160 - 80.1.1.175</v>
      </c>
      <c r="I95" s="27" t="s">
        <v>7</v>
      </c>
      <c r="J95" s="28" t="str">
        <f t="shared" si="59"/>
        <v>80.1.255.254</v>
      </c>
      <c r="K95" s="72">
        <f t="shared" si="67"/>
        <v>416</v>
      </c>
      <c r="L95" s="76" t="str">
        <f t="shared" si="60"/>
        <v>80.1</v>
      </c>
      <c r="M95" s="40" t="str">
        <f t="shared" si="61"/>
        <v>BOS</v>
      </c>
    </row>
    <row r="96" spans="1:23" s="5" customFormat="1" x14ac:dyDescent="0.25">
      <c r="A96" s="36">
        <v>3</v>
      </c>
      <c r="B96" s="60">
        <f>IF(A96=A93,B93+1,1)</f>
        <v>1</v>
      </c>
      <c r="C96" s="12" t="s">
        <v>4</v>
      </c>
      <c r="D96" s="12" t="s">
        <v>32</v>
      </c>
      <c r="E96" s="10" t="str">
        <f t="shared" si="56"/>
        <v>USA</v>
      </c>
      <c r="F96" s="115" t="str">
        <f t="shared" si="57"/>
        <v>E3-SITE1-ISP</v>
      </c>
      <c r="G96" s="19">
        <v>32</v>
      </c>
      <c r="H96" s="20" t="str">
        <f t="shared" si="58"/>
        <v>80.1.2.0 - 80.1.2.31</v>
      </c>
      <c r="I96" s="20" t="s">
        <v>7</v>
      </c>
      <c r="J96" s="21" t="str">
        <f t="shared" si="59"/>
        <v>80.1.255.254</v>
      </c>
      <c r="K96" s="70">
        <f t="shared" si="62"/>
        <v>512</v>
      </c>
      <c r="L96" s="74" t="str">
        <f t="shared" si="60"/>
        <v>80.1</v>
      </c>
      <c r="M96" s="36" t="str">
        <f t="shared" si="61"/>
        <v>NYC</v>
      </c>
    </row>
    <row r="97" spans="1:13" s="5" customFormat="1" x14ac:dyDescent="0.25">
      <c r="A97" s="36">
        <f>A96</f>
        <v>3</v>
      </c>
      <c r="B97" s="60">
        <f t="shared" si="55"/>
        <v>2</v>
      </c>
      <c r="C97" s="12" t="s">
        <v>4</v>
      </c>
      <c r="D97" s="12" t="s">
        <v>32</v>
      </c>
      <c r="E97" s="10" t="str">
        <f t="shared" si="56"/>
        <v>EUR</v>
      </c>
      <c r="F97" s="115" t="str">
        <f t="shared" si="57"/>
        <v>E3-SITE2-ISP</v>
      </c>
      <c r="G97" s="19">
        <v>32</v>
      </c>
      <c r="H97" s="20" t="str">
        <f t="shared" si="58"/>
        <v>81.1.2.32 - 81.1.2.63</v>
      </c>
      <c r="I97" s="20" t="s">
        <v>7</v>
      </c>
      <c r="J97" s="21" t="str">
        <f t="shared" si="59"/>
        <v>81.1.255.254</v>
      </c>
      <c r="K97" s="71">
        <f t="shared" si="62"/>
        <v>544</v>
      </c>
      <c r="L97" s="75" t="str">
        <f t="shared" si="60"/>
        <v>81.1</v>
      </c>
      <c r="M97" s="36" t="str">
        <f t="shared" si="61"/>
        <v>ALM</v>
      </c>
    </row>
    <row r="98" spans="1:13" s="5" customFormat="1" x14ac:dyDescent="0.25">
      <c r="A98" s="36">
        <f>A97</f>
        <v>3</v>
      </c>
      <c r="B98" s="60">
        <f t="shared" si="55"/>
        <v>3</v>
      </c>
      <c r="C98" s="12" t="s">
        <v>4</v>
      </c>
      <c r="D98" s="12" t="s">
        <v>32</v>
      </c>
      <c r="E98" s="10" t="str">
        <f t="shared" si="56"/>
        <v>EUR</v>
      </c>
      <c r="F98" s="115" t="str">
        <f t="shared" si="57"/>
        <v>E3-SITE3-ISP</v>
      </c>
      <c r="G98" s="19">
        <v>16</v>
      </c>
      <c r="H98" s="20" t="str">
        <f t="shared" si="58"/>
        <v>81.1.2.64 - 81.1.2.79</v>
      </c>
      <c r="I98" s="20" t="s">
        <v>7</v>
      </c>
      <c r="J98" s="21" t="str">
        <f t="shared" si="59"/>
        <v>81.1.255.254</v>
      </c>
      <c r="K98" s="71">
        <f t="shared" si="62"/>
        <v>576</v>
      </c>
      <c r="L98" s="75" t="str">
        <f t="shared" si="60"/>
        <v>81.1</v>
      </c>
      <c r="M98" s="36" t="str">
        <f t="shared" si="61"/>
        <v>PAR</v>
      </c>
    </row>
    <row r="99" spans="1:13" s="5" customFormat="1" x14ac:dyDescent="0.25">
      <c r="A99" s="36">
        <f>A98</f>
        <v>3</v>
      </c>
      <c r="B99" s="60">
        <f t="shared" si="55"/>
        <v>4</v>
      </c>
      <c r="C99" s="12" t="s">
        <v>4</v>
      </c>
      <c r="D99" s="12" t="s">
        <v>32</v>
      </c>
      <c r="E99" s="10" t="str">
        <f t="shared" si="56"/>
        <v>USA</v>
      </c>
      <c r="F99" s="115" t="str">
        <f t="shared" si="57"/>
        <v>E3-SITE4-ISP</v>
      </c>
      <c r="G99" s="19">
        <v>4</v>
      </c>
      <c r="H99" s="20" t="str">
        <f t="shared" si="58"/>
        <v>80.1.2.96 - 80.1.2.99</v>
      </c>
      <c r="I99" s="20" t="s">
        <v>7</v>
      </c>
      <c r="J99" s="21" t="str">
        <f t="shared" si="59"/>
        <v>80.1.255.254</v>
      </c>
      <c r="K99" s="71">
        <f t="shared" si="62"/>
        <v>608</v>
      </c>
      <c r="L99" s="75" t="str">
        <f t="shared" si="60"/>
        <v>80.1</v>
      </c>
      <c r="M99" s="36" t="str">
        <f t="shared" si="61"/>
        <v>BOS</v>
      </c>
    </row>
    <row r="100" spans="1:13" s="5" customFormat="1" x14ac:dyDescent="0.25">
      <c r="A100" s="36">
        <f>A99</f>
        <v>3</v>
      </c>
      <c r="B100" s="60">
        <f t="shared" ref="B100:B101" si="68">IF(A100=A99,B99+1,1)</f>
        <v>5</v>
      </c>
      <c r="C100" s="12" t="s">
        <v>4</v>
      </c>
      <c r="D100" s="12" t="s">
        <v>32</v>
      </c>
      <c r="E100" s="10" t="str">
        <f t="shared" si="56"/>
        <v>EUR</v>
      </c>
      <c r="F100" s="115" t="str">
        <f t="shared" ref="F100:F101" si="69">CONCATENATE("E",A100,"-SITE",B100,"-ISP")</f>
        <v>E3-SITE5-ISP</v>
      </c>
      <c r="G100" s="19">
        <v>4</v>
      </c>
      <c r="H100" s="20" t="str">
        <f t="shared" si="58"/>
        <v>81.1.2.128 - 81.1.2.131</v>
      </c>
      <c r="I100" s="20" t="s">
        <v>7</v>
      </c>
      <c r="J100" s="21" t="str">
        <f t="shared" ref="J100:J101" si="70">CONCATENATE(L100,".255.254")</f>
        <v>81.1.255.254</v>
      </c>
      <c r="K100" s="71">
        <f t="shared" si="62"/>
        <v>640</v>
      </c>
      <c r="L100" s="75" t="str">
        <f t="shared" ref="L100:L101" si="71">IF(E100="USA","80.1","81.1")</f>
        <v>81.1</v>
      </c>
      <c r="M100" s="36" t="str">
        <f t="shared" si="61"/>
        <v>MIL</v>
      </c>
    </row>
    <row r="101" spans="1:13" s="5" customFormat="1" ht="15.75" thickBot="1" x14ac:dyDescent="0.3">
      <c r="A101" s="41">
        <f>A100</f>
        <v>3</v>
      </c>
      <c r="B101" s="100">
        <f t="shared" si="68"/>
        <v>6</v>
      </c>
      <c r="C101" s="25" t="s">
        <v>4</v>
      </c>
      <c r="D101" s="25" t="s">
        <v>32</v>
      </c>
      <c r="E101" s="10" t="str">
        <f t="shared" si="56"/>
        <v>USA</v>
      </c>
      <c r="F101" s="137" t="str">
        <f t="shared" si="69"/>
        <v>E3-SITE6-ISP</v>
      </c>
      <c r="G101" s="26">
        <v>16</v>
      </c>
      <c r="H101" s="27" t="str">
        <f t="shared" si="58"/>
        <v>80.1.2.160 - 80.1.2.175</v>
      </c>
      <c r="I101" s="27" t="s">
        <v>7</v>
      </c>
      <c r="J101" s="28" t="str">
        <f t="shared" si="70"/>
        <v>80.1.255.254</v>
      </c>
      <c r="K101" s="72">
        <f t="shared" si="62"/>
        <v>672</v>
      </c>
      <c r="L101" s="76" t="str">
        <f t="shared" si="71"/>
        <v>80.1</v>
      </c>
      <c r="M101" s="41" t="str">
        <f t="shared" si="61"/>
        <v>PHI</v>
      </c>
    </row>
    <row r="102" spans="1:13" s="5" customFormat="1" x14ac:dyDescent="0.25">
      <c r="A102" s="37">
        <v>4</v>
      </c>
      <c r="B102" s="61">
        <f>IF(A102=A99,B99+1,1)</f>
        <v>1</v>
      </c>
      <c r="C102" s="12" t="s">
        <v>4</v>
      </c>
      <c r="D102" s="12" t="s">
        <v>32</v>
      </c>
      <c r="E102" s="10" t="str">
        <f t="shared" si="56"/>
        <v>USA</v>
      </c>
      <c r="F102" s="115" t="str">
        <f t="shared" si="57"/>
        <v>E4-SITE1-ISP</v>
      </c>
      <c r="G102" s="19">
        <v>8</v>
      </c>
      <c r="H102" s="20" t="str">
        <f t="shared" si="58"/>
        <v>80.1.3.0 - 80.1.3.7</v>
      </c>
      <c r="I102" s="20" t="s">
        <v>7</v>
      </c>
      <c r="J102" s="21" t="str">
        <f t="shared" si="59"/>
        <v>80.1.255.254</v>
      </c>
      <c r="K102" s="70">
        <f t="shared" si="62"/>
        <v>768</v>
      </c>
      <c r="L102" s="74" t="str">
        <f t="shared" si="60"/>
        <v>80.1</v>
      </c>
      <c r="M102" s="37" t="str">
        <f t="shared" si="61"/>
        <v>BOS</v>
      </c>
    </row>
    <row r="103" spans="1:13" s="5" customFormat="1" x14ac:dyDescent="0.25">
      <c r="A103" s="37">
        <f>A102</f>
        <v>4</v>
      </c>
      <c r="B103" s="61">
        <f t="shared" ref="B103:B111" si="72">IF(A103=A102,B102+1,1)</f>
        <v>2</v>
      </c>
      <c r="C103" s="12" t="s">
        <v>4</v>
      </c>
      <c r="D103" s="12" t="s">
        <v>32</v>
      </c>
      <c r="E103" s="10" t="str">
        <f t="shared" si="56"/>
        <v>USA</v>
      </c>
      <c r="F103" s="115" t="str">
        <f t="shared" si="57"/>
        <v>E4-SITE2-ISP</v>
      </c>
      <c r="G103" s="19">
        <v>8</v>
      </c>
      <c r="H103" s="20" t="str">
        <f t="shared" si="58"/>
        <v>80.1.3.32 - 80.1.3.39</v>
      </c>
      <c r="I103" s="20" t="s">
        <v>7</v>
      </c>
      <c r="J103" s="21" t="str">
        <f t="shared" si="59"/>
        <v>80.1.255.254</v>
      </c>
      <c r="K103" s="71">
        <f t="shared" si="62"/>
        <v>800</v>
      </c>
      <c r="L103" s="75" t="str">
        <f t="shared" si="60"/>
        <v>80.1</v>
      </c>
      <c r="M103" s="37" t="str">
        <f t="shared" si="61"/>
        <v>PHI</v>
      </c>
    </row>
    <row r="104" spans="1:13" s="5" customFormat="1" x14ac:dyDescent="0.25">
      <c r="A104" s="37">
        <f>A103</f>
        <v>4</v>
      </c>
      <c r="B104" s="61">
        <f t="shared" si="72"/>
        <v>3</v>
      </c>
      <c r="C104" s="12" t="s">
        <v>4</v>
      </c>
      <c r="D104" s="12" t="s">
        <v>32</v>
      </c>
      <c r="E104" s="10" t="str">
        <f t="shared" si="56"/>
        <v>EUR</v>
      </c>
      <c r="F104" s="115" t="str">
        <f t="shared" si="57"/>
        <v>E4-SITE3-ISP</v>
      </c>
      <c r="G104" s="19">
        <v>8</v>
      </c>
      <c r="H104" s="20" t="str">
        <f t="shared" si="58"/>
        <v>81.1.3.64 - 81.1.3.71</v>
      </c>
      <c r="I104" s="20" t="s">
        <v>7</v>
      </c>
      <c r="J104" s="21" t="str">
        <f t="shared" si="59"/>
        <v>81.1.255.254</v>
      </c>
      <c r="K104" s="71">
        <f t="shared" si="62"/>
        <v>832</v>
      </c>
      <c r="L104" s="75" t="str">
        <f t="shared" si="60"/>
        <v>81.1</v>
      </c>
      <c r="M104" s="37" t="str">
        <f t="shared" si="61"/>
        <v>PAR</v>
      </c>
    </row>
    <row r="105" spans="1:13" s="5" customFormat="1" x14ac:dyDescent="0.25">
      <c r="A105" s="37">
        <f>A104</f>
        <v>4</v>
      </c>
      <c r="B105" s="61">
        <f t="shared" si="72"/>
        <v>4</v>
      </c>
      <c r="C105" s="12" t="s">
        <v>4</v>
      </c>
      <c r="D105" s="12" t="s">
        <v>32</v>
      </c>
      <c r="E105" s="10" t="str">
        <f t="shared" si="56"/>
        <v>EUR</v>
      </c>
      <c r="F105" s="115" t="str">
        <f t="shared" si="57"/>
        <v>E4-SITE4-ISP</v>
      </c>
      <c r="G105" s="19">
        <v>8</v>
      </c>
      <c r="H105" s="20" t="str">
        <f t="shared" si="58"/>
        <v>81.1.3.96 - 81.1.3.103</v>
      </c>
      <c r="I105" s="20" t="s">
        <v>7</v>
      </c>
      <c r="J105" s="21" t="str">
        <f t="shared" si="59"/>
        <v>81.1.255.254</v>
      </c>
      <c r="K105" s="71">
        <f t="shared" si="62"/>
        <v>864</v>
      </c>
      <c r="L105" s="75" t="str">
        <f t="shared" si="60"/>
        <v>81.1</v>
      </c>
      <c r="M105" s="37" t="str">
        <f t="shared" si="61"/>
        <v>MAD</v>
      </c>
    </row>
    <row r="106" spans="1:13" s="5" customFormat="1" x14ac:dyDescent="0.25">
      <c r="A106" s="37">
        <f>A105</f>
        <v>4</v>
      </c>
      <c r="B106" s="61">
        <f t="shared" si="72"/>
        <v>5</v>
      </c>
      <c r="C106" s="12" t="s">
        <v>4</v>
      </c>
      <c r="D106" s="12" t="s">
        <v>32</v>
      </c>
      <c r="E106" s="10" t="str">
        <f t="shared" si="56"/>
        <v>EUR</v>
      </c>
      <c r="F106" s="115" t="str">
        <f t="shared" si="57"/>
        <v>E4-SITE5-ISP</v>
      </c>
      <c r="G106" s="19">
        <v>4</v>
      </c>
      <c r="H106" s="20" t="str">
        <f t="shared" si="58"/>
        <v>81.1.3.128 - 81.1.3.131</v>
      </c>
      <c r="I106" s="20" t="s">
        <v>7</v>
      </c>
      <c r="J106" s="21" t="str">
        <f t="shared" si="59"/>
        <v>81.1.255.254</v>
      </c>
      <c r="K106" s="71">
        <f t="shared" ref="K106:K107" si="73">(A106-1)*$J$9+(B106-1)*32</f>
        <v>896</v>
      </c>
      <c r="L106" s="75" t="str">
        <f t="shared" si="60"/>
        <v>81.1</v>
      </c>
      <c r="M106" s="37" t="str">
        <f t="shared" si="61"/>
        <v>MAL</v>
      </c>
    </row>
    <row r="107" spans="1:13" s="5" customFormat="1" ht="15.75" thickBot="1" x14ac:dyDescent="0.3">
      <c r="A107" s="42">
        <f>A106</f>
        <v>4</v>
      </c>
      <c r="B107" s="101">
        <f t="shared" si="72"/>
        <v>6</v>
      </c>
      <c r="C107" s="25" t="s">
        <v>4</v>
      </c>
      <c r="D107" s="25" t="s">
        <v>32</v>
      </c>
      <c r="E107" s="10" t="str">
        <f t="shared" si="56"/>
        <v>USA</v>
      </c>
      <c r="F107" s="137" t="str">
        <f t="shared" si="57"/>
        <v>E4-SITE6-ISP</v>
      </c>
      <c r="G107" s="26">
        <v>16</v>
      </c>
      <c r="H107" s="27" t="str">
        <f t="shared" si="58"/>
        <v>80.1.3.160 - 80.1.3.175</v>
      </c>
      <c r="I107" s="27" t="s">
        <v>7</v>
      </c>
      <c r="J107" s="28" t="str">
        <f t="shared" si="59"/>
        <v>80.1.255.254</v>
      </c>
      <c r="K107" s="72">
        <f t="shared" si="73"/>
        <v>928</v>
      </c>
      <c r="L107" s="76" t="str">
        <f t="shared" si="60"/>
        <v>80.1</v>
      </c>
      <c r="M107" s="42" t="str">
        <f t="shared" si="61"/>
        <v>NYC</v>
      </c>
    </row>
    <row r="108" spans="1:13" s="5" customFormat="1" x14ac:dyDescent="0.25">
      <c r="A108" s="79">
        <v>5</v>
      </c>
      <c r="B108" s="80">
        <f>IF(A108=A105,B105+1,1)</f>
        <v>1</v>
      </c>
      <c r="C108" s="12" t="s">
        <v>4</v>
      </c>
      <c r="D108" s="12" t="s">
        <v>32</v>
      </c>
      <c r="E108" s="10" t="str">
        <f t="shared" si="56"/>
        <v>EUR</v>
      </c>
      <c r="F108" s="115" t="str">
        <f t="shared" si="57"/>
        <v>E5-SITE1-ISP</v>
      </c>
      <c r="G108" s="19">
        <v>32</v>
      </c>
      <c r="H108" s="20" t="str">
        <f>CONCATENATE(L108,".",ROUNDDOWN(K108/256,0),".",MOD(K108,256)," - ",L108,".",ROUNDDOWN(K108/256,0),".",MOD(K108+G108-1,256))</f>
        <v>81.1.4.0 - 81.1.4.31</v>
      </c>
      <c r="I108" s="20" t="s">
        <v>7</v>
      </c>
      <c r="J108" s="21" t="str">
        <f t="shared" si="59"/>
        <v>81.1.255.254</v>
      </c>
      <c r="K108" s="70">
        <f t="shared" si="62"/>
        <v>1024</v>
      </c>
      <c r="L108" s="74" t="str">
        <f t="shared" si="60"/>
        <v>81.1</v>
      </c>
      <c r="M108" s="79" t="str">
        <f t="shared" si="61"/>
        <v>MIL</v>
      </c>
    </row>
    <row r="109" spans="1:13" s="5" customFormat="1" x14ac:dyDescent="0.25">
      <c r="A109" s="79">
        <f>A108</f>
        <v>5</v>
      </c>
      <c r="B109" s="80">
        <f t="shared" si="72"/>
        <v>2</v>
      </c>
      <c r="C109" s="12" t="s">
        <v>4</v>
      </c>
      <c r="D109" s="12" t="s">
        <v>32</v>
      </c>
      <c r="E109" s="10" t="str">
        <f t="shared" si="56"/>
        <v>USA</v>
      </c>
      <c r="F109" s="115" t="str">
        <f t="shared" si="57"/>
        <v>E5-SITE2-ISP</v>
      </c>
      <c r="G109" s="19">
        <v>4</v>
      </c>
      <c r="H109" s="20" t="str">
        <f t="shared" ref="H109:H119" si="74">CONCATENATE(L109,".",ROUNDDOWN(K109/256,0),".",MOD(K109,256)," - ",L109,".",ROUNDDOWN(K109/256,0),".",MOD(K109+G109-1,256))</f>
        <v>80.1.4.32 - 80.1.4.35</v>
      </c>
      <c r="I109" s="20" t="s">
        <v>7</v>
      </c>
      <c r="J109" s="21" t="str">
        <f t="shared" si="59"/>
        <v>80.1.255.254</v>
      </c>
      <c r="K109" s="71">
        <f t="shared" si="62"/>
        <v>1056</v>
      </c>
      <c r="L109" s="75" t="str">
        <f t="shared" si="60"/>
        <v>80.1</v>
      </c>
      <c r="M109" s="79" t="str">
        <f t="shared" si="61"/>
        <v>PHI</v>
      </c>
    </row>
    <row r="110" spans="1:13" s="5" customFormat="1" x14ac:dyDescent="0.25">
      <c r="A110" s="79">
        <f>A109</f>
        <v>5</v>
      </c>
      <c r="B110" s="80">
        <f t="shared" si="72"/>
        <v>3</v>
      </c>
      <c r="C110" s="12" t="s">
        <v>4</v>
      </c>
      <c r="D110" s="12" t="s">
        <v>32</v>
      </c>
      <c r="E110" s="10" t="str">
        <f t="shared" si="56"/>
        <v>USA</v>
      </c>
      <c r="F110" s="115" t="str">
        <f t="shared" si="57"/>
        <v>E5-SITE3-ISP</v>
      </c>
      <c r="G110" s="19">
        <v>32</v>
      </c>
      <c r="H110" s="20" t="str">
        <f t="shared" si="74"/>
        <v>80.1.4.64 - 80.1.4.95</v>
      </c>
      <c r="I110" s="20" t="s">
        <v>7</v>
      </c>
      <c r="J110" s="21" t="str">
        <f t="shared" si="59"/>
        <v>80.1.255.254</v>
      </c>
      <c r="K110" s="71">
        <f t="shared" si="62"/>
        <v>1088</v>
      </c>
      <c r="L110" s="75" t="str">
        <f t="shared" si="60"/>
        <v>80.1</v>
      </c>
      <c r="M110" s="79" t="str">
        <f t="shared" si="61"/>
        <v>WAS</v>
      </c>
    </row>
    <row r="111" spans="1:13" s="5" customFormat="1" x14ac:dyDescent="0.25">
      <c r="A111" s="79">
        <f>A110</f>
        <v>5</v>
      </c>
      <c r="B111" s="80">
        <f t="shared" si="72"/>
        <v>4</v>
      </c>
      <c r="C111" s="12" t="s">
        <v>4</v>
      </c>
      <c r="D111" s="12" t="s">
        <v>32</v>
      </c>
      <c r="E111" s="10" t="str">
        <f t="shared" si="56"/>
        <v>EUR</v>
      </c>
      <c r="F111" s="115" t="str">
        <f t="shared" si="57"/>
        <v>E5-SITE4-ISP</v>
      </c>
      <c r="G111" s="19">
        <v>4</v>
      </c>
      <c r="H111" s="20" t="str">
        <f t="shared" si="74"/>
        <v>81.1.4.96 - 81.1.4.99</v>
      </c>
      <c r="I111" s="20" t="s">
        <v>7</v>
      </c>
      <c r="J111" s="21" t="str">
        <f t="shared" si="59"/>
        <v>81.1.255.254</v>
      </c>
      <c r="K111" s="71">
        <f t="shared" si="62"/>
        <v>1120</v>
      </c>
      <c r="L111" s="75" t="str">
        <f t="shared" si="60"/>
        <v>81.1</v>
      </c>
      <c r="M111" s="79" t="str">
        <f t="shared" si="61"/>
        <v>MAL</v>
      </c>
    </row>
    <row r="112" spans="1:13" s="5" customFormat="1" x14ac:dyDescent="0.25">
      <c r="A112" s="79">
        <f>A111</f>
        <v>5</v>
      </c>
      <c r="B112" s="80">
        <f t="shared" ref="B112:B113" si="75">IF(A112=A111,B111+1,1)</f>
        <v>5</v>
      </c>
      <c r="C112" s="12" t="s">
        <v>4</v>
      </c>
      <c r="D112" s="12" t="s">
        <v>32</v>
      </c>
      <c r="E112" s="10" t="str">
        <f t="shared" si="56"/>
        <v>EUR</v>
      </c>
      <c r="F112" s="115" t="str">
        <f t="shared" ref="F112:F113" si="76">CONCATENATE("E",A112,"-SITE",B112,"-ISP")</f>
        <v>E5-SITE5-ISP</v>
      </c>
      <c r="G112" s="19">
        <v>4</v>
      </c>
      <c r="H112" s="20" t="str">
        <f t="shared" si="74"/>
        <v>81.1.4.128 - 81.1.4.131</v>
      </c>
      <c r="I112" s="20" t="s">
        <v>7</v>
      </c>
      <c r="J112" s="21" t="str">
        <f t="shared" ref="J112:J113" si="77">CONCATENATE(L112,".255.254")</f>
        <v>81.1.255.254</v>
      </c>
      <c r="K112" s="71">
        <f t="shared" si="62"/>
        <v>1152</v>
      </c>
      <c r="L112" s="75" t="str">
        <f t="shared" ref="L112:L113" si="78">IF(E112="USA","80.1","81.1")</f>
        <v>81.1</v>
      </c>
      <c r="M112" s="79" t="str">
        <f t="shared" si="61"/>
        <v>MAD</v>
      </c>
    </row>
    <row r="113" spans="1:23" s="5" customFormat="1" ht="15.75" thickBot="1" x14ac:dyDescent="0.3">
      <c r="A113" s="103">
        <f>A112</f>
        <v>5</v>
      </c>
      <c r="B113" s="104">
        <f t="shared" si="75"/>
        <v>6</v>
      </c>
      <c r="C113" s="25" t="s">
        <v>4</v>
      </c>
      <c r="D113" s="25" t="s">
        <v>32</v>
      </c>
      <c r="E113" s="10" t="str">
        <f t="shared" si="56"/>
        <v>USA</v>
      </c>
      <c r="F113" s="137" t="str">
        <f t="shared" si="76"/>
        <v>E5-SITE6-ISP</v>
      </c>
      <c r="G113" s="26">
        <v>16</v>
      </c>
      <c r="H113" s="27" t="str">
        <f t="shared" si="74"/>
        <v>80.1.4.160 - 80.1.4.175</v>
      </c>
      <c r="I113" s="27" t="s">
        <v>7</v>
      </c>
      <c r="J113" s="28" t="str">
        <f t="shared" si="77"/>
        <v>80.1.255.254</v>
      </c>
      <c r="K113" s="72">
        <f t="shared" si="62"/>
        <v>1184</v>
      </c>
      <c r="L113" s="76" t="str">
        <f t="shared" si="78"/>
        <v>80.1</v>
      </c>
      <c r="M113" s="103" t="str">
        <f t="shared" si="61"/>
        <v>NYC</v>
      </c>
    </row>
    <row r="114" spans="1:23" s="5" customFormat="1" x14ac:dyDescent="0.25">
      <c r="A114" s="81">
        <v>6</v>
      </c>
      <c r="B114" s="82">
        <f>IF(A114=A111,B111+1,1)</f>
        <v>1</v>
      </c>
      <c r="C114" s="12" t="s">
        <v>4</v>
      </c>
      <c r="D114" s="12" t="s">
        <v>32</v>
      </c>
      <c r="E114" s="10" t="str">
        <f t="shared" si="56"/>
        <v>EUR</v>
      </c>
      <c r="F114" s="132" t="str">
        <f t="shared" si="57"/>
        <v>E6-SITE1-ISP</v>
      </c>
      <c r="G114" s="19">
        <v>32</v>
      </c>
      <c r="H114" s="20" t="str">
        <f t="shared" si="74"/>
        <v>81.1.5.0 - 81.1.5.31</v>
      </c>
      <c r="I114" s="20" t="s">
        <v>7</v>
      </c>
      <c r="J114" s="21" t="str">
        <f t="shared" si="59"/>
        <v>81.1.255.254</v>
      </c>
      <c r="K114" s="70">
        <f t="shared" si="62"/>
        <v>1280</v>
      </c>
      <c r="L114" s="74" t="str">
        <f t="shared" si="60"/>
        <v>81.1</v>
      </c>
      <c r="M114" s="81" t="str">
        <f t="shared" si="61"/>
        <v>MIL</v>
      </c>
    </row>
    <row r="115" spans="1:23" s="5" customFormat="1" x14ac:dyDescent="0.25">
      <c r="A115" s="81">
        <f>A114</f>
        <v>6</v>
      </c>
      <c r="B115" s="82">
        <f>IF(A115=A114,B114+1,1)</f>
        <v>2</v>
      </c>
      <c r="C115" s="12" t="s">
        <v>4</v>
      </c>
      <c r="D115" s="12" t="s">
        <v>32</v>
      </c>
      <c r="E115" s="10" t="str">
        <f t="shared" si="56"/>
        <v>USA</v>
      </c>
      <c r="F115" s="132" t="str">
        <f t="shared" si="57"/>
        <v>E6-SITE2-ISP</v>
      </c>
      <c r="G115" s="19">
        <v>4</v>
      </c>
      <c r="H115" s="20" t="str">
        <f t="shared" si="74"/>
        <v>80.1.5.32 - 80.1.5.35</v>
      </c>
      <c r="I115" s="20" t="s">
        <v>7</v>
      </c>
      <c r="J115" s="21" t="str">
        <f t="shared" si="59"/>
        <v>80.1.255.254</v>
      </c>
      <c r="K115" s="71">
        <f t="shared" si="62"/>
        <v>1312</v>
      </c>
      <c r="L115" s="75" t="str">
        <f t="shared" si="60"/>
        <v>80.1</v>
      </c>
      <c r="M115" s="81" t="str">
        <f t="shared" si="61"/>
        <v>PHI</v>
      </c>
    </row>
    <row r="116" spans="1:23" s="5" customFormat="1" x14ac:dyDescent="0.25">
      <c r="A116" s="81">
        <f>A115</f>
        <v>6</v>
      </c>
      <c r="B116" s="82">
        <f>IF(A116=A115,B115+1,1)</f>
        <v>3</v>
      </c>
      <c r="C116" s="12" t="s">
        <v>4</v>
      </c>
      <c r="D116" s="12" t="s">
        <v>32</v>
      </c>
      <c r="E116" s="10" t="str">
        <f t="shared" si="56"/>
        <v>USA</v>
      </c>
      <c r="F116" s="132" t="str">
        <f t="shared" si="57"/>
        <v>E6-SITE3-ISP</v>
      </c>
      <c r="G116" s="19">
        <v>4</v>
      </c>
      <c r="H116" s="20" t="str">
        <f t="shared" si="74"/>
        <v>80.1.5.64 - 80.1.5.67</v>
      </c>
      <c r="I116" s="20" t="s">
        <v>7</v>
      </c>
      <c r="J116" s="21" t="str">
        <f t="shared" si="59"/>
        <v>80.1.255.254</v>
      </c>
      <c r="K116" s="71">
        <f t="shared" si="62"/>
        <v>1344</v>
      </c>
      <c r="L116" s="75" t="str">
        <f t="shared" si="60"/>
        <v>80.1</v>
      </c>
      <c r="M116" s="81" t="str">
        <f t="shared" si="61"/>
        <v>WAS</v>
      </c>
    </row>
    <row r="117" spans="1:23" s="5" customFormat="1" x14ac:dyDescent="0.25">
      <c r="A117" s="81">
        <f>A116</f>
        <v>6</v>
      </c>
      <c r="B117" s="82">
        <f>IF(A117=A116,B116+1,1)</f>
        <v>4</v>
      </c>
      <c r="C117" s="12" t="s">
        <v>4</v>
      </c>
      <c r="D117" s="12" t="s">
        <v>32</v>
      </c>
      <c r="E117" s="10" t="str">
        <f t="shared" si="56"/>
        <v>EUR</v>
      </c>
      <c r="F117" s="132" t="str">
        <f t="shared" si="57"/>
        <v>E6-SITE4-ISP</v>
      </c>
      <c r="G117" s="19">
        <v>16</v>
      </c>
      <c r="H117" s="20" t="str">
        <f t="shared" si="74"/>
        <v>81.1.5.96 - 81.1.5.111</v>
      </c>
      <c r="I117" s="20" t="s">
        <v>7</v>
      </c>
      <c r="J117" s="21" t="str">
        <f t="shared" si="59"/>
        <v>81.1.255.254</v>
      </c>
      <c r="K117" s="71">
        <f t="shared" si="62"/>
        <v>1376</v>
      </c>
      <c r="L117" s="75" t="str">
        <f t="shared" si="60"/>
        <v>81.1</v>
      </c>
      <c r="M117" s="81" t="str">
        <f t="shared" si="61"/>
        <v>MAL</v>
      </c>
    </row>
    <row r="118" spans="1:23" s="5" customFormat="1" x14ac:dyDescent="0.25">
      <c r="A118" s="81">
        <f>A117</f>
        <v>6</v>
      </c>
      <c r="B118" s="82">
        <f t="shared" ref="B118:B119" si="79">IF(A118=A117,B117+1,1)</f>
        <v>5</v>
      </c>
      <c r="C118" s="12" t="s">
        <v>4</v>
      </c>
      <c r="D118" s="12" t="s">
        <v>32</v>
      </c>
      <c r="E118" s="10" t="str">
        <f t="shared" si="56"/>
        <v>EUR</v>
      </c>
      <c r="F118" s="132" t="str">
        <f t="shared" si="57"/>
        <v>E6-SITE5-ISP</v>
      </c>
      <c r="G118" s="19">
        <v>4</v>
      </c>
      <c r="H118" s="20" t="str">
        <f t="shared" si="74"/>
        <v>81.1.5.128 - 81.1.5.131</v>
      </c>
      <c r="I118" s="20" t="s">
        <v>7</v>
      </c>
      <c r="J118" s="21" t="str">
        <f t="shared" si="59"/>
        <v>81.1.255.254</v>
      </c>
      <c r="K118" s="71">
        <f t="shared" ref="K118:K119" si="80">(A118-1)*$J$9+(B118-1)*32</f>
        <v>1408</v>
      </c>
      <c r="L118" s="75" t="str">
        <f t="shared" si="60"/>
        <v>81.1</v>
      </c>
      <c r="M118" s="81">
        <f t="shared" si="61"/>
        <v>0</v>
      </c>
    </row>
    <row r="119" spans="1:23" s="5" customFormat="1" ht="15.75" thickBot="1" x14ac:dyDescent="0.3">
      <c r="A119" s="83">
        <f>A118</f>
        <v>6</v>
      </c>
      <c r="B119" s="84">
        <f t="shared" si="79"/>
        <v>6</v>
      </c>
      <c r="C119" s="25" t="s">
        <v>4</v>
      </c>
      <c r="D119" s="25" t="s">
        <v>32</v>
      </c>
      <c r="E119" s="10" t="str">
        <f t="shared" si="56"/>
        <v>USA</v>
      </c>
      <c r="F119" s="136" t="str">
        <f t="shared" si="57"/>
        <v>E6-SITE6-ISP</v>
      </c>
      <c r="G119" s="26">
        <v>16</v>
      </c>
      <c r="H119" s="27" t="str">
        <f t="shared" si="74"/>
        <v>80.1.5.160 - 80.1.5.175</v>
      </c>
      <c r="I119" s="27" t="s">
        <v>7</v>
      </c>
      <c r="J119" s="28" t="str">
        <f t="shared" si="59"/>
        <v>80.1.255.254</v>
      </c>
      <c r="K119" s="72">
        <f t="shared" si="80"/>
        <v>1440</v>
      </c>
      <c r="L119" s="76" t="str">
        <f t="shared" si="60"/>
        <v>80.1</v>
      </c>
      <c r="M119" s="83">
        <f t="shared" si="61"/>
        <v>0</v>
      </c>
    </row>
    <row r="120" spans="1:23" x14ac:dyDescent="0.25">
      <c r="F120" s="62"/>
    </row>
    <row r="121" spans="1:23" s="5" customFormat="1" x14ac:dyDescent="0.25">
      <c r="A121" s="152" t="s">
        <v>70</v>
      </c>
      <c r="B121" s="152"/>
      <c r="C121" s="152"/>
      <c r="D121" s="152"/>
      <c r="E121" s="152"/>
      <c r="F121" s="2"/>
      <c r="G121" s="2"/>
      <c r="H121" s="2"/>
      <c r="I121" s="2"/>
      <c r="J121" s="2"/>
      <c r="K121" s="11"/>
      <c r="L121" s="11"/>
      <c r="M121" s="11"/>
      <c r="N121" s="2"/>
      <c r="O121" s="11"/>
      <c r="P121" s="2"/>
      <c r="Q121" s="2"/>
      <c r="R121" s="2"/>
      <c r="S121" s="2"/>
      <c r="T121" s="2"/>
      <c r="V121" s="11"/>
      <c r="W121" s="2"/>
    </row>
    <row r="122" spans="1:23" s="5" customFormat="1" ht="15.75" thickBot="1" x14ac:dyDescent="0.3">
      <c r="A122" s="139" t="s">
        <v>36</v>
      </c>
      <c r="B122" s="140"/>
      <c r="C122" s="139" t="s">
        <v>74</v>
      </c>
      <c r="D122" s="140"/>
      <c r="E122" s="140"/>
      <c r="F122" s="141"/>
      <c r="G122" s="1"/>
      <c r="H122" s="1"/>
      <c r="I122" s="1"/>
      <c r="J122" s="1"/>
      <c r="K122" s="1"/>
      <c r="L122" s="1"/>
      <c r="M122" s="1"/>
      <c r="N122" s="1"/>
    </row>
    <row r="123" spans="1:23" s="5" customFormat="1" ht="15.75" thickBot="1" x14ac:dyDescent="0.3">
      <c r="A123" s="6" t="s">
        <v>0</v>
      </c>
      <c r="B123" s="7" t="s">
        <v>20</v>
      </c>
      <c r="C123" s="45" t="s">
        <v>14</v>
      </c>
      <c r="D123" s="46" t="s">
        <v>71</v>
      </c>
      <c r="E123" s="7" t="s">
        <v>72</v>
      </c>
      <c r="F123" s="47" t="s">
        <v>69</v>
      </c>
      <c r="G123" s="1"/>
      <c r="H123" s="1"/>
      <c r="I123" s="1"/>
      <c r="J123" s="1"/>
      <c r="K123" s="1"/>
      <c r="L123" s="1"/>
      <c r="M123" s="1"/>
      <c r="N123" s="1"/>
    </row>
    <row r="124" spans="1:23" s="5" customFormat="1" x14ac:dyDescent="0.25">
      <c r="A124" s="33">
        <v>1</v>
      </c>
      <c r="B124" s="56">
        <f t="shared" ref="B124:B151" si="81">IF(A124=A123,B123+1,1)</f>
        <v>1</v>
      </c>
      <c r="C124" s="106" t="str">
        <f>CONCATENATE("site",$B124,".enterprise",$A124,".com")</f>
        <v>site1.enterprise1.com</v>
      </c>
      <c r="D124" s="107" t="str">
        <f t="shared" ref="D124" si="82">CONCATENATE("dns.",C124)</f>
        <v>dns.site1.enterprise1.com</v>
      </c>
      <c r="E124" s="107" t="str">
        <f>CONCATENATE(L84,".",ROUNDDOWN(K84/256,0),".",MOD(K84,256))</f>
        <v>80.1.0.1</v>
      </c>
      <c r="F124" s="108" t="str">
        <f>IF(E84="USA","80.0.255.253","81.0.255.253")</f>
        <v>80.0.255.253</v>
      </c>
      <c r="G124" s="1"/>
      <c r="H124" s="1"/>
    </row>
    <row r="125" spans="1:23" s="5" customFormat="1" x14ac:dyDescent="0.25">
      <c r="A125" s="34">
        <f>A124</f>
        <v>1</v>
      </c>
      <c r="B125" s="57">
        <f t="shared" si="81"/>
        <v>2</v>
      </c>
      <c r="C125" s="29" t="str">
        <f t="shared" ref="C125:C159" si="83">CONCATENATE("site",$B125,".enterprise",$A125,".com")</f>
        <v>site2.enterprise1.com</v>
      </c>
      <c r="D125" s="30" t="str">
        <f>CONCATENATE("dns.",C125)</f>
        <v>dns.site2.enterprise1.com</v>
      </c>
      <c r="E125" s="30" t="str">
        <f t="shared" ref="E125:E159" si="84">CONCATENATE(L85,".",ROUNDDOWN(K85/256,0),".",MOD(K85,256))</f>
        <v>81.1.0.32</v>
      </c>
      <c r="F125" s="77" t="str">
        <f t="shared" ref="F125:F159" si="85">IF(E85="USA","80.0.255.253","81.0.255.253")</f>
        <v>81.0.255.253</v>
      </c>
      <c r="G125" s="1"/>
      <c r="H125" s="1"/>
    </row>
    <row r="126" spans="1:23" s="5" customFormat="1" x14ac:dyDescent="0.25">
      <c r="A126" s="34">
        <f>A125</f>
        <v>1</v>
      </c>
      <c r="B126" s="57">
        <f t="shared" si="81"/>
        <v>3</v>
      </c>
      <c r="C126" s="29" t="str">
        <f t="shared" si="83"/>
        <v>site3.enterprise1.com</v>
      </c>
      <c r="D126" s="30" t="str">
        <f>CONCATENATE("dns.",C126)</f>
        <v>dns.site3.enterprise1.com</v>
      </c>
      <c r="E126" s="30" t="str">
        <f t="shared" si="84"/>
        <v>81.1.0.64</v>
      </c>
      <c r="F126" s="77" t="str">
        <f t="shared" si="85"/>
        <v>81.0.255.253</v>
      </c>
      <c r="G126" s="1"/>
      <c r="H126" s="1"/>
    </row>
    <row r="127" spans="1:23" s="5" customFormat="1" x14ac:dyDescent="0.25">
      <c r="A127" s="34">
        <f>A126</f>
        <v>1</v>
      </c>
      <c r="B127" s="57">
        <f t="shared" si="81"/>
        <v>4</v>
      </c>
      <c r="C127" s="29" t="str">
        <f t="shared" si="83"/>
        <v>site4.enterprise1.com</v>
      </c>
      <c r="D127" s="30" t="str">
        <f t="shared" ref="D127:D156" si="86">CONCATENATE("dns.",C127)</f>
        <v>dns.site4.enterprise1.com</v>
      </c>
      <c r="E127" s="30" t="str">
        <f t="shared" si="84"/>
        <v>80.1.0.96</v>
      </c>
      <c r="F127" s="77" t="str">
        <f t="shared" si="85"/>
        <v>80.0.255.253</v>
      </c>
      <c r="G127" s="1"/>
      <c r="H127" s="1"/>
    </row>
    <row r="128" spans="1:23" s="5" customFormat="1" x14ac:dyDescent="0.25">
      <c r="A128" s="34">
        <f>A127</f>
        <v>1</v>
      </c>
      <c r="B128" s="57">
        <f t="shared" ref="B128:B129" si="87">IF(A128=A127,B127+1,1)</f>
        <v>5</v>
      </c>
      <c r="C128" s="29" t="str">
        <f t="shared" si="83"/>
        <v>site5.enterprise1.com</v>
      </c>
      <c r="D128" s="30" t="str">
        <f>CONCATENATE("dns.",C128)</f>
        <v>dns.site5.enterprise1.com</v>
      </c>
      <c r="E128" s="30" t="str">
        <f t="shared" si="84"/>
        <v>81.1.0.128</v>
      </c>
      <c r="F128" s="77" t="str">
        <f t="shared" si="85"/>
        <v>81.0.255.253</v>
      </c>
      <c r="G128" s="1"/>
      <c r="H128" s="1"/>
    </row>
    <row r="129" spans="1:8" s="5" customFormat="1" ht="15.75" thickBot="1" x14ac:dyDescent="0.3">
      <c r="A129" s="39">
        <f>A128</f>
        <v>1</v>
      </c>
      <c r="B129" s="98">
        <f t="shared" si="87"/>
        <v>6</v>
      </c>
      <c r="C129" s="31" t="str">
        <f t="shared" si="83"/>
        <v>site6.enterprise1.com</v>
      </c>
      <c r="D129" s="32" t="str">
        <f t="shared" ref="D129" si="88">CONCATENATE("dns.",C129)</f>
        <v>dns.site6.enterprise1.com</v>
      </c>
      <c r="E129" s="32" t="str">
        <f t="shared" si="84"/>
        <v>80.1.0.160</v>
      </c>
      <c r="F129" s="78" t="str">
        <f t="shared" si="85"/>
        <v>80.0.255.253</v>
      </c>
      <c r="G129" s="1"/>
      <c r="H129" s="1"/>
    </row>
    <row r="130" spans="1:8" s="5" customFormat="1" x14ac:dyDescent="0.25">
      <c r="A130" s="35">
        <v>2</v>
      </c>
      <c r="B130" s="59">
        <f>IF(A130=A127,B127+1,1)</f>
        <v>1</v>
      </c>
      <c r="C130" s="106" t="str">
        <f t="shared" si="83"/>
        <v>site1.enterprise2.com</v>
      </c>
      <c r="D130" s="107" t="str">
        <f t="shared" si="86"/>
        <v>dns.site1.enterprise2.com</v>
      </c>
      <c r="E130" s="107" t="str">
        <f t="shared" si="84"/>
        <v>80.1.1.0</v>
      </c>
      <c r="F130" s="108" t="str">
        <f t="shared" si="85"/>
        <v>80.0.255.253</v>
      </c>
      <c r="G130" s="1"/>
      <c r="H130" s="1"/>
    </row>
    <row r="131" spans="1:8" s="5" customFormat="1" x14ac:dyDescent="0.25">
      <c r="A131" s="35">
        <f>A130</f>
        <v>2</v>
      </c>
      <c r="B131" s="59">
        <f t="shared" si="81"/>
        <v>2</v>
      </c>
      <c r="C131" s="29" t="str">
        <f t="shared" si="83"/>
        <v>site2.enterprise2.com</v>
      </c>
      <c r="D131" s="30" t="str">
        <f t="shared" si="86"/>
        <v>dns.site2.enterprise2.com</v>
      </c>
      <c r="E131" s="30" t="str">
        <f t="shared" si="84"/>
        <v>81.1.1.32</v>
      </c>
      <c r="F131" s="77" t="str">
        <f t="shared" si="85"/>
        <v>81.0.255.253</v>
      </c>
      <c r="G131" s="1"/>
      <c r="H131" s="1"/>
    </row>
    <row r="132" spans="1:8" s="5" customFormat="1" x14ac:dyDescent="0.25">
      <c r="A132" s="35">
        <f>A131</f>
        <v>2</v>
      </c>
      <c r="B132" s="59">
        <f t="shared" si="81"/>
        <v>3</v>
      </c>
      <c r="C132" s="29" t="str">
        <f t="shared" si="83"/>
        <v>site3.enterprise2.com</v>
      </c>
      <c r="D132" s="30" t="str">
        <f t="shared" si="86"/>
        <v>dns.site3.enterprise2.com</v>
      </c>
      <c r="E132" s="30" t="str">
        <f t="shared" si="84"/>
        <v>81.1.1.64</v>
      </c>
      <c r="F132" s="77" t="str">
        <f t="shared" si="85"/>
        <v>81.0.255.253</v>
      </c>
      <c r="G132" s="1"/>
      <c r="H132" s="1"/>
    </row>
    <row r="133" spans="1:8" s="5" customFormat="1" x14ac:dyDescent="0.25">
      <c r="A133" s="35">
        <f>A132</f>
        <v>2</v>
      </c>
      <c r="B133" s="59">
        <f t="shared" si="81"/>
        <v>4</v>
      </c>
      <c r="C133" s="29" t="str">
        <f t="shared" si="83"/>
        <v>site4.enterprise2.com</v>
      </c>
      <c r="D133" s="30" t="str">
        <f t="shared" si="86"/>
        <v>dns.site4.enterprise2.com</v>
      </c>
      <c r="E133" s="30" t="str">
        <f t="shared" si="84"/>
        <v>80.1.1.96</v>
      </c>
      <c r="F133" s="77" t="str">
        <f t="shared" si="85"/>
        <v>80.0.255.253</v>
      </c>
    </row>
    <row r="134" spans="1:8" s="5" customFormat="1" x14ac:dyDescent="0.25">
      <c r="A134" s="35">
        <f>A133</f>
        <v>2</v>
      </c>
      <c r="B134" s="59">
        <f t="shared" si="81"/>
        <v>5</v>
      </c>
      <c r="C134" s="29" t="str">
        <f t="shared" si="83"/>
        <v>site5.enterprise2.com</v>
      </c>
      <c r="D134" s="30" t="str">
        <f>CONCATENATE("dns.",C134)</f>
        <v>dns.site5.enterprise2.com</v>
      </c>
      <c r="E134" s="30" t="str">
        <f t="shared" si="84"/>
        <v>81.1.1.128</v>
      </c>
      <c r="F134" s="77" t="str">
        <f t="shared" si="85"/>
        <v>81.0.255.253</v>
      </c>
      <c r="G134" s="1"/>
      <c r="H134" s="1"/>
    </row>
    <row r="135" spans="1:8" s="5" customFormat="1" ht="15.75" thickBot="1" x14ac:dyDescent="0.3">
      <c r="A135" s="40">
        <f>A134</f>
        <v>2</v>
      </c>
      <c r="B135" s="99">
        <f t="shared" si="81"/>
        <v>6</v>
      </c>
      <c r="C135" s="31" t="str">
        <f t="shared" si="83"/>
        <v>site6.enterprise2.com</v>
      </c>
      <c r="D135" s="32" t="str">
        <f t="shared" ref="D135" si="89">CONCATENATE("dns.",C135)</f>
        <v>dns.site6.enterprise2.com</v>
      </c>
      <c r="E135" s="32" t="str">
        <f t="shared" si="84"/>
        <v>80.1.1.160</v>
      </c>
      <c r="F135" s="78" t="str">
        <f t="shared" si="85"/>
        <v>80.0.255.253</v>
      </c>
      <c r="G135" s="1"/>
      <c r="H135" s="1"/>
    </row>
    <row r="136" spans="1:8" s="5" customFormat="1" x14ac:dyDescent="0.25">
      <c r="A136" s="36">
        <v>3</v>
      </c>
      <c r="B136" s="60">
        <f>IF(A136=A133,B133+1,1)</f>
        <v>1</v>
      </c>
      <c r="C136" s="106" t="str">
        <f t="shared" si="83"/>
        <v>site1.enterprise3.com</v>
      </c>
      <c r="D136" s="107" t="str">
        <f t="shared" si="86"/>
        <v>dns.site1.enterprise3.com</v>
      </c>
      <c r="E136" s="107" t="str">
        <f t="shared" si="84"/>
        <v>80.1.2.0</v>
      </c>
      <c r="F136" s="108" t="str">
        <f t="shared" si="85"/>
        <v>80.0.255.253</v>
      </c>
    </row>
    <row r="137" spans="1:8" s="5" customFormat="1" x14ac:dyDescent="0.25">
      <c r="A137" s="36">
        <f>A136</f>
        <v>3</v>
      </c>
      <c r="B137" s="60">
        <f t="shared" si="81"/>
        <v>2</v>
      </c>
      <c r="C137" s="29" t="str">
        <f t="shared" si="83"/>
        <v>site2.enterprise3.com</v>
      </c>
      <c r="D137" s="30" t="str">
        <f t="shared" si="86"/>
        <v>dns.site2.enterprise3.com</v>
      </c>
      <c r="E137" s="30" t="str">
        <f t="shared" si="84"/>
        <v>81.1.2.32</v>
      </c>
      <c r="F137" s="77" t="str">
        <f t="shared" si="85"/>
        <v>81.0.255.253</v>
      </c>
    </row>
    <row r="138" spans="1:8" s="5" customFormat="1" x14ac:dyDescent="0.25">
      <c r="A138" s="36">
        <f>A137</f>
        <v>3</v>
      </c>
      <c r="B138" s="60">
        <f t="shared" si="81"/>
        <v>3</v>
      </c>
      <c r="C138" s="29" t="str">
        <f t="shared" si="83"/>
        <v>site3.enterprise3.com</v>
      </c>
      <c r="D138" s="30" t="str">
        <f t="shared" si="86"/>
        <v>dns.site3.enterprise3.com</v>
      </c>
      <c r="E138" s="30" t="str">
        <f t="shared" si="84"/>
        <v>81.1.2.64</v>
      </c>
      <c r="F138" s="77" t="str">
        <f t="shared" si="85"/>
        <v>81.0.255.253</v>
      </c>
    </row>
    <row r="139" spans="1:8" s="5" customFormat="1" x14ac:dyDescent="0.25">
      <c r="A139" s="36">
        <f>A138</f>
        <v>3</v>
      </c>
      <c r="B139" s="60">
        <f t="shared" si="81"/>
        <v>4</v>
      </c>
      <c r="C139" s="29" t="str">
        <f t="shared" si="83"/>
        <v>site4.enterprise3.com</v>
      </c>
      <c r="D139" s="30" t="str">
        <f t="shared" si="86"/>
        <v>dns.site4.enterprise3.com</v>
      </c>
      <c r="E139" s="30" t="str">
        <f t="shared" si="84"/>
        <v>80.1.2.96</v>
      </c>
      <c r="F139" s="77" t="str">
        <f t="shared" si="85"/>
        <v>80.0.255.253</v>
      </c>
    </row>
    <row r="140" spans="1:8" s="5" customFormat="1" x14ac:dyDescent="0.25">
      <c r="A140" s="36">
        <f>A139</f>
        <v>3</v>
      </c>
      <c r="B140" s="60">
        <f t="shared" ref="B140:B141" si="90">IF(A140=A139,B139+1,1)</f>
        <v>5</v>
      </c>
      <c r="C140" s="29" t="str">
        <f t="shared" si="83"/>
        <v>site5.enterprise3.com</v>
      </c>
      <c r="D140" s="30" t="str">
        <f>CONCATENATE("dns.",C140)</f>
        <v>dns.site5.enterprise3.com</v>
      </c>
      <c r="E140" s="30" t="str">
        <f t="shared" si="84"/>
        <v>81.1.2.128</v>
      </c>
      <c r="F140" s="77" t="str">
        <f t="shared" si="85"/>
        <v>81.0.255.253</v>
      </c>
      <c r="G140" s="1"/>
      <c r="H140" s="1"/>
    </row>
    <row r="141" spans="1:8" s="5" customFormat="1" ht="15.75" thickBot="1" x14ac:dyDescent="0.3">
      <c r="A141" s="41">
        <f>A140</f>
        <v>3</v>
      </c>
      <c r="B141" s="100">
        <f t="shared" si="90"/>
        <v>6</v>
      </c>
      <c r="C141" s="31" t="str">
        <f t="shared" si="83"/>
        <v>site6.enterprise3.com</v>
      </c>
      <c r="D141" s="32" t="str">
        <f t="shared" ref="D141" si="91">CONCATENATE("dns.",C141)</f>
        <v>dns.site6.enterprise3.com</v>
      </c>
      <c r="E141" s="32" t="str">
        <f t="shared" si="84"/>
        <v>80.1.2.160</v>
      </c>
      <c r="F141" s="78" t="str">
        <f t="shared" si="85"/>
        <v>80.0.255.253</v>
      </c>
      <c r="G141" s="1"/>
      <c r="H141" s="1"/>
    </row>
    <row r="142" spans="1:8" s="5" customFormat="1" x14ac:dyDescent="0.25">
      <c r="A142" s="37">
        <v>4</v>
      </c>
      <c r="B142" s="61">
        <f>IF(A142=A139,B139+1,1)</f>
        <v>1</v>
      </c>
      <c r="C142" s="106" t="str">
        <f t="shared" si="83"/>
        <v>site1.enterprise4.com</v>
      </c>
      <c r="D142" s="107" t="str">
        <f t="shared" si="86"/>
        <v>dns.site1.enterprise4.com</v>
      </c>
      <c r="E142" s="107" t="str">
        <f t="shared" si="84"/>
        <v>80.1.3.0</v>
      </c>
      <c r="F142" s="108" t="str">
        <f t="shared" si="85"/>
        <v>80.0.255.253</v>
      </c>
    </row>
    <row r="143" spans="1:8" s="5" customFormat="1" x14ac:dyDescent="0.25">
      <c r="A143" s="37">
        <f>A142</f>
        <v>4</v>
      </c>
      <c r="B143" s="61">
        <f t="shared" si="81"/>
        <v>2</v>
      </c>
      <c r="C143" s="29" t="str">
        <f t="shared" si="83"/>
        <v>site2.enterprise4.com</v>
      </c>
      <c r="D143" s="30" t="str">
        <f t="shared" si="86"/>
        <v>dns.site2.enterprise4.com</v>
      </c>
      <c r="E143" s="30" t="str">
        <f t="shared" si="84"/>
        <v>80.1.3.32</v>
      </c>
      <c r="F143" s="77" t="str">
        <f t="shared" si="85"/>
        <v>80.0.255.253</v>
      </c>
    </row>
    <row r="144" spans="1:8" s="5" customFormat="1" x14ac:dyDescent="0.25">
      <c r="A144" s="37">
        <f>A143</f>
        <v>4</v>
      </c>
      <c r="B144" s="61">
        <f t="shared" si="81"/>
        <v>3</v>
      </c>
      <c r="C144" s="29" t="str">
        <f t="shared" si="83"/>
        <v>site3.enterprise4.com</v>
      </c>
      <c r="D144" s="30" t="str">
        <f t="shared" si="86"/>
        <v>dns.site3.enterprise4.com</v>
      </c>
      <c r="E144" s="30" t="str">
        <f t="shared" si="84"/>
        <v>81.1.3.64</v>
      </c>
      <c r="F144" s="77" t="str">
        <f t="shared" si="85"/>
        <v>81.0.255.253</v>
      </c>
    </row>
    <row r="145" spans="1:8" s="5" customFormat="1" x14ac:dyDescent="0.25">
      <c r="A145" s="37">
        <f>A144</f>
        <v>4</v>
      </c>
      <c r="B145" s="61">
        <f t="shared" si="81"/>
        <v>4</v>
      </c>
      <c r="C145" s="29" t="str">
        <f t="shared" si="83"/>
        <v>site4.enterprise4.com</v>
      </c>
      <c r="D145" s="30" t="str">
        <f t="shared" si="86"/>
        <v>dns.site4.enterprise4.com</v>
      </c>
      <c r="E145" s="30" t="str">
        <f t="shared" si="84"/>
        <v>81.1.3.96</v>
      </c>
      <c r="F145" s="77" t="str">
        <f t="shared" si="85"/>
        <v>81.0.255.253</v>
      </c>
    </row>
    <row r="146" spans="1:8" s="5" customFormat="1" x14ac:dyDescent="0.25">
      <c r="A146" s="37">
        <f>A145</f>
        <v>4</v>
      </c>
      <c r="B146" s="61">
        <f t="shared" si="81"/>
        <v>5</v>
      </c>
      <c r="C146" s="29" t="str">
        <f t="shared" si="83"/>
        <v>site5.enterprise4.com</v>
      </c>
      <c r="D146" s="30" t="str">
        <f>CONCATENATE("dns.",C146)</f>
        <v>dns.site5.enterprise4.com</v>
      </c>
      <c r="E146" s="30" t="str">
        <f t="shared" si="84"/>
        <v>81.1.3.128</v>
      </c>
      <c r="F146" s="77" t="str">
        <f t="shared" si="85"/>
        <v>81.0.255.253</v>
      </c>
      <c r="G146" s="1"/>
      <c r="H146" s="1"/>
    </row>
    <row r="147" spans="1:8" s="5" customFormat="1" ht="15.75" thickBot="1" x14ac:dyDescent="0.3">
      <c r="A147" s="42">
        <f>A146</f>
        <v>4</v>
      </c>
      <c r="B147" s="101">
        <f t="shared" si="81"/>
        <v>6</v>
      </c>
      <c r="C147" s="31" t="str">
        <f t="shared" si="83"/>
        <v>site6.enterprise4.com</v>
      </c>
      <c r="D147" s="32" t="str">
        <f t="shared" ref="D147" si="92">CONCATENATE("dns.",C147)</f>
        <v>dns.site6.enterprise4.com</v>
      </c>
      <c r="E147" s="32" t="str">
        <f t="shared" si="84"/>
        <v>80.1.3.160</v>
      </c>
      <c r="F147" s="78" t="str">
        <f t="shared" si="85"/>
        <v>80.0.255.253</v>
      </c>
      <c r="G147" s="1"/>
      <c r="H147" s="1"/>
    </row>
    <row r="148" spans="1:8" s="5" customFormat="1" x14ac:dyDescent="0.25">
      <c r="A148" s="79">
        <v>5</v>
      </c>
      <c r="B148" s="80">
        <f>IF(A148=A145,B145+1,1)</f>
        <v>1</v>
      </c>
      <c r="C148" s="106" t="str">
        <f t="shared" si="83"/>
        <v>site1.enterprise5.com</v>
      </c>
      <c r="D148" s="107" t="str">
        <f t="shared" si="86"/>
        <v>dns.site1.enterprise5.com</v>
      </c>
      <c r="E148" s="107" t="str">
        <f t="shared" si="84"/>
        <v>81.1.4.0</v>
      </c>
      <c r="F148" s="108" t="str">
        <f t="shared" si="85"/>
        <v>81.0.255.253</v>
      </c>
    </row>
    <row r="149" spans="1:8" s="5" customFormat="1" x14ac:dyDescent="0.25">
      <c r="A149" s="79">
        <f>A148</f>
        <v>5</v>
      </c>
      <c r="B149" s="80">
        <f t="shared" si="81"/>
        <v>2</v>
      </c>
      <c r="C149" s="29" t="str">
        <f t="shared" si="83"/>
        <v>site2.enterprise5.com</v>
      </c>
      <c r="D149" s="30" t="str">
        <f t="shared" si="86"/>
        <v>dns.site2.enterprise5.com</v>
      </c>
      <c r="E149" s="30" t="str">
        <f t="shared" si="84"/>
        <v>80.1.4.32</v>
      </c>
      <c r="F149" s="77" t="str">
        <f t="shared" si="85"/>
        <v>80.0.255.253</v>
      </c>
    </row>
    <row r="150" spans="1:8" s="5" customFormat="1" x14ac:dyDescent="0.25">
      <c r="A150" s="79">
        <f>A149</f>
        <v>5</v>
      </c>
      <c r="B150" s="80">
        <f t="shared" si="81"/>
        <v>3</v>
      </c>
      <c r="C150" s="29" t="str">
        <f t="shared" si="83"/>
        <v>site3.enterprise5.com</v>
      </c>
      <c r="D150" s="30" t="str">
        <f t="shared" si="86"/>
        <v>dns.site3.enterprise5.com</v>
      </c>
      <c r="E150" s="30" t="str">
        <f t="shared" si="84"/>
        <v>80.1.4.64</v>
      </c>
      <c r="F150" s="77" t="str">
        <f t="shared" si="85"/>
        <v>80.0.255.253</v>
      </c>
    </row>
    <row r="151" spans="1:8" s="5" customFormat="1" x14ac:dyDescent="0.25">
      <c r="A151" s="79">
        <f>A150</f>
        <v>5</v>
      </c>
      <c r="B151" s="80">
        <f t="shared" si="81"/>
        <v>4</v>
      </c>
      <c r="C151" s="29" t="str">
        <f t="shared" si="83"/>
        <v>site4.enterprise5.com</v>
      </c>
      <c r="D151" s="30" t="str">
        <f t="shared" si="86"/>
        <v>dns.site4.enterprise5.com</v>
      </c>
      <c r="E151" s="30" t="str">
        <f t="shared" si="84"/>
        <v>81.1.4.96</v>
      </c>
      <c r="F151" s="77" t="str">
        <f t="shared" si="85"/>
        <v>81.0.255.253</v>
      </c>
      <c r="G151" s="1"/>
      <c r="H151" s="1"/>
    </row>
    <row r="152" spans="1:8" s="5" customFormat="1" x14ac:dyDescent="0.25">
      <c r="A152" s="79">
        <f>A151</f>
        <v>5</v>
      </c>
      <c r="B152" s="80">
        <f t="shared" ref="B152:B153" si="93">IF(A152=A151,B151+1,1)</f>
        <v>5</v>
      </c>
      <c r="C152" s="29" t="str">
        <f t="shared" si="83"/>
        <v>site5.enterprise5.com</v>
      </c>
      <c r="D152" s="30" t="str">
        <f>CONCATENATE("dns.",C152)</f>
        <v>dns.site5.enterprise5.com</v>
      </c>
      <c r="E152" s="30" t="str">
        <f t="shared" si="84"/>
        <v>81.1.4.128</v>
      </c>
      <c r="F152" s="77" t="str">
        <f t="shared" si="85"/>
        <v>81.0.255.253</v>
      </c>
      <c r="G152" s="1"/>
      <c r="H152" s="1"/>
    </row>
    <row r="153" spans="1:8" s="5" customFormat="1" ht="15.75" thickBot="1" x14ac:dyDescent="0.3">
      <c r="A153" s="103">
        <f>A152</f>
        <v>5</v>
      </c>
      <c r="B153" s="104">
        <f t="shared" si="93"/>
        <v>6</v>
      </c>
      <c r="C153" s="31" t="str">
        <f t="shared" si="83"/>
        <v>site6.enterprise5.com</v>
      </c>
      <c r="D153" s="32" t="str">
        <f t="shared" ref="D153" si="94">CONCATENATE("dns.",C153)</f>
        <v>dns.site6.enterprise5.com</v>
      </c>
      <c r="E153" s="32" t="str">
        <f t="shared" si="84"/>
        <v>80.1.4.160</v>
      </c>
      <c r="F153" s="78" t="str">
        <f t="shared" si="85"/>
        <v>80.0.255.253</v>
      </c>
      <c r="G153" s="1"/>
      <c r="H153" s="1"/>
    </row>
    <row r="154" spans="1:8" s="5" customFormat="1" x14ac:dyDescent="0.25">
      <c r="A154" s="81">
        <v>6</v>
      </c>
      <c r="B154" s="82">
        <f>IF(A154=A151,B151+1,1)</f>
        <v>1</v>
      </c>
      <c r="C154" s="106" t="str">
        <f t="shared" si="83"/>
        <v>site1.enterprise6.com</v>
      </c>
      <c r="D154" s="107" t="str">
        <f t="shared" si="86"/>
        <v>dns.site1.enterprise6.com</v>
      </c>
      <c r="E154" s="107" t="str">
        <f t="shared" si="84"/>
        <v>81.1.5.0</v>
      </c>
      <c r="F154" s="108" t="str">
        <f t="shared" si="85"/>
        <v>81.0.255.253</v>
      </c>
      <c r="G154" s="1"/>
      <c r="H154" s="1"/>
    </row>
    <row r="155" spans="1:8" s="5" customFormat="1" x14ac:dyDescent="0.25">
      <c r="A155" s="81">
        <f>A154</f>
        <v>6</v>
      </c>
      <c r="B155" s="82">
        <f>IF(A155=A154,B154+1,1)</f>
        <v>2</v>
      </c>
      <c r="C155" s="29" t="str">
        <f t="shared" si="83"/>
        <v>site2.enterprise6.com</v>
      </c>
      <c r="D155" s="30" t="str">
        <f t="shared" si="86"/>
        <v>dns.site2.enterprise6.com</v>
      </c>
      <c r="E155" s="30" t="str">
        <f t="shared" si="84"/>
        <v>80.1.5.32</v>
      </c>
      <c r="F155" s="77" t="str">
        <f t="shared" si="85"/>
        <v>80.0.255.253</v>
      </c>
      <c r="G155" s="1"/>
      <c r="H155" s="1"/>
    </row>
    <row r="156" spans="1:8" s="5" customFormat="1" x14ac:dyDescent="0.25">
      <c r="A156" s="81">
        <f>A155</f>
        <v>6</v>
      </c>
      <c r="B156" s="82">
        <f>IF(A156=A155,B155+1,1)</f>
        <v>3</v>
      </c>
      <c r="C156" s="29" t="str">
        <f t="shared" si="83"/>
        <v>site3.enterprise6.com</v>
      </c>
      <c r="D156" s="30" t="str">
        <f t="shared" si="86"/>
        <v>dns.site3.enterprise6.com</v>
      </c>
      <c r="E156" s="30" t="str">
        <f t="shared" si="84"/>
        <v>80.1.5.64</v>
      </c>
      <c r="F156" s="77" t="str">
        <f t="shared" si="85"/>
        <v>80.0.255.253</v>
      </c>
      <c r="G156" s="1"/>
      <c r="H156" s="1"/>
    </row>
    <row r="157" spans="1:8" s="5" customFormat="1" x14ac:dyDescent="0.25">
      <c r="A157" s="81">
        <f>A156</f>
        <v>6</v>
      </c>
      <c r="B157" s="82">
        <f>IF(A157=A156,B156+1,1)</f>
        <v>4</v>
      </c>
      <c r="C157" s="29" t="str">
        <f t="shared" si="83"/>
        <v>site4.enterprise6.com</v>
      </c>
      <c r="D157" s="30" t="str">
        <f>CONCATENATE("dns.",C157)</f>
        <v>dns.site4.enterprise6.com</v>
      </c>
      <c r="E157" s="30" t="str">
        <f t="shared" si="84"/>
        <v>81.1.5.96</v>
      </c>
      <c r="F157" s="77" t="str">
        <f t="shared" si="85"/>
        <v>81.0.255.253</v>
      </c>
      <c r="G157" s="1"/>
      <c r="H157" s="1"/>
    </row>
    <row r="158" spans="1:8" s="5" customFormat="1" x14ac:dyDescent="0.25">
      <c r="A158" s="81">
        <f>A157</f>
        <v>6</v>
      </c>
      <c r="B158" s="82">
        <f t="shared" ref="B158:B159" si="95">IF(A158=A157,B157+1,1)</f>
        <v>5</v>
      </c>
      <c r="C158" s="29" t="str">
        <f t="shared" si="83"/>
        <v>site5.enterprise6.com</v>
      </c>
      <c r="D158" s="30" t="str">
        <f>CONCATENATE("dns.",C158)</f>
        <v>dns.site5.enterprise6.com</v>
      </c>
      <c r="E158" s="30" t="str">
        <f t="shared" si="84"/>
        <v>81.1.5.128</v>
      </c>
      <c r="F158" s="77" t="str">
        <f t="shared" si="85"/>
        <v>81.0.255.253</v>
      </c>
      <c r="G158" s="1"/>
      <c r="H158" s="1"/>
    </row>
    <row r="159" spans="1:8" s="5" customFormat="1" ht="15.75" thickBot="1" x14ac:dyDescent="0.3">
      <c r="A159" s="83">
        <f>A158</f>
        <v>6</v>
      </c>
      <c r="B159" s="84">
        <f t="shared" si="95"/>
        <v>6</v>
      </c>
      <c r="C159" s="31" t="str">
        <f t="shared" si="83"/>
        <v>site6.enterprise6.com</v>
      </c>
      <c r="D159" s="32" t="str">
        <f t="shared" ref="D159" si="96">CONCATENATE("dns.",C159)</f>
        <v>dns.site6.enterprise6.com</v>
      </c>
      <c r="E159" s="32" t="str">
        <f t="shared" si="84"/>
        <v>80.1.5.160</v>
      </c>
      <c r="F159" s="78" t="str">
        <f t="shared" si="85"/>
        <v>80.0.255.253</v>
      </c>
      <c r="G159" s="1"/>
      <c r="H159" s="1"/>
    </row>
    <row r="160" spans="1:8" x14ac:dyDescent="0.25">
      <c r="F160" s="2"/>
    </row>
    <row r="161" spans="1:10" x14ac:dyDescent="0.25">
      <c r="A161" s="143" t="s">
        <v>42</v>
      </c>
      <c r="B161" s="138"/>
      <c r="C161" s="138"/>
      <c r="D161" s="138"/>
    </row>
    <row r="162" spans="1:10" ht="15.75" thickBot="1" x14ac:dyDescent="0.3">
      <c r="A162" s="139" t="s">
        <v>36</v>
      </c>
      <c r="B162" s="140"/>
      <c r="C162" s="139" t="s">
        <v>73</v>
      </c>
      <c r="D162" s="140"/>
      <c r="E162" s="140"/>
      <c r="F162" s="141"/>
      <c r="G162" s="139" t="s">
        <v>75</v>
      </c>
      <c r="H162" s="140"/>
      <c r="I162" s="140"/>
      <c r="J162" s="141"/>
    </row>
    <row r="163" spans="1:10" ht="15.75" thickBot="1" x14ac:dyDescent="0.3">
      <c r="A163" s="6" t="s">
        <v>0</v>
      </c>
      <c r="B163" s="105" t="s">
        <v>20</v>
      </c>
      <c r="C163" s="6" t="s">
        <v>37</v>
      </c>
      <c r="D163" s="7" t="s">
        <v>1</v>
      </c>
      <c r="E163" s="7" t="s">
        <v>15</v>
      </c>
      <c r="F163" s="8" t="s">
        <v>33</v>
      </c>
      <c r="G163" s="6" t="s">
        <v>2</v>
      </c>
      <c r="H163" s="7" t="s">
        <v>3</v>
      </c>
      <c r="I163" s="7" t="s">
        <v>18</v>
      </c>
      <c r="J163" s="8" t="s">
        <v>45</v>
      </c>
    </row>
    <row r="164" spans="1:10" x14ac:dyDescent="0.25">
      <c r="A164" s="33">
        <v>1</v>
      </c>
      <c r="B164" s="56">
        <f t="shared" ref="B164:B169" si="97">IF(A164=A163,B163+1,1)</f>
        <v>1</v>
      </c>
      <c r="C164" s="52" t="s">
        <v>19</v>
      </c>
      <c r="D164" s="85" t="s">
        <v>5</v>
      </c>
      <c r="E164" s="109" t="str">
        <f>F4</f>
        <v>USA</v>
      </c>
      <c r="F164" s="64" t="str">
        <f>CONCATENATE("HOME",A164,"-",B164)</f>
        <v>HOME1-1</v>
      </c>
      <c r="G164" s="48" t="s">
        <v>6</v>
      </c>
      <c r="H164" s="44" t="s">
        <v>6</v>
      </c>
      <c r="I164" s="44" t="s">
        <v>6</v>
      </c>
      <c r="J164" s="49" t="s">
        <v>6</v>
      </c>
    </row>
    <row r="165" spans="1:10" x14ac:dyDescent="0.25">
      <c r="A165" s="34">
        <f>A164</f>
        <v>1</v>
      </c>
      <c r="B165" s="57">
        <f t="shared" si="97"/>
        <v>2</v>
      </c>
      <c r="C165" s="53" t="s">
        <v>19</v>
      </c>
      <c r="D165" s="12" t="s">
        <v>5</v>
      </c>
      <c r="E165" s="10" t="str">
        <f>F5</f>
        <v>EUR</v>
      </c>
      <c r="F165" s="66" t="str">
        <f t="shared" ref="F165:F199" si="98">CONCATENATE("HOME",A165,"-",B165)</f>
        <v>HOME1-2</v>
      </c>
      <c r="G165" s="50" t="s">
        <v>6</v>
      </c>
      <c r="H165" s="19" t="s">
        <v>6</v>
      </c>
      <c r="I165" s="19" t="s">
        <v>6</v>
      </c>
      <c r="J165" s="23" t="s">
        <v>6</v>
      </c>
    </row>
    <row r="166" spans="1:10" x14ac:dyDescent="0.25">
      <c r="A166" s="34">
        <f>A165</f>
        <v>1</v>
      </c>
      <c r="B166" s="57">
        <f t="shared" si="97"/>
        <v>3</v>
      </c>
      <c r="C166" s="53" t="s">
        <v>19</v>
      </c>
      <c r="D166" s="12" t="s">
        <v>5</v>
      </c>
      <c r="E166" s="10" t="str">
        <f>F6</f>
        <v>EUR</v>
      </c>
      <c r="F166" s="66" t="str">
        <f t="shared" si="98"/>
        <v>HOME1-3</v>
      </c>
      <c r="G166" s="50" t="s">
        <v>6</v>
      </c>
      <c r="H166" s="19" t="s">
        <v>6</v>
      </c>
      <c r="I166" s="19" t="s">
        <v>6</v>
      </c>
      <c r="J166" s="23" t="s">
        <v>6</v>
      </c>
    </row>
    <row r="167" spans="1:10" x14ac:dyDescent="0.25">
      <c r="A167" s="34">
        <f>A166</f>
        <v>1</v>
      </c>
      <c r="B167" s="57">
        <f t="shared" si="97"/>
        <v>4</v>
      </c>
      <c r="C167" s="53" t="s">
        <v>19</v>
      </c>
      <c r="D167" s="12" t="s">
        <v>5</v>
      </c>
      <c r="E167" s="10" t="str">
        <f>F7</f>
        <v>USA</v>
      </c>
      <c r="F167" s="66" t="str">
        <f t="shared" si="98"/>
        <v>HOME1-4</v>
      </c>
      <c r="G167" s="50" t="s">
        <v>6</v>
      </c>
      <c r="H167" s="19" t="s">
        <v>6</v>
      </c>
      <c r="I167" s="19" t="s">
        <v>6</v>
      </c>
      <c r="J167" s="23" t="s">
        <v>6</v>
      </c>
    </row>
    <row r="168" spans="1:10" x14ac:dyDescent="0.25">
      <c r="A168" s="34">
        <f>A167</f>
        <v>1</v>
      </c>
      <c r="B168" s="57">
        <f t="shared" si="97"/>
        <v>5</v>
      </c>
      <c r="C168" s="53" t="s">
        <v>19</v>
      </c>
      <c r="D168" s="12" t="s">
        <v>5</v>
      </c>
      <c r="E168" s="10" t="str">
        <f>F8</f>
        <v>EUR</v>
      </c>
      <c r="F168" s="66" t="str">
        <f t="shared" si="98"/>
        <v>HOME1-5</v>
      </c>
      <c r="G168" s="50" t="s">
        <v>6</v>
      </c>
      <c r="H168" s="19" t="s">
        <v>6</v>
      </c>
      <c r="I168" s="19" t="s">
        <v>6</v>
      </c>
      <c r="J168" s="23" t="s">
        <v>6</v>
      </c>
    </row>
    <row r="169" spans="1:10" x14ac:dyDescent="0.25">
      <c r="A169" s="39">
        <f>A168</f>
        <v>1</v>
      </c>
      <c r="B169" s="98">
        <f t="shared" si="97"/>
        <v>6</v>
      </c>
      <c r="C169" s="53" t="s">
        <v>19</v>
      </c>
      <c r="D169" s="12" t="s">
        <v>5</v>
      </c>
      <c r="E169" s="10" t="str">
        <f>F9</f>
        <v>USA</v>
      </c>
      <c r="F169" s="66" t="str">
        <f t="shared" si="98"/>
        <v>HOME1-6</v>
      </c>
      <c r="G169" s="50" t="s">
        <v>6</v>
      </c>
      <c r="H169" s="19" t="s">
        <v>6</v>
      </c>
      <c r="I169" s="19" t="s">
        <v>6</v>
      </c>
      <c r="J169" s="23" t="s">
        <v>6</v>
      </c>
    </row>
    <row r="170" spans="1:10" x14ac:dyDescent="0.25">
      <c r="A170" s="35">
        <v>2</v>
      </c>
      <c r="B170" s="59">
        <f>IF(A170=A167,B167+1,1)</f>
        <v>1</v>
      </c>
      <c r="C170" s="53" t="s">
        <v>19</v>
      </c>
      <c r="D170" s="12" t="s">
        <v>5</v>
      </c>
      <c r="E170" s="10" t="str">
        <f>F10</f>
        <v>USA</v>
      </c>
      <c r="F170" s="66" t="str">
        <f t="shared" si="98"/>
        <v>HOME2-1</v>
      </c>
      <c r="G170" s="50" t="s">
        <v>6</v>
      </c>
      <c r="H170" s="19" t="s">
        <v>6</v>
      </c>
      <c r="I170" s="19" t="s">
        <v>6</v>
      </c>
      <c r="J170" s="23" t="s">
        <v>6</v>
      </c>
    </row>
    <row r="171" spans="1:10" x14ac:dyDescent="0.25">
      <c r="A171" s="35">
        <f>A170</f>
        <v>2</v>
      </c>
      <c r="B171" s="59">
        <f t="shared" ref="B171:B175" si="99">IF(A171=A170,B170+1,1)</f>
        <v>2</v>
      </c>
      <c r="C171" s="53" t="s">
        <v>19</v>
      </c>
      <c r="D171" s="12" t="s">
        <v>5</v>
      </c>
      <c r="E171" s="10" t="str">
        <f>F11</f>
        <v>EUR</v>
      </c>
      <c r="F171" s="66" t="str">
        <f t="shared" si="98"/>
        <v>HOME2-2</v>
      </c>
      <c r="G171" s="50" t="s">
        <v>6</v>
      </c>
      <c r="H171" s="19" t="s">
        <v>6</v>
      </c>
      <c r="I171" s="19" t="s">
        <v>6</v>
      </c>
      <c r="J171" s="23" t="s">
        <v>6</v>
      </c>
    </row>
    <row r="172" spans="1:10" x14ac:dyDescent="0.25">
      <c r="A172" s="35">
        <f>A171</f>
        <v>2</v>
      </c>
      <c r="B172" s="59">
        <f t="shared" si="99"/>
        <v>3</v>
      </c>
      <c r="C172" s="53" t="s">
        <v>19</v>
      </c>
      <c r="D172" s="12" t="s">
        <v>5</v>
      </c>
      <c r="E172" s="10" t="str">
        <f>F12</f>
        <v>EUR</v>
      </c>
      <c r="F172" s="66" t="str">
        <f t="shared" si="98"/>
        <v>HOME2-3</v>
      </c>
      <c r="G172" s="50" t="s">
        <v>6</v>
      </c>
      <c r="H172" s="19" t="s">
        <v>6</v>
      </c>
      <c r="I172" s="19" t="s">
        <v>6</v>
      </c>
      <c r="J172" s="23" t="s">
        <v>6</v>
      </c>
    </row>
    <row r="173" spans="1:10" x14ac:dyDescent="0.25">
      <c r="A173" s="35">
        <f>A172</f>
        <v>2</v>
      </c>
      <c r="B173" s="59">
        <f t="shared" si="99"/>
        <v>4</v>
      </c>
      <c r="C173" s="53" t="s">
        <v>19</v>
      </c>
      <c r="D173" s="12" t="s">
        <v>5</v>
      </c>
      <c r="E173" s="10" t="str">
        <f>F13</f>
        <v>USA</v>
      </c>
      <c r="F173" s="66" t="str">
        <f t="shared" si="98"/>
        <v>HOME2-4</v>
      </c>
      <c r="G173" s="50" t="s">
        <v>6</v>
      </c>
      <c r="H173" s="19" t="s">
        <v>6</v>
      </c>
      <c r="I173" s="19" t="s">
        <v>6</v>
      </c>
      <c r="J173" s="23" t="s">
        <v>6</v>
      </c>
    </row>
    <row r="174" spans="1:10" x14ac:dyDescent="0.25">
      <c r="A174" s="35">
        <f>A173</f>
        <v>2</v>
      </c>
      <c r="B174" s="59">
        <f t="shared" si="99"/>
        <v>5</v>
      </c>
      <c r="C174" s="53" t="s">
        <v>19</v>
      </c>
      <c r="D174" s="12" t="s">
        <v>5</v>
      </c>
      <c r="E174" s="10" t="str">
        <f>F14</f>
        <v>EUR</v>
      </c>
      <c r="F174" s="66" t="str">
        <f t="shared" si="98"/>
        <v>HOME2-5</v>
      </c>
      <c r="G174" s="50" t="s">
        <v>6</v>
      </c>
      <c r="H174" s="19" t="s">
        <v>6</v>
      </c>
      <c r="I174" s="19" t="s">
        <v>6</v>
      </c>
      <c r="J174" s="23" t="s">
        <v>6</v>
      </c>
    </row>
    <row r="175" spans="1:10" x14ac:dyDescent="0.25">
      <c r="A175" s="40">
        <f>A174</f>
        <v>2</v>
      </c>
      <c r="B175" s="99">
        <f t="shared" si="99"/>
        <v>6</v>
      </c>
      <c r="C175" s="53" t="s">
        <v>19</v>
      </c>
      <c r="D175" s="12" t="s">
        <v>5</v>
      </c>
      <c r="E175" s="10" t="str">
        <f>F15</f>
        <v>USA</v>
      </c>
      <c r="F175" s="66" t="str">
        <f t="shared" si="98"/>
        <v>HOME2-6</v>
      </c>
      <c r="G175" s="50" t="s">
        <v>6</v>
      </c>
      <c r="H175" s="19" t="s">
        <v>6</v>
      </c>
      <c r="I175" s="19" t="s">
        <v>6</v>
      </c>
      <c r="J175" s="23" t="s">
        <v>6</v>
      </c>
    </row>
    <row r="176" spans="1:10" x14ac:dyDescent="0.25">
      <c r="A176" s="36">
        <v>3</v>
      </c>
      <c r="B176" s="60">
        <f>IF(A176=A173,B173+1,1)</f>
        <v>1</v>
      </c>
      <c r="C176" s="53" t="s">
        <v>19</v>
      </c>
      <c r="D176" s="12" t="s">
        <v>5</v>
      </c>
      <c r="E176" s="10" t="str">
        <f>F16</f>
        <v>USA</v>
      </c>
      <c r="F176" s="66" t="str">
        <f t="shared" si="98"/>
        <v>HOME3-1</v>
      </c>
      <c r="G176" s="50" t="s">
        <v>6</v>
      </c>
      <c r="H176" s="19" t="s">
        <v>6</v>
      </c>
      <c r="I176" s="19" t="s">
        <v>6</v>
      </c>
      <c r="J176" s="23" t="s">
        <v>6</v>
      </c>
    </row>
    <row r="177" spans="1:10" x14ac:dyDescent="0.25">
      <c r="A177" s="36">
        <f>A176</f>
        <v>3</v>
      </c>
      <c r="B177" s="60">
        <f t="shared" ref="B177:B181" si="100">IF(A177=A176,B176+1,1)</f>
        <v>2</v>
      </c>
      <c r="C177" s="53" t="s">
        <v>19</v>
      </c>
      <c r="D177" s="12" t="s">
        <v>5</v>
      </c>
      <c r="E177" s="10" t="str">
        <f>F17</f>
        <v>EUR</v>
      </c>
      <c r="F177" s="66" t="str">
        <f t="shared" si="98"/>
        <v>HOME3-2</v>
      </c>
      <c r="G177" s="50" t="s">
        <v>6</v>
      </c>
      <c r="H177" s="19" t="s">
        <v>6</v>
      </c>
      <c r="I177" s="19" t="s">
        <v>6</v>
      </c>
      <c r="J177" s="23" t="s">
        <v>6</v>
      </c>
    </row>
    <row r="178" spans="1:10" x14ac:dyDescent="0.25">
      <c r="A178" s="36">
        <f>A177</f>
        <v>3</v>
      </c>
      <c r="B178" s="60">
        <f t="shared" si="100"/>
        <v>3</v>
      </c>
      <c r="C178" s="53" t="s">
        <v>19</v>
      </c>
      <c r="D178" s="12" t="s">
        <v>5</v>
      </c>
      <c r="E178" s="10" t="str">
        <f>F18</f>
        <v>EUR</v>
      </c>
      <c r="F178" s="66" t="str">
        <f t="shared" si="98"/>
        <v>HOME3-3</v>
      </c>
      <c r="G178" s="50" t="s">
        <v>6</v>
      </c>
      <c r="H178" s="19" t="s">
        <v>6</v>
      </c>
      <c r="I178" s="19" t="s">
        <v>6</v>
      </c>
      <c r="J178" s="23" t="s">
        <v>6</v>
      </c>
    </row>
    <row r="179" spans="1:10" x14ac:dyDescent="0.25">
      <c r="A179" s="36">
        <f>A178</f>
        <v>3</v>
      </c>
      <c r="B179" s="60">
        <f t="shared" si="100"/>
        <v>4</v>
      </c>
      <c r="C179" s="53" t="s">
        <v>19</v>
      </c>
      <c r="D179" s="12" t="s">
        <v>5</v>
      </c>
      <c r="E179" s="10" t="str">
        <f>F19</f>
        <v>USA</v>
      </c>
      <c r="F179" s="66" t="str">
        <f t="shared" si="98"/>
        <v>HOME3-4</v>
      </c>
      <c r="G179" s="50" t="s">
        <v>6</v>
      </c>
      <c r="H179" s="19" t="s">
        <v>6</v>
      </c>
      <c r="I179" s="19" t="s">
        <v>6</v>
      </c>
      <c r="J179" s="23" t="s">
        <v>6</v>
      </c>
    </row>
    <row r="180" spans="1:10" x14ac:dyDescent="0.25">
      <c r="A180" s="36">
        <f>A179</f>
        <v>3</v>
      </c>
      <c r="B180" s="60">
        <f t="shared" si="100"/>
        <v>5</v>
      </c>
      <c r="C180" s="53" t="s">
        <v>19</v>
      </c>
      <c r="D180" s="12" t="s">
        <v>5</v>
      </c>
      <c r="E180" s="10" t="str">
        <f>F20</f>
        <v>EUR</v>
      </c>
      <c r="F180" s="66" t="str">
        <f t="shared" si="98"/>
        <v>HOME3-5</v>
      </c>
      <c r="G180" s="50" t="s">
        <v>6</v>
      </c>
      <c r="H180" s="19" t="s">
        <v>6</v>
      </c>
      <c r="I180" s="19" t="s">
        <v>6</v>
      </c>
      <c r="J180" s="23" t="s">
        <v>6</v>
      </c>
    </row>
    <row r="181" spans="1:10" x14ac:dyDescent="0.25">
      <c r="A181" s="41">
        <f>A180</f>
        <v>3</v>
      </c>
      <c r="B181" s="100">
        <f t="shared" si="100"/>
        <v>6</v>
      </c>
      <c r="C181" s="53" t="s">
        <v>19</v>
      </c>
      <c r="D181" s="12" t="s">
        <v>5</v>
      </c>
      <c r="E181" s="10" t="str">
        <f>F21</f>
        <v>USA</v>
      </c>
      <c r="F181" s="66" t="str">
        <f t="shared" si="98"/>
        <v>HOME3-6</v>
      </c>
      <c r="G181" s="50" t="s">
        <v>6</v>
      </c>
      <c r="H181" s="19" t="s">
        <v>6</v>
      </c>
      <c r="I181" s="19" t="s">
        <v>6</v>
      </c>
      <c r="J181" s="23" t="s">
        <v>6</v>
      </c>
    </row>
    <row r="182" spans="1:10" x14ac:dyDescent="0.25">
      <c r="A182" s="37">
        <v>4</v>
      </c>
      <c r="B182" s="61">
        <f>IF(A182=A179,B179+1,1)</f>
        <v>1</v>
      </c>
      <c r="C182" s="53" t="s">
        <v>19</v>
      </c>
      <c r="D182" s="12" t="s">
        <v>5</v>
      </c>
      <c r="E182" s="10" t="str">
        <f>F22</f>
        <v>USA</v>
      </c>
      <c r="F182" s="66" t="str">
        <f t="shared" si="98"/>
        <v>HOME4-1</v>
      </c>
      <c r="G182" s="50" t="s">
        <v>6</v>
      </c>
      <c r="H182" s="19" t="s">
        <v>6</v>
      </c>
      <c r="I182" s="19" t="s">
        <v>6</v>
      </c>
      <c r="J182" s="23" t="s">
        <v>6</v>
      </c>
    </row>
    <row r="183" spans="1:10" x14ac:dyDescent="0.25">
      <c r="A183" s="37">
        <f>A182</f>
        <v>4</v>
      </c>
      <c r="B183" s="61">
        <f t="shared" ref="B183:B187" si="101">IF(A183=A182,B182+1,1)</f>
        <v>2</v>
      </c>
      <c r="C183" s="53" t="s">
        <v>19</v>
      </c>
      <c r="D183" s="12" t="s">
        <v>5</v>
      </c>
      <c r="E183" s="10" t="str">
        <f>F23</f>
        <v>USA</v>
      </c>
      <c r="F183" s="66" t="str">
        <f t="shared" si="98"/>
        <v>HOME4-2</v>
      </c>
      <c r="G183" s="50" t="s">
        <v>6</v>
      </c>
      <c r="H183" s="19" t="s">
        <v>6</v>
      </c>
      <c r="I183" s="19" t="s">
        <v>6</v>
      </c>
      <c r="J183" s="23" t="s">
        <v>6</v>
      </c>
    </row>
    <row r="184" spans="1:10" x14ac:dyDescent="0.25">
      <c r="A184" s="37">
        <f>A183</f>
        <v>4</v>
      </c>
      <c r="B184" s="61">
        <f t="shared" si="101"/>
        <v>3</v>
      </c>
      <c r="C184" s="53" t="s">
        <v>19</v>
      </c>
      <c r="D184" s="12" t="s">
        <v>5</v>
      </c>
      <c r="E184" s="10" t="str">
        <f>F24</f>
        <v>EUR</v>
      </c>
      <c r="F184" s="66" t="str">
        <f t="shared" si="98"/>
        <v>HOME4-3</v>
      </c>
      <c r="G184" s="50" t="s">
        <v>6</v>
      </c>
      <c r="H184" s="19" t="s">
        <v>6</v>
      </c>
      <c r="I184" s="19" t="s">
        <v>6</v>
      </c>
      <c r="J184" s="23" t="s">
        <v>6</v>
      </c>
    </row>
    <row r="185" spans="1:10" x14ac:dyDescent="0.25">
      <c r="A185" s="37">
        <f>A184</f>
        <v>4</v>
      </c>
      <c r="B185" s="61">
        <f t="shared" si="101"/>
        <v>4</v>
      </c>
      <c r="C185" s="53" t="s">
        <v>19</v>
      </c>
      <c r="D185" s="12" t="s">
        <v>5</v>
      </c>
      <c r="E185" s="10" t="str">
        <f>F25</f>
        <v>EUR</v>
      </c>
      <c r="F185" s="66" t="str">
        <f t="shared" si="98"/>
        <v>HOME4-4</v>
      </c>
      <c r="G185" s="50" t="s">
        <v>6</v>
      </c>
      <c r="H185" s="19" t="s">
        <v>6</v>
      </c>
      <c r="I185" s="19" t="s">
        <v>6</v>
      </c>
      <c r="J185" s="23" t="s">
        <v>6</v>
      </c>
    </row>
    <row r="186" spans="1:10" x14ac:dyDescent="0.25">
      <c r="A186" s="37">
        <f>A185</f>
        <v>4</v>
      </c>
      <c r="B186" s="61">
        <f t="shared" si="101"/>
        <v>5</v>
      </c>
      <c r="C186" s="53" t="s">
        <v>19</v>
      </c>
      <c r="D186" s="12" t="s">
        <v>5</v>
      </c>
      <c r="E186" s="10" t="str">
        <f>F26</f>
        <v>EUR</v>
      </c>
      <c r="F186" s="66" t="str">
        <f t="shared" si="98"/>
        <v>HOME4-5</v>
      </c>
      <c r="G186" s="50" t="s">
        <v>6</v>
      </c>
      <c r="H186" s="19" t="s">
        <v>6</v>
      </c>
      <c r="I186" s="19" t="s">
        <v>6</v>
      </c>
      <c r="J186" s="23" t="s">
        <v>6</v>
      </c>
    </row>
    <row r="187" spans="1:10" x14ac:dyDescent="0.25">
      <c r="A187" s="42">
        <f>A186</f>
        <v>4</v>
      </c>
      <c r="B187" s="101">
        <f t="shared" si="101"/>
        <v>6</v>
      </c>
      <c r="C187" s="53" t="s">
        <v>19</v>
      </c>
      <c r="D187" s="12" t="s">
        <v>5</v>
      </c>
      <c r="E187" s="10" t="str">
        <f>F27</f>
        <v>USA</v>
      </c>
      <c r="F187" s="66" t="str">
        <f t="shared" si="98"/>
        <v>HOME4-6</v>
      </c>
      <c r="G187" s="50" t="s">
        <v>6</v>
      </c>
      <c r="H187" s="19" t="s">
        <v>6</v>
      </c>
      <c r="I187" s="19" t="s">
        <v>6</v>
      </c>
      <c r="J187" s="23" t="s">
        <v>6</v>
      </c>
    </row>
    <row r="188" spans="1:10" x14ac:dyDescent="0.25">
      <c r="A188" s="79">
        <v>5</v>
      </c>
      <c r="B188" s="80">
        <f>IF(A188=A185,B185+1,1)</f>
        <v>1</v>
      </c>
      <c r="C188" s="53" t="s">
        <v>19</v>
      </c>
      <c r="D188" s="12" t="s">
        <v>5</v>
      </c>
      <c r="E188" s="10" t="str">
        <f>F28</f>
        <v>EUR</v>
      </c>
      <c r="F188" s="66" t="str">
        <f t="shared" si="98"/>
        <v>HOME5-1</v>
      </c>
      <c r="G188" s="50" t="s">
        <v>6</v>
      </c>
      <c r="H188" s="19" t="s">
        <v>6</v>
      </c>
      <c r="I188" s="19" t="s">
        <v>6</v>
      </c>
      <c r="J188" s="23" t="s">
        <v>6</v>
      </c>
    </row>
    <row r="189" spans="1:10" x14ac:dyDescent="0.25">
      <c r="A189" s="79">
        <f>A188</f>
        <v>5</v>
      </c>
      <c r="B189" s="80">
        <f t="shared" ref="B189:B193" si="102">IF(A189=A188,B188+1,1)</f>
        <v>2</v>
      </c>
      <c r="C189" s="53" t="s">
        <v>19</v>
      </c>
      <c r="D189" s="12" t="s">
        <v>5</v>
      </c>
      <c r="E189" s="10" t="str">
        <f>F29</f>
        <v>USA</v>
      </c>
      <c r="F189" s="66" t="str">
        <f t="shared" si="98"/>
        <v>HOME5-2</v>
      </c>
      <c r="G189" s="50" t="s">
        <v>6</v>
      </c>
      <c r="H189" s="19" t="s">
        <v>6</v>
      </c>
      <c r="I189" s="19" t="s">
        <v>6</v>
      </c>
      <c r="J189" s="23" t="s">
        <v>6</v>
      </c>
    </row>
    <row r="190" spans="1:10" x14ac:dyDescent="0.25">
      <c r="A190" s="79">
        <f>A189</f>
        <v>5</v>
      </c>
      <c r="B190" s="80">
        <f t="shared" si="102"/>
        <v>3</v>
      </c>
      <c r="C190" s="53" t="s">
        <v>19</v>
      </c>
      <c r="D190" s="12" t="s">
        <v>5</v>
      </c>
      <c r="E190" s="10" t="str">
        <f>F30</f>
        <v>USA</v>
      </c>
      <c r="F190" s="66" t="str">
        <f t="shared" si="98"/>
        <v>HOME5-3</v>
      </c>
      <c r="G190" s="50" t="s">
        <v>6</v>
      </c>
      <c r="H190" s="19" t="s">
        <v>6</v>
      </c>
      <c r="I190" s="19" t="s">
        <v>6</v>
      </c>
      <c r="J190" s="23" t="s">
        <v>6</v>
      </c>
    </row>
    <row r="191" spans="1:10" x14ac:dyDescent="0.25">
      <c r="A191" s="79">
        <f>A190</f>
        <v>5</v>
      </c>
      <c r="B191" s="80">
        <f t="shared" si="102"/>
        <v>4</v>
      </c>
      <c r="C191" s="53" t="s">
        <v>19</v>
      </c>
      <c r="D191" s="12" t="s">
        <v>5</v>
      </c>
      <c r="E191" s="10" t="str">
        <f>F31</f>
        <v>EUR</v>
      </c>
      <c r="F191" s="66" t="str">
        <f t="shared" si="98"/>
        <v>HOME5-4</v>
      </c>
      <c r="G191" s="50" t="s">
        <v>6</v>
      </c>
      <c r="H191" s="19" t="s">
        <v>6</v>
      </c>
      <c r="I191" s="19" t="s">
        <v>6</v>
      </c>
      <c r="J191" s="23" t="s">
        <v>6</v>
      </c>
    </row>
    <row r="192" spans="1:10" x14ac:dyDescent="0.25">
      <c r="A192" s="79">
        <f>A191</f>
        <v>5</v>
      </c>
      <c r="B192" s="80">
        <f t="shared" si="102"/>
        <v>5</v>
      </c>
      <c r="C192" s="53" t="s">
        <v>19</v>
      </c>
      <c r="D192" s="12" t="s">
        <v>5</v>
      </c>
      <c r="E192" s="10" t="str">
        <f>F32</f>
        <v>EUR</v>
      </c>
      <c r="F192" s="66" t="str">
        <f t="shared" si="98"/>
        <v>HOME5-5</v>
      </c>
      <c r="G192" s="50" t="s">
        <v>6</v>
      </c>
      <c r="H192" s="19" t="s">
        <v>6</v>
      </c>
      <c r="I192" s="19" t="s">
        <v>6</v>
      </c>
      <c r="J192" s="23" t="s">
        <v>6</v>
      </c>
    </row>
    <row r="193" spans="1:10" x14ac:dyDescent="0.25">
      <c r="A193" s="103">
        <f>A192</f>
        <v>5</v>
      </c>
      <c r="B193" s="104">
        <f t="shared" si="102"/>
        <v>6</v>
      </c>
      <c r="C193" s="53" t="s">
        <v>19</v>
      </c>
      <c r="D193" s="12" t="s">
        <v>5</v>
      </c>
      <c r="E193" s="10" t="str">
        <f>F33</f>
        <v>USA</v>
      </c>
      <c r="F193" s="66" t="str">
        <f t="shared" si="98"/>
        <v>HOME5-6</v>
      </c>
      <c r="G193" s="50" t="s">
        <v>6</v>
      </c>
      <c r="H193" s="19" t="s">
        <v>6</v>
      </c>
      <c r="I193" s="19" t="s">
        <v>6</v>
      </c>
      <c r="J193" s="23" t="s">
        <v>6</v>
      </c>
    </row>
    <row r="194" spans="1:10" x14ac:dyDescent="0.25">
      <c r="A194" s="81">
        <v>6</v>
      </c>
      <c r="B194" s="82">
        <f>IF(A194=A191,B191+1,1)</f>
        <v>1</v>
      </c>
      <c r="C194" s="53" t="s">
        <v>19</v>
      </c>
      <c r="D194" s="12" t="s">
        <v>5</v>
      </c>
      <c r="E194" s="10" t="str">
        <f>F34</f>
        <v>EUR</v>
      </c>
      <c r="F194" s="66" t="str">
        <f t="shared" si="98"/>
        <v>HOME6-1</v>
      </c>
      <c r="G194" s="50" t="s">
        <v>6</v>
      </c>
      <c r="H194" s="19" t="s">
        <v>6</v>
      </c>
      <c r="I194" s="19" t="s">
        <v>6</v>
      </c>
      <c r="J194" s="23" t="s">
        <v>6</v>
      </c>
    </row>
    <row r="195" spans="1:10" x14ac:dyDescent="0.25">
      <c r="A195" s="81">
        <f>A194</f>
        <v>6</v>
      </c>
      <c r="B195" s="82">
        <f>IF(A195=A194,B194+1,1)</f>
        <v>2</v>
      </c>
      <c r="C195" s="53" t="s">
        <v>19</v>
      </c>
      <c r="D195" s="12" t="s">
        <v>5</v>
      </c>
      <c r="E195" s="10" t="str">
        <f>F35</f>
        <v>USA</v>
      </c>
      <c r="F195" s="66" t="str">
        <f t="shared" si="98"/>
        <v>HOME6-2</v>
      </c>
      <c r="G195" s="50" t="s">
        <v>6</v>
      </c>
      <c r="H195" s="19" t="s">
        <v>6</v>
      </c>
      <c r="I195" s="19" t="s">
        <v>6</v>
      </c>
      <c r="J195" s="23" t="s">
        <v>6</v>
      </c>
    </row>
    <row r="196" spans="1:10" x14ac:dyDescent="0.25">
      <c r="A196" s="81">
        <f>A195</f>
        <v>6</v>
      </c>
      <c r="B196" s="82">
        <f>IF(A196=A195,B195+1,1)</f>
        <v>3</v>
      </c>
      <c r="C196" s="53" t="s">
        <v>19</v>
      </c>
      <c r="D196" s="12" t="s">
        <v>5</v>
      </c>
      <c r="E196" s="10" t="str">
        <f>F36</f>
        <v>USA</v>
      </c>
      <c r="F196" s="66" t="str">
        <f t="shared" si="98"/>
        <v>HOME6-3</v>
      </c>
      <c r="G196" s="50" t="s">
        <v>6</v>
      </c>
      <c r="H196" s="19" t="s">
        <v>6</v>
      </c>
      <c r="I196" s="19" t="s">
        <v>6</v>
      </c>
      <c r="J196" s="23" t="s">
        <v>6</v>
      </c>
    </row>
    <row r="197" spans="1:10" x14ac:dyDescent="0.25">
      <c r="A197" s="81">
        <f>A196</f>
        <v>6</v>
      </c>
      <c r="B197" s="82">
        <f>IF(A197=A196,B196+1,1)</f>
        <v>4</v>
      </c>
      <c r="C197" s="53" t="s">
        <v>19</v>
      </c>
      <c r="D197" s="12" t="s">
        <v>5</v>
      </c>
      <c r="E197" s="10" t="str">
        <f>F37</f>
        <v>EUR</v>
      </c>
      <c r="F197" s="66" t="str">
        <f t="shared" si="98"/>
        <v>HOME6-4</v>
      </c>
      <c r="G197" s="50" t="s">
        <v>6</v>
      </c>
      <c r="H197" s="19" t="s">
        <v>6</v>
      </c>
      <c r="I197" s="19" t="s">
        <v>6</v>
      </c>
      <c r="J197" s="23" t="s">
        <v>6</v>
      </c>
    </row>
    <row r="198" spans="1:10" x14ac:dyDescent="0.25">
      <c r="A198" s="81">
        <f>A197</f>
        <v>6</v>
      </c>
      <c r="B198" s="82">
        <f t="shared" ref="B198:B199" si="103">IF(A198=A197,B197+1,1)</f>
        <v>5</v>
      </c>
      <c r="C198" s="53" t="s">
        <v>19</v>
      </c>
      <c r="D198" s="12" t="s">
        <v>5</v>
      </c>
      <c r="E198" s="10" t="str">
        <f>F38</f>
        <v>EUR</v>
      </c>
      <c r="F198" s="66" t="str">
        <f t="shared" si="98"/>
        <v>HOME6-5</v>
      </c>
      <c r="G198" s="50" t="s">
        <v>6</v>
      </c>
      <c r="H198" s="19" t="s">
        <v>6</v>
      </c>
      <c r="I198" s="19" t="s">
        <v>6</v>
      </c>
      <c r="J198" s="23" t="s">
        <v>6</v>
      </c>
    </row>
    <row r="199" spans="1:10" ht="15.75" thickBot="1" x14ac:dyDescent="0.3">
      <c r="A199" s="83">
        <f>A198</f>
        <v>6</v>
      </c>
      <c r="B199" s="84">
        <f t="shared" si="103"/>
        <v>6</v>
      </c>
      <c r="C199" s="54" t="s">
        <v>19</v>
      </c>
      <c r="D199" s="87" t="s">
        <v>5</v>
      </c>
      <c r="E199" s="91" t="str">
        <f>F39</f>
        <v>USA</v>
      </c>
      <c r="F199" s="69" t="str">
        <f t="shared" si="98"/>
        <v>HOME6-6</v>
      </c>
      <c r="G199" s="51" t="s">
        <v>6</v>
      </c>
      <c r="H199" s="22" t="s">
        <v>6</v>
      </c>
      <c r="I199" s="22" t="s">
        <v>6</v>
      </c>
      <c r="J199" s="24" t="s">
        <v>6</v>
      </c>
    </row>
  </sheetData>
  <mergeCells count="26">
    <mergeCell ref="B2:C2"/>
    <mergeCell ref="D2:F2"/>
    <mergeCell ref="C122:F122"/>
    <mergeCell ref="C162:F162"/>
    <mergeCell ref="G162:J162"/>
    <mergeCell ref="A41:C41"/>
    <mergeCell ref="A121:E121"/>
    <mergeCell ref="A122:B122"/>
    <mergeCell ref="A82:B82"/>
    <mergeCell ref="A162:B162"/>
    <mergeCell ref="A1:C1"/>
    <mergeCell ref="C82:F82"/>
    <mergeCell ref="G82:J82"/>
    <mergeCell ref="A161:D161"/>
    <mergeCell ref="B42:C42"/>
    <mergeCell ref="G42:H42"/>
    <mergeCell ref="A81:B81"/>
    <mergeCell ref="I3:L3"/>
    <mergeCell ref="J5:K5"/>
    <mergeCell ref="J6:K6"/>
    <mergeCell ref="J7:K7"/>
    <mergeCell ref="J4:K4"/>
    <mergeCell ref="K42:L42"/>
    <mergeCell ref="I42:J42"/>
    <mergeCell ref="D42:F42"/>
    <mergeCell ref="K82:L82"/>
  </mergeCells>
  <conditionalFormatting sqref="E164:E167 E170:E173 E176:E179 E182:E185 E188:E191 E194:E197">
    <cfRule type="cellIs" dxfId="46" priority="54" operator="equal">
      <formula>"USA"</formula>
    </cfRule>
  </conditionalFormatting>
  <conditionalFormatting sqref="E164:E167 E170:E173 E176:E179 E182:E185 E188:E191 E194:E197">
    <cfRule type="cellIs" dxfId="45" priority="52" operator="equal">
      <formula>"EUR"</formula>
    </cfRule>
    <cfRule type="cellIs" dxfId="44" priority="53" operator="equal">
      <formula>"USA"</formula>
    </cfRule>
  </conditionalFormatting>
  <conditionalFormatting sqref="F5:F39">
    <cfRule type="cellIs" dxfId="43" priority="40" operator="equal">
      <formula>"EUR"</formula>
    </cfRule>
    <cfRule type="cellIs" dxfId="42" priority="41" operator="equal">
      <formula>"USA"</formula>
    </cfRule>
  </conditionalFormatting>
  <conditionalFormatting sqref="F4">
    <cfRule type="cellIs" dxfId="41" priority="42" operator="equal">
      <formula>"EUR"</formula>
    </cfRule>
    <cfRule type="cellIs" dxfId="40" priority="44" operator="equal">
      <formula>"USA"</formula>
    </cfRule>
  </conditionalFormatting>
  <conditionalFormatting sqref="F5:F39">
    <cfRule type="cellIs" dxfId="39" priority="43" operator="equal">
      <formula>"USA"</formula>
    </cfRule>
  </conditionalFormatting>
  <conditionalFormatting sqref="E84:E87 E90:E93 E96:E99 E102:E105 E108:E111 E114:E117">
    <cfRule type="cellIs" dxfId="38" priority="39" operator="equal">
      <formula>"USA"</formula>
    </cfRule>
  </conditionalFormatting>
  <conditionalFormatting sqref="E84:E87 E90:E93 E96:E99 E102:E105 E108:E111 E114:E117">
    <cfRule type="cellIs" dxfId="37" priority="37" operator="equal">
      <formula>"EUR"</formula>
    </cfRule>
    <cfRule type="cellIs" dxfId="36" priority="38" operator="equal">
      <formula>"USA"</formula>
    </cfRule>
  </conditionalFormatting>
  <conditionalFormatting sqref="E88:E89">
    <cfRule type="cellIs" dxfId="35" priority="36" operator="equal">
      <formula>"USA"</formula>
    </cfRule>
  </conditionalFormatting>
  <conditionalFormatting sqref="E88:E89">
    <cfRule type="cellIs" dxfId="34" priority="34" operator="equal">
      <formula>"EUR"</formula>
    </cfRule>
    <cfRule type="cellIs" dxfId="33" priority="35" operator="equal">
      <formula>"USA"</formula>
    </cfRule>
  </conditionalFormatting>
  <conditionalFormatting sqref="E94:E95">
    <cfRule type="cellIs" dxfId="32" priority="33" operator="equal">
      <formula>"USA"</formula>
    </cfRule>
  </conditionalFormatting>
  <conditionalFormatting sqref="E94:E95">
    <cfRule type="cellIs" dxfId="31" priority="31" operator="equal">
      <formula>"EUR"</formula>
    </cfRule>
    <cfRule type="cellIs" dxfId="30" priority="32" operator="equal">
      <formula>"USA"</formula>
    </cfRule>
  </conditionalFormatting>
  <conditionalFormatting sqref="E100:E101">
    <cfRule type="cellIs" dxfId="29" priority="30" operator="equal">
      <formula>"USA"</formula>
    </cfRule>
  </conditionalFormatting>
  <conditionalFormatting sqref="E100:E101">
    <cfRule type="cellIs" dxfId="28" priority="28" operator="equal">
      <formula>"EUR"</formula>
    </cfRule>
    <cfRule type="cellIs" dxfId="27" priority="29" operator="equal">
      <formula>"USA"</formula>
    </cfRule>
  </conditionalFormatting>
  <conditionalFormatting sqref="E106:E107">
    <cfRule type="cellIs" dxfId="26" priority="27" operator="equal">
      <formula>"USA"</formula>
    </cfRule>
  </conditionalFormatting>
  <conditionalFormatting sqref="E106:E107">
    <cfRule type="cellIs" dxfId="25" priority="25" operator="equal">
      <formula>"EUR"</formula>
    </cfRule>
    <cfRule type="cellIs" dxfId="24" priority="26" operator="equal">
      <formula>"USA"</formula>
    </cfRule>
  </conditionalFormatting>
  <conditionalFormatting sqref="E112:E113">
    <cfRule type="cellIs" dxfId="23" priority="24" operator="equal">
      <formula>"USA"</formula>
    </cfRule>
  </conditionalFormatting>
  <conditionalFormatting sqref="E112:E113">
    <cfRule type="cellIs" dxfId="22" priority="22" operator="equal">
      <formula>"EUR"</formula>
    </cfRule>
    <cfRule type="cellIs" dxfId="21" priority="23" operator="equal">
      <formula>"USA"</formula>
    </cfRule>
  </conditionalFormatting>
  <conditionalFormatting sqref="E118:E119">
    <cfRule type="cellIs" dxfId="20" priority="21" operator="equal">
      <formula>"USA"</formula>
    </cfRule>
  </conditionalFormatting>
  <conditionalFormatting sqref="E118:E119">
    <cfRule type="cellIs" dxfId="19" priority="19" operator="equal">
      <formula>"EUR"</formula>
    </cfRule>
    <cfRule type="cellIs" dxfId="18" priority="20" operator="equal">
      <formula>"USA"</formula>
    </cfRule>
  </conditionalFormatting>
  <conditionalFormatting sqref="E168:E169">
    <cfRule type="cellIs" dxfId="17" priority="18" operator="equal">
      <formula>"USA"</formula>
    </cfRule>
  </conditionalFormatting>
  <conditionalFormatting sqref="E168:E169">
    <cfRule type="cellIs" dxfId="16" priority="16" operator="equal">
      <formula>"EUR"</formula>
    </cfRule>
    <cfRule type="cellIs" dxfId="15" priority="17" operator="equal">
      <formula>"USA"</formula>
    </cfRule>
  </conditionalFormatting>
  <conditionalFormatting sqref="E174:E175">
    <cfRule type="cellIs" dxfId="14" priority="15" operator="equal">
      <formula>"USA"</formula>
    </cfRule>
  </conditionalFormatting>
  <conditionalFormatting sqref="E174:E175">
    <cfRule type="cellIs" dxfId="13" priority="13" operator="equal">
      <formula>"EUR"</formula>
    </cfRule>
    <cfRule type="cellIs" dxfId="12" priority="14" operator="equal">
      <formula>"USA"</formula>
    </cfRule>
  </conditionalFormatting>
  <conditionalFormatting sqref="E180:E181">
    <cfRule type="cellIs" dxfId="11" priority="12" operator="equal">
      <formula>"USA"</formula>
    </cfRule>
  </conditionalFormatting>
  <conditionalFormatting sqref="E180:E181">
    <cfRule type="cellIs" dxfId="10" priority="10" operator="equal">
      <formula>"EUR"</formula>
    </cfRule>
    <cfRule type="cellIs" dxfId="9" priority="11" operator="equal">
      <formula>"USA"</formula>
    </cfRule>
  </conditionalFormatting>
  <conditionalFormatting sqref="E186:E187">
    <cfRule type="cellIs" dxfId="8" priority="9" operator="equal">
      <formula>"USA"</formula>
    </cfRule>
  </conditionalFormatting>
  <conditionalFormatting sqref="E186:E187">
    <cfRule type="cellIs" dxfId="7" priority="7" operator="equal">
      <formula>"EUR"</formula>
    </cfRule>
    <cfRule type="cellIs" dxfId="6" priority="8" operator="equal">
      <formula>"USA"</formula>
    </cfRule>
  </conditionalFormatting>
  <conditionalFormatting sqref="E192:E193">
    <cfRule type="cellIs" dxfId="5" priority="6" operator="equal">
      <formula>"USA"</formula>
    </cfRule>
  </conditionalFormatting>
  <conditionalFormatting sqref="E192:E193">
    <cfRule type="cellIs" dxfId="4" priority="4" operator="equal">
      <formula>"EUR"</formula>
    </cfRule>
    <cfRule type="cellIs" dxfId="3" priority="5" operator="equal">
      <formula>"USA"</formula>
    </cfRule>
  </conditionalFormatting>
  <conditionalFormatting sqref="E198:E199">
    <cfRule type="cellIs" dxfId="2" priority="3" operator="equal">
      <formula>"USA"</formula>
    </cfRule>
  </conditionalFormatting>
  <conditionalFormatting sqref="E198:E199">
    <cfRule type="cellIs" dxfId="1" priority="1" operator="equal">
      <formula>"EUR"</formula>
    </cfRule>
    <cfRule type="cellIs" dxfId="0" priority="2" operator="equal">
      <formula>"USA"</formula>
    </cfRule>
  </conditionalFormatting>
  <pageMargins left="0.25" right="0.25" top="0.75" bottom="0.75" header="0.3" footer="0.3"/>
  <pageSetup paperSize="8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WAN Services</vt:lpstr>
      <vt:lpstr>'WAN Services'!services_10</vt:lpstr>
      <vt:lpstr>'WAN Services'!services_12</vt:lpstr>
      <vt:lpstr>'WAN Services'!services_13</vt:lpstr>
      <vt:lpstr>'WAN Services'!services_14</vt:lpstr>
      <vt:lpstr>'WAN Services'!services_15</vt:lpstr>
      <vt:lpstr>'WAN Services'!services_16</vt:lpstr>
      <vt:lpstr>'WAN Services'!services_5</vt:lpstr>
      <vt:lpstr>'WAN Services'!services_6</vt:lpstr>
      <vt:lpstr>'WAN Services'!services_7</vt:lpstr>
      <vt:lpstr>'WAN Services'!services_8</vt:lpstr>
      <vt:lpstr>'WAN Services'!services_9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2024-05-08T07:39:05Z</dcterms:modified>
</cp:coreProperties>
</file>