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SHAIR\home\docs\"/>
    </mc:Choice>
  </mc:AlternateContent>
  <xr:revisionPtr revIDLastSave="0" documentId="13_ncr:1_{9EC80359-EA54-435E-B989-7E2DBB868C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os" sheetId="1" r:id="rId1"/>
    <sheet name="Torta Cumple" sheetId="2" r:id="rId2"/>
    <sheet name="Calificación" sheetId="3" r:id="rId3"/>
    <sheet name="Cualificación" sheetId="4" r:id="rId4"/>
    <sheet name="Hoja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6cMdOnxHEAdK6Sr2LyZkzZ2g4CPD6wYhV8JVLIORhhE="/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H46" i="1"/>
  <c r="G46" i="1"/>
  <c r="F46" i="1"/>
  <c r="E46" i="1"/>
  <c r="D46" i="1"/>
  <c r="C46" i="1"/>
  <c r="M39" i="1"/>
  <c r="L39" i="1"/>
  <c r="K39" i="1"/>
  <c r="J39" i="1"/>
  <c r="I39" i="1"/>
  <c r="H39" i="1"/>
  <c r="G39" i="1"/>
  <c r="F39" i="1"/>
  <c r="E39" i="1"/>
  <c r="D39" i="1"/>
  <c r="C39" i="1"/>
  <c r="M32" i="1"/>
  <c r="L32" i="1"/>
  <c r="K32" i="1"/>
  <c r="J32" i="1"/>
  <c r="I32" i="1"/>
  <c r="H32" i="1"/>
  <c r="G32" i="1"/>
  <c r="F32" i="1"/>
  <c r="E32" i="1"/>
  <c r="D32" i="1"/>
  <c r="C32" i="1"/>
  <c r="M26" i="1"/>
  <c r="L26" i="1"/>
  <c r="K26" i="1"/>
  <c r="J26" i="1"/>
  <c r="I26" i="1"/>
  <c r="H26" i="1"/>
  <c r="G26" i="1"/>
  <c r="F26" i="1"/>
  <c r="E26" i="1"/>
  <c r="D26" i="1"/>
  <c r="C26" i="1"/>
  <c r="M18" i="1"/>
  <c r="L18" i="1"/>
  <c r="K18" i="1"/>
  <c r="J18" i="1"/>
  <c r="I18" i="1"/>
  <c r="H18" i="1"/>
  <c r="G18" i="1"/>
  <c r="F18" i="1"/>
  <c r="E18" i="1"/>
  <c r="D18" i="1"/>
  <c r="C18" i="1"/>
  <c r="T15" i="1"/>
  <c r="P15" i="1"/>
  <c r="M14" i="1"/>
  <c r="L14" i="1"/>
  <c r="K14" i="1"/>
  <c r="J14" i="1"/>
  <c r="I14" i="1"/>
  <c r="H14" i="1"/>
  <c r="G14" i="1"/>
  <c r="F14" i="1"/>
  <c r="E14" i="1"/>
  <c r="D14" i="1"/>
  <c r="C14" i="1"/>
  <c r="AC10" i="1"/>
  <c r="T9" i="1"/>
  <c r="P9" i="1"/>
  <c r="M9" i="1"/>
  <c r="L9" i="1"/>
  <c r="K9" i="1"/>
  <c r="J9" i="1"/>
  <c r="I9" i="1"/>
  <c r="H9" i="1"/>
  <c r="G9" i="1"/>
  <c r="F9" i="1"/>
  <c r="E9" i="1"/>
  <c r="D9" i="1"/>
  <c r="C9" i="1"/>
  <c r="M4" i="1"/>
  <c r="L4" i="1"/>
  <c r="K4" i="1"/>
  <c r="J4" i="1"/>
  <c r="I4" i="1"/>
  <c r="H4" i="1"/>
  <c r="G4" i="1"/>
  <c r="F4" i="1"/>
  <c r="E4" i="1"/>
  <c r="D4" i="1"/>
  <c r="C4" i="1"/>
  <c r="R4" i="1" l="1"/>
  <c r="AB10" i="1"/>
  <c r="T4" i="1"/>
  <c r="Z4" i="1"/>
  <c r="Y4" i="1"/>
  <c r="S4" i="1"/>
  <c r="P4" i="1"/>
  <c r="U4" i="1"/>
  <c r="AA4" i="1"/>
  <c r="O4" i="1"/>
  <c r="X4" i="1"/>
  <c r="V4" i="1"/>
  <c r="AB9" i="1"/>
  <c r="AA11" i="1"/>
  <c r="AC11" i="1" s="1"/>
  <c r="AB11" i="1"/>
  <c r="AA9" i="1"/>
  <c r="AC9" i="1" s="1"/>
  <c r="AA12" i="1"/>
  <c r="AC12" i="1" s="1"/>
  <c r="AB12" i="1"/>
  <c r="A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======
ID#AAABBB3tmCs
INSTRUCTORSENA    (2023-11-22 17:37:35)
Capacidad del software para proporcionar funciones que satisfacen las necesidades declaradas e implícitas, cuando el producto se usa en las condiciones especificadas.</t>
        </r>
      </text>
    </comment>
    <comment ref="B5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======
ID#AAABBB3tmC0
INSTRUCTORSENA    (2023-11-22 17:37:35)
Conjunto de funcionalidades que cubre todas las tareas y los objetivos del usuario especificados.</t>
        </r>
      </text>
    </comment>
    <comment ref="B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======
ID#AAABBB3tmC8
INSTRUCTORSENA    (2023-11-22 17:37:35)
Capacidad del sistema para proveer resultados correctos con el nivel de precisión requerido.</t>
        </r>
      </text>
    </comment>
    <comment ref="B7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======
ID#AAABBB3tmDA
INSTRUCTORSENA    (2023-11-22 17:37:35)
Capacidad del software para proporcionar un conjunto apropiado de funciones para tareas y objetivos de usuario especificados.</t>
        </r>
      </text>
    </comment>
    <comment ref="B9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======
ID#AAABBB3tmCc
INSTRUCTORSENA    (2023-11-22 17:37:35)
Representa el desempeño relativo a la cantidad de recursos utilizados bajo determinadas condiciones.</t>
        </r>
      </text>
    </comment>
    <comment ref="Y9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ID#AAABBB3tmEA
Eldrin William Berrio Leon    (2023-11-22 17:37:35)
Fortalezas / Oportunidades</t>
        </r>
      </text>
    </comment>
    <comment ref="B10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ID#AAABBB3tmD4
INSTRUCTORSENA    (2023-11-22 17:37:35)
Tiempos de respuesta y procesamiento cuando se lleva a cabo un proceso.</t>
        </r>
      </text>
    </comment>
    <comment ref="Y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======
ID#AAABBB3tmDE
Eldrin William Berrio Leon    (2023-11-22 17:37:35)
Debilidades / Amenazas</t>
        </r>
      </text>
    </comment>
    <comment ref="B11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======
ID#AAABBB3tmD8
INSTRUCTORSENA    (2023-11-22 17:37:35)
Las cantidades y tipos de recursos utilizados cuando el software lleva a cabo su función bajo condiciones determinadas.</t>
        </r>
      </text>
    </comment>
    <comment ref="Y1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ID#AAABBB3tmEk
Eldrin William Berrio Leon    (2023-11-22 17:37:35)
Fortalezas / Amenazas</t>
        </r>
      </text>
    </comment>
    <comment ref="B12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======
ID#AAABBB3tmDI
INSTRUCTORSENA    (2023-11-22 17:37:35)
Grado en que los límites máximos de un parámetro de un software cumplen con los requisitos.</t>
        </r>
      </text>
    </comment>
    <comment ref="Y12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ID#AAABBB3tmEM
Eldrin William Berrio Leon    (2023-11-22 17:37:35)
Debilidad / Oportunidad</t>
        </r>
      </text>
    </comment>
    <comment ref="B14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======
ID#AAABBB3tmC4
INSTRUCTORSENA    (2023-11-22 17:37:35)
Capacidad de dos o más sistemas o componentes para intercambiar información y/o llevar a cabo sus funciones requeridas cuando comparten el mismo entorno hardware o software.</t>
        </r>
      </text>
    </comment>
    <comment ref="B1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ID#AAABBB3tmD0
INSTRUCTORSENA    (2023-11-22 17:37:35)
Capacidad del software para coexistir con otro sistema independiente, en un entorno común, compartiendo recursos comunes sin detrimento.</t>
        </r>
      </text>
    </comment>
    <comment ref="B1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ID#AAABBB3tmEs
INSTRUCTORSENA    (2023-11-22 17:37:35)
Capacidad de dos o más sistemas o componentes para intercambiar información y utilizar la información intercambiada.</t>
        </r>
      </text>
    </comment>
    <comment ref="B18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======
ID#AAABBB3tmCQ
INSTRUCTORSENA    (2023-11-22 17:37:35)
Capacidad del software para ser entendido, aprendido, usado y resultar atractivo para el usuario, cuando se usa bajo determinadas condiciones.</t>
        </r>
      </text>
    </comment>
    <comment ref="B19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ID#AAABBB3tmEQ
INSTRUCTORSENA    (2023-11-22 17:37:35)
Capacidad del software que permite al usuario entender si el sistema es adecuado para sus necesidades.</t>
        </r>
      </text>
    </comment>
    <comment ref="B2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======
ID#AAABBB3tmDk
INSTRUCTORSENA    (2023-11-22 17:37:35)
Capacidad del software que permite al usuario aprender su aplicación.</t>
        </r>
      </text>
    </comment>
    <comment ref="B21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======
ID#AAABBB3tmDQ
INSTRUCTORSENA    (2023-11-22 17:37:35)
Capacidad del software que permite al usuario operarlo y controlarlo con facilidad.</t>
        </r>
      </text>
    </comment>
    <comment ref="B22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======
ID#AAABBB3tmDc
INSTRUCTORSENA    (2023-11-22 17:37:35)
Capacidad del software para proteger a los usuarios de cometer errores.</t>
        </r>
      </text>
    </comment>
    <comment ref="B2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======
ID#AAABBB3tmCo
INSTRUCTORSENA    (2023-11-22 17:37:35)
Capacidad de la interfaz de usuario  de agradar y/o satisfacer la interacción con el usuario.</t>
        </r>
      </text>
    </comment>
    <comment ref="B24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======
ID#AAABBB3tmCI
INSTRUCTORSENA    (2023-11-22 17:37:35)
Capacidad del software que permite que sea utilizado por usuarios con determinadas características y discapacidades.</t>
        </r>
      </text>
    </comment>
    <comment ref="B2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======
ID#AAABBB3tmCU
INSTRUCTORSENA    (2023-11-22 17:37:35)
Capacidad de un sistema o componente para desempeñar  las funciones especificadas, cuando se usa bajo unas condiciones y periodo de tiempo determinados.</t>
        </r>
      </text>
    </comment>
    <comment ref="B27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ID#AAABBB3tmEU
INSTRUCTORSENA    (2023-11-22 17:37:35)
Capacidad del sistema para satisfacer las necesidades de fiabilidad en condiciones normales.</t>
        </r>
      </text>
    </comment>
    <comment ref="B28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======
ID#AAABBB3tmDU
INSTRUCTORSENA    (2023-11-22 17:37:35)
Capacidad del sistema o componente de estar operativo y accesible para su uso cuando se requiere.</t>
        </r>
      </text>
    </comment>
    <comment ref="B29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ID#AAABBB3tmEY
INSTRUCTORSENA    (2023-11-22 17:37:35)
Capacidad del sistema o componente para operar según lo previsto en presencia de fallos hardware o software.</t>
        </r>
      </text>
    </comment>
    <comment ref="B30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======
ID#AAABBB3tmCk
INSTRUCTORSENA    (2023-11-22 17:37:35)
Capacidad del sistema para recuperar los datos directamente afectados y reestablecer el estado deseado del software en caso de interrupción o fallo.</t>
        </r>
      </text>
    </comment>
    <comment ref="B32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======
ID#AAABBB3tmDY
INSTRUCTORSENA    (2023-11-22 17:37:35)
Capacidad de protección de la información y los datos de manera que personas o sistemas no autorizados puedan leerlos o modificarlos.</t>
        </r>
      </text>
    </comment>
    <comment ref="B3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ID#AAABBB3tmEI
INSTRUCTORSENA    (2023-11-22 17:37:35)
Capacidad de protección contra el acceso de datos e información no autorizados, ya sea accidental o deliberadamente.</t>
        </r>
      </text>
    </comment>
    <comment ref="B34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======
ID#AAABBB3tmDM
INSTRUCTORSENA    (2023-11-22 17:37:35)
Capacidad del sistema o componente para prevenir accesos o modificaciones no autorizados a datos o programas de ordenador.</t>
        </r>
      </text>
    </comment>
    <comment ref="B35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======
ID#AAABBB3tmCg
INSTRUCTORSENA    (2023-11-22 17:37:35)
Capacidad de demostrar las acciones o eventos que han tenido lugar, de manera que dichas acciones o eventos no puedan ser repudiados posteriormente.</t>
        </r>
      </text>
    </comment>
    <comment ref="B36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======
ID#AAABBB3tmDg
INSTRUCTORSENA    (2023-11-22 17:37:35)
Capacidad de demostrar la identidad de un sujeto o un recurso.</t>
        </r>
      </text>
    </comment>
    <comment ref="B3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ID#AAABBB3tmEw
INSTRUCTORSENA    (2023-11-22 17:37:35)
Capacidad de rastrear de forma inequívoca las acciones de una entidad.</t>
        </r>
      </text>
    </comment>
    <comment ref="B39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======
ID#AAABBB3tmCY
INSTRUCTORSENA    (2023-11-22 17:37:35)
Esta característica representa la capacidad del software para ser modificado efectiva y eficientemente, debido a necesidades evolutivas, correctivas o perfectivas.</t>
        </r>
      </text>
    </comment>
    <comment ref="B4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ID#AAABBB3tmEc
INSTRUCTORSENA    (2023-11-22 17:37:35)
Capacidad de un sistema o programa de ordenador (compuesto de componentes discretos) que permite que un cambio en un componente tenga un impacto mínimo en los demás.</t>
        </r>
      </text>
    </comment>
    <comment ref="B41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======
ID#AAABBB3tmDs
INSTRUCTORSENA    (2023-11-22 17:37:35)
Capacidad de un activo que permite que sea utilizado en más de un sistema o en la construcción de otros activos.</t>
        </r>
      </text>
    </comment>
    <comment ref="B4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======
ID#AAABBB3tmCw
INSTRUCTORSENA    (2023-11-22 17:37:35)
Facilidad con la que se puede evaluar el impacto de un determinado cambio sobre el resto del software, diagnosticar las deficiencias o causas de fallos en el sistema, o identificar las partes a modificar.</t>
        </r>
      </text>
    </comment>
    <comment ref="B43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======
ID#AAABBB3tmCM
INSTRUCTORSENA    (2023-11-22 17:37:35)
Capacidad del software que permite que sea modificado de forma efectiva y eficiente sin introducir defectos o degradar el desempeño.</t>
        </r>
      </text>
    </comment>
    <comment ref="B44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======
ID#AAABBB3tmDo
INSTRUCTORSENA    (2023-11-22 17:37:35)
Facilidad con la que se pueden establecer criterios de prueba para un sistema o componente y con la que se pueden llevar a cabo las pruebas para determinar si se cumplen dichos criterios.</t>
        </r>
      </text>
    </comment>
    <comment ref="B46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======
ID#AAABBB3tmDw
INSTRUCTORSENA    (2023-11-22 17:37:35)
Capacidad del software o componente de ser transferido de forma efectiva y eficiente de un entorno hardware, software, operacional o de utilización a otro.</t>
        </r>
      </text>
    </comment>
    <comment ref="B47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ID#AAABBB3tmEE
INSTRUCTORSENA    (2023-11-22 17:37:35)
Capacidad del sistema que le permite ser adaptado de forma efectiva y eficiente a diferentes entornos determinados de hardware, software, operacionales o de uso.</t>
        </r>
      </text>
    </comment>
    <comment ref="B4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ID#AAABBB3tmEo
INSTRUCTORSENA    (2023-11-22 17:37:35)
Facilidad con la que el software se puede instalar y/o desinstalar de forma exitosa en un determinado entorno.</t>
        </r>
      </text>
    </comment>
    <comment ref="B4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ID#AAABBB3tmEg
INSTRUCTORSENA    (2023-11-22 17:37:35)
Capacidad del software para ser utilizado en lugar de otro sistema determinado con el mismo propósito y en el mismo entorno.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BaZCX1zO2UaHun2fIy6MFoMNmBg=="/>
    </ext>
  </extLst>
</comments>
</file>

<file path=xl/sharedStrings.xml><?xml version="1.0" encoding="utf-8"?>
<sst xmlns="http://schemas.openxmlformats.org/spreadsheetml/2006/main" count="283" uniqueCount="133">
  <si>
    <t>NORMA DE CALIDAD ISO/IEC 25010 - CALIDAD DEL PRODUCTO SOFTWARE</t>
  </si>
  <si>
    <t>Característica / Calificación</t>
  </si>
  <si>
    <t>Cumple</t>
  </si>
  <si>
    <t>Valoración Ponderada De Calificación</t>
  </si>
  <si>
    <t>Valoración Cualitativa De Calificación</t>
  </si>
  <si>
    <t>Total Calificación x Items</t>
  </si>
  <si>
    <t>Total Cualificación Proyecto</t>
  </si>
  <si>
    <t>Si</t>
  </si>
  <si>
    <t>No</t>
  </si>
  <si>
    <t>Malo</t>
  </si>
  <si>
    <t>Regular</t>
  </si>
  <si>
    <t>Bueno</t>
  </si>
  <si>
    <t>Excelente</t>
  </si>
  <si>
    <t>Reg</t>
  </si>
  <si>
    <t>Bue</t>
  </si>
  <si>
    <t>Exce</t>
  </si>
  <si>
    <t>Adecuación Funcional</t>
  </si>
  <si>
    <t>Complitud Funcional</t>
  </si>
  <si>
    <t>Corrección Funcional</t>
  </si>
  <si>
    <t>Pertinencia Funcional</t>
  </si>
  <si>
    <t>INTERNAS</t>
  </si>
  <si>
    <t>FORTALEZAS</t>
  </si>
  <si>
    <t>DEBILIDADES</t>
  </si>
  <si>
    <t>Viabilidad</t>
  </si>
  <si>
    <t>Eficiencia De Desempeño</t>
  </si>
  <si>
    <t>Potencial</t>
  </si>
  <si>
    <t>Comportamineto Temporal</t>
  </si>
  <si>
    <t>Limitación</t>
  </si>
  <si>
    <t>Utilización De Recursos</t>
  </si>
  <si>
    <t>Riesgo</t>
  </si>
  <si>
    <t>Capacidad</t>
  </si>
  <si>
    <t>Desafio</t>
  </si>
  <si>
    <t>Compatibilidad</t>
  </si>
  <si>
    <t>EXTERNAS</t>
  </si>
  <si>
    <t>OPORTUNIDADES</t>
  </si>
  <si>
    <t>AMENAZAS</t>
  </si>
  <si>
    <t>Coexistencia</t>
  </si>
  <si>
    <t>Interoperabilidad</t>
  </si>
  <si>
    <t>Usabilidad</t>
  </si>
  <si>
    <t>Adecuación</t>
  </si>
  <si>
    <t>Aprendizabilidad</t>
  </si>
  <si>
    <t>Operabilidad</t>
  </si>
  <si>
    <t>Protección Frente A Errores</t>
  </si>
  <si>
    <t>Estética De Interfaz</t>
  </si>
  <si>
    <t>Accesibilidad</t>
  </si>
  <si>
    <t>Fiabilidad</t>
  </si>
  <si>
    <t>Madurez</t>
  </si>
  <si>
    <t>Disponibilidad</t>
  </si>
  <si>
    <t>Tolerancia A Fallos</t>
  </si>
  <si>
    <t>Capacidad De Recuperación</t>
  </si>
  <si>
    <t>Seguridad</t>
  </si>
  <si>
    <t>Confidencialidad</t>
  </si>
  <si>
    <t>Integridad</t>
  </si>
  <si>
    <t>No Repudio</t>
  </si>
  <si>
    <t>Autenticidad</t>
  </si>
  <si>
    <t>Responsabilidad</t>
  </si>
  <si>
    <t>Mantenibilidad</t>
  </si>
  <si>
    <t>Modularidad</t>
  </si>
  <si>
    <t>Reusabilidad</t>
  </si>
  <si>
    <t>Analizabilidad</t>
  </si>
  <si>
    <t>Capacidad A Ser Modificado</t>
  </si>
  <si>
    <t>Capacidad De Ser Probado</t>
  </si>
  <si>
    <t>Portabilidad</t>
  </si>
  <si>
    <t>Adaptabilidad</t>
  </si>
  <si>
    <t>Facilidad De Instalación</t>
  </si>
  <si>
    <t>Capacidad De Ser Reemplazado</t>
  </si>
  <si>
    <t>Debilidad:</t>
  </si>
  <si>
    <t>Oportunbidad</t>
  </si>
  <si>
    <t xml:space="preserve">Funcionalidad: </t>
  </si>
  <si>
    <t>Pertinencia funcional</t>
  </si>
  <si>
    <t>no</t>
  </si>
  <si>
    <t>d7 + d6</t>
  </si>
  <si>
    <t>correcion funcional</t>
  </si>
  <si>
    <t>si</t>
  </si>
  <si>
    <t>c6</t>
  </si>
  <si>
    <t>Eficiencia</t>
  </si>
  <si>
    <t>Comportamineto temporal</t>
  </si>
  <si>
    <t>d10 +d12</t>
  </si>
  <si>
    <t>utilizacion de recursos</t>
  </si>
  <si>
    <t>c11</t>
  </si>
  <si>
    <t>Coexistecia</t>
  </si>
  <si>
    <t>d15</t>
  </si>
  <si>
    <t>interoperabilidad</t>
  </si>
  <si>
    <t>c15</t>
  </si>
  <si>
    <t>Estetica de interfaz</t>
  </si>
  <si>
    <t>d23 +d20 + d21</t>
  </si>
  <si>
    <t>accesibi</t>
  </si>
  <si>
    <t>c21 +c24 + 20</t>
  </si>
  <si>
    <t>mantenibilidad</t>
  </si>
  <si>
    <t>Capacidad de ser modificado</t>
  </si>
  <si>
    <t>d43 + d40 +d41</t>
  </si>
  <si>
    <t>Reusabilida</t>
  </si>
  <si>
    <t>c41 + c43</t>
  </si>
  <si>
    <t>d35 + d33</t>
  </si>
  <si>
    <t>c37 + 35</t>
  </si>
  <si>
    <t>Tolerancia a fallos</t>
  </si>
  <si>
    <t>d29</t>
  </si>
  <si>
    <t>Disponibiliad</t>
  </si>
  <si>
    <t>c28</t>
  </si>
  <si>
    <t>d47</t>
  </si>
  <si>
    <t>Capacidqd de ser reempla</t>
  </si>
  <si>
    <t>c49</t>
  </si>
  <si>
    <t>Fortalezas</t>
  </si>
  <si>
    <t>Amenazas</t>
  </si>
  <si>
    <t>complitud funcionmal</t>
  </si>
  <si>
    <t>c5 + c7</t>
  </si>
  <si>
    <t>pertinencia funcional</t>
  </si>
  <si>
    <t>d7 + d5</t>
  </si>
  <si>
    <t>c12 +c10</t>
  </si>
  <si>
    <t>utilizacion de recu</t>
  </si>
  <si>
    <t>d11</t>
  </si>
  <si>
    <t>interoperabilida</t>
  </si>
  <si>
    <t>c16 + c19</t>
  </si>
  <si>
    <t>d16</t>
  </si>
  <si>
    <t>interfaz</t>
  </si>
  <si>
    <t>c23 + c22</t>
  </si>
  <si>
    <t>Operabilidad+</t>
  </si>
  <si>
    <t>d19 +d24 + d22</t>
  </si>
  <si>
    <t>c42 + c40 + c44</t>
  </si>
  <si>
    <t>cap a sder modificado+</t>
  </si>
  <si>
    <t>d42 +d43 + d44</t>
  </si>
  <si>
    <t>c34 + c33 +c36</t>
  </si>
  <si>
    <t>No repudio</t>
  </si>
  <si>
    <t>d33 +d34 + d36 + d37</t>
  </si>
  <si>
    <t>MADUREZ</t>
  </si>
  <si>
    <t>c27 + c29</t>
  </si>
  <si>
    <t>Capacidad de Recup</t>
  </si>
  <si>
    <t>d27 +d28 + d30</t>
  </si>
  <si>
    <t>Adaptabiliddadç</t>
  </si>
  <si>
    <t>c47 + c48</t>
  </si>
  <si>
    <t>Facilidd de Insta</t>
  </si>
  <si>
    <t>d48 + d49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</si>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</sst>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rgb="FFBDD6EE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rgb="FF2E75B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BDD6EE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9" tint="-0.24997711111789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FFD965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textRotation="255"/>
    </xf>
    <xf numFmtId="0" fontId="2" fillId="10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200" b="0" i="0" u="none" strike="noStrike" kern="1200" baseline="0">
                <a:solidFill>
                  <a:srgbClr val="75757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 b="0" i="0">
                <a:solidFill>
                  <a:srgbClr val="75757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Cumplimiento de Expectativas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200" b="0" i="0" u="none" strike="noStrike" kern="1200" baseline="0">
              <a:solidFill>
                <a:srgbClr val="75757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view3D>
      <c:rotX val="50"/>
      <c:rotY val="0"/>
      <c:rAngAx val="1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9D9-4D65-8B10-3C5632E9273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1B2-4F84-8EB6-BAC2D3D5F14D}"/>
              </c:ext>
            </c:extLst>
          </c:dPt>
          <c:cat>
            <c:strRef>
              <c:f>Datos!$O$3:$P$3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Datos!$O$4:$P$4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9-4D65-8B10-3C5632E9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200" b="0" i="0" u="none" strike="noStrike" kern="1200" baseline="0">
              <a:solidFill>
                <a:srgbClr val="1A1A1A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CO" sz="1200" b="0" i="0">
                <a:solidFill>
                  <a:srgbClr val="75757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 De Notas Cuantitativas Del Proyecto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Datos!$R$4:$V$4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11-43F6-A630-89300934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56703"/>
        <c:axId val="757325417"/>
      </c:barChart>
      <c:catAx>
        <c:axId val="15929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CO"/>
          </a:p>
        </c:txPr>
        <c:crossAx val="757325417"/>
        <c:crosses val="autoZero"/>
        <c:auto val="1"/>
        <c:lblAlgn val="ctr"/>
        <c:lblOffset val="100"/>
        <c:noMultiLvlLbl val="1"/>
      </c:catAx>
      <c:valAx>
        <c:axId val="75732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CO"/>
          </a:p>
        </c:txPr>
        <c:crossAx val="1592956703"/>
        <c:crosses val="autoZero"/>
        <c:crossBetween val="between"/>
      </c:valAx>
    </c:plotArea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F85-4011-8BD9-0DE05363B3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2FB3-47B4-A415-BD19A3FFF07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2FB3-47B4-A415-BD19A3FFF07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2FB3-47B4-A415-BD19A3FFF070}"/>
              </c:ext>
            </c:extLst>
          </c:dPt>
          <c:cat>
            <c:strRef>
              <c:f>Datos!$X$3:$AA$3</c:f>
              <c:strCache>
                <c:ptCount val="4"/>
                <c:pt idx="0">
                  <c:v>Malo</c:v>
                </c:pt>
                <c:pt idx="1">
                  <c:v>Reg</c:v>
                </c:pt>
                <c:pt idx="2">
                  <c:v>Bue</c:v>
                </c:pt>
                <c:pt idx="3">
                  <c:v>Exce</c:v>
                </c:pt>
              </c:strCache>
            </c:strRef>
          </c:cat>
          <c:val>
            <c:numRef>
              <c:f>Datos!$X$4:$AA$4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5-4011-8BD9-0DE05363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309871827" name="Chart 1">
          <a:extLst>
            <a:ext uri="{FF2B5EF4-FFF2-40B4-BE49-F238E27FC236}">
              <a16:creationId xmlns:a16="http://schemas.microsoft.com/office/drawing/2014/main" id="{00000000-0008-0000-0100-0000D30E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897437462" name="Chart 2">
          <a:extLst>
            <a:ext uri="{FF2B5EF4-FFF2-40B4-BE49-F238E27FC236}">
              <a16:creationId xmlns:a16="http://schemas.microsoft.com/office/drawing/2014/main" id="{00000000-0008-0000-0200-000016CF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403422619" name="Chart 3">
          <a:extLst>
            <a:ext uri="{FF2B5EF4-FFF2-40B4-BE49-F238E27FC236}">
              <a16:creationId xmlns:a16="http://schemas.microsoft.com/office/drawing/2014/main" id="{00000000-0008-0000-0300-00009B87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57150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4.42578125" defaultRowHeight="15" x14ac:dyDescent="0.25"/>
  <cols>
    <col min="1" max="1" width="2.5703125" style="4" bestFit="1" customWidth="1"/>
    <col min="2" max="2" width="35.42578125" style="4" bestFit="1" customWidth="1"/>
    <col min="3" max="4" width="5.7109375" style="4" customWidth="1"/>
    <col min="5" max="9" width="8.5703125" style="4" customWidth="1"/>
    <col min="10" max="13" width="11.42578125" style="4" customWidth="1"/>
    <col min="14" max="14" width="11.5703125" style="4" customWidth="1"/>
    <col min="15" max="16" width="5" style="4" customWidth="1"/>
    <col min="17" max="17" width="4.7109375" style="4" customWidth="1"/>
    <col min="18" max="22" width="5.7109375" style="4" customWidth="1"/>
    <col min="23" max="23" width="4.7109375" style="4" customWidth="1"/>
    <col min="24" max="25" width="10" style="4" customWidth="1"/>
    <col min="26" max="26" width="9.85546875" style="4" customWidth="1"/>
    <col min="27" max="27" width="10" style="4" customWidth="1"/>
    <col min="28" max="28" width="5.7109375" style="4" bestFit="1" customWidth="1"/>
    <col min="29" max="30" width="4.7109375" style="4" customWidth="1"/>
    <col min="31" max="31" width="12.85546875" style="4" customWidth="1"/>
    <col min="32" max="32" width="3.85546875" style="4" customWidth="1"/>
    <col min="33" max="37" width="11.5703125" style="4" customWidth="1"/>
    <col min="38" max="16384" width="14.42578125" style="4"/>
  </cols>
  <sheetData>
    <row r="1" spans="1:32" ht="15.75" x14ac:dyDescent="0.25"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32" ht="15.75" x14ac:dyDescent="0.25">
      <c r="B2" s="35" t="s">
        <v>1</v>
      </c>
      <c r="C2" s="36" t="s">
        <v>2</v>
      </c>
      <c r="D2" s="32"/>
      <c r="E2" s="36" t="s">
        <v>3</v>
      </c>
      <c r="F2" s="33"/>
      <c r="G2" s="33"/>
      <c r="H2" s="33"/>
      <c r="I2" s="32"/>
      <c r="J2" s="36" t="s">
        <v>4</v>
      </c>
      <c r="K2" s="33"/>
      <c r="L2" s="33"/>
      <c r="M2" s="32"/>
      <c r="O2" s="43" t="s">
        <v>2</v>
      </c>
      <c r="P2" s="45"/>
      <c r="R2" s="60" t="s">
        <v>5</v>
      </c>
      <c r="S2" s="61"/>
      <c r="T2" s="61"/>
      <c r="U2" s="61"/>
      <c r="V2" s="62"/>
      <c r="X2" s="18" t="s">
        <v>6</v>
      </c>
      <c r="Y2" s="16"/>
      <c r="Z2" s="16"/>
      <c r="AA2" s="17"/>
    </row>
    <row r="3" spans="1:32" ht="15.75" x14ac:dyDescent="0.25">
      <c r="B3" s="34"/>
      <c r="C3" s="37" t="s">
        <v>7</v>
      </c>
      <c r="D3" s="37" t="s">
        <v>8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 t="s">
        <v>9</v>
      </c>
      <c r="K3" s="37" t="s">
        <v>10</v>
      </c>
      <c r="L3" s="37" t="s">
        <v>11</v>
      </c>
      <c r="M3" s="37" t="s">
        <v>12</v>
      </c>
      <c r="O3" s="57" t="s">
        <v>7</v>
      </c>
      <c r="P3" s="57" t="s">
        <v>8</v>
      </c>
      <c r="R3" s="63">
        <v>1</v>
      </c>
      <c r="S3" s="63">
        <v>2</v>
      </c>
      <c r="T3" s="63">
        <v>3</v>
      </c>
      <c r="U3" s="63">
        <v>4</v>
      </c>
      <c r="V3" s="63">
        <v>5</v>
      </c>
      <c r="X3" s="5" t="s">
        <v>9</v>
      </c>
      <c r="Y3" s="5" t="s">
        <v>13</v>
      </c>
      <c r="Z3" s="5" t="s">
        <v>14</v>
      </c>
      <c r="AA3" s="5" t="s">
        <v>15</v>
      </c>
    </row>
    <row r="4" spans="1:32" ht="15.75" x14ac:dyDescent="0.25">
      <c r="A4" s="35">
        <v>1</v>
      </c>
      <c r="B4" s="37" t="s">
        <v>16</v>
      </c>
      <c r="C4" s="37">
        <f t="shared" ref="C4:M4" si="0">COUNTA(C5:C7)</f>
        <v>3</v>
      </c>
      <c r="D4" s="37">
        <f t="shared" si="0"/>
        <v>0</v>
      </c>
      <c r="E4" s="37">
        <f t="shared" si="0"/>
        <v>0</v>
      </c>
      <c r="F4" s="37">
        <f t="shared" si="0"/>
        <v>0</v>
      </c>
      <c r="G4" s="37">
        <f t="shared" si="0"/>
        <v>0</v>
      </c>
      <c r="H4" s="37">
        <f t="shared" si="0"/>
        <v>2</v>
      </c>
      <c r="I4" s="37">
        <f t="shared" si="0"/>
        <v>1</v>
      </c>
      <c r="J4" s="37">
        <f t="shared" si="0"/>
        <v>0</v>
      </c>
      <c r="K4" s="37">
        <f t="shared" si="0"/>
        <v>0</v>
      </c>
      <c r="L4" s="37">
        <f t="shared" si="0"/>
        <v>2</v>
      </c>
      <c r="M4" s="37">
        <f t="shared" si="0"/>
        <v>1</v>
      </c>
      <c r="O4" s="57">
        <f t="shared" ref="O4:P4" si="1">(C4+C9+C14+C18+C26+C32+C39+C46)</f>
        <v>30</v>
      </c>
      <c r="P4" s="57">
        <f t="shared" si="1"/>
        <v>1</v>
      </c>
      <c r="R4" s="59">
        <f t="shared" ref="R4:V4" si="2">(E4+E9+E14+E18+E26+E32+E39+E46)</f>
        <v>1</v>
      </c>
      <c r="S4" s="59">
        <f t="shared" si="2"/>
        <v>1</v>
      </c>
      <c r="T4" s="59">
        <f t="shared" si="2"/>
        <v>4</v>
      </c>
      <c r="U4" s="59">
        <f t="shared" si="2"/>
        <v>10</v>
      </c>
      <c r="V4" s="59">
        <f t="shared" si="2"/>
        <v>15</v>
      </c>
      <c r="X4" s="5">
        <f t="shared" ref="X4:AA4" si="3">(J4+J9+J14+J18+J26+J32+J39+J46)</f>
        <v>1</v>
      </c>
      <c r="Y4" s="5">
        <f t="shared" si="3"/>
        <v>6</v>
      </c>
      <c r="Z4" s="5">
        <f t="shared" si="3"/>
        <v>5</v>
      </c>
      <c r="AA4" s="5">
        <f t="shared" si="3"/>
        <v>19</v>
      </c>
      <c r="AF4" s="11"/>
    </row>
    <row r="5" spans="1:32" x14ac:dyDescent="0.25">
      <c r="A5" s="38"/>
      <c r="B5" s="39" t="s">
        <v>17</v>
      </c>
      <c r="C5" s="58" t="s">
        <v>132</v>
      </c>
      <c r="D5" s="58"/>
      <c r="E5" s="59"/>
      <c r="F5" s="59"/>
      <c r="G5" s="59"/>
      <c r="H5" s="59" t="s">
        <v>132</v>
      </c>
      <c r="I5" s="59"/>
      <c r="J5" s="40"/>
      <c r="K5" s="40"/>
      <c r="L5" s="40" t="s">
        <v>132</v>
      </c>
      <c r="M5" s="40"/>
      <c r="AF5" s="11"/>
    </row>
    <row r="6" spans="1:32" x14ac:dyDescent="0.25">
      <c r="A6" s="38"/>
      <c r="B6" s="39" t="s">
        <v>18</v>
      </c>
      <c r="C6" s="58" t="s">
        <v>132</v>
      </c>
      <c r="D6" s="58"/>
      <c r="E6" s="59"/>
      <c r="F6" s="59"/>
      <c r="G6" s="59"/>
      <c r="H6" s="59"/>
      <c r="I6" s="59" t="s">
        <v>132</v>
      </c>
      <c r="J6" s="40"/>
      <c r="K6" s="40"/>
      <c r="L6" s="40"/>
      <c r="M6" s="40" t="s">
        <v>132</v>
      </c>
      <c r="AF6" s="11"/>
    </row>
    <row r="7" spans="1:32" x14ac:dyDescent="0.25">
      <c r="A7" s="34"/>
      <c r="B7" s="39" t="s">
        <v>19</v>
      </c>
      <c r="C7" s="58" t="s">
        <v>132</v>
      </c>
      <c r="D7" s="58"/>
      <c r="E7" s="59"/>
      <c r="F7" s="59"/>
      <c r="G7" s="59"/>
      <c r="H7" s="59" t="s">
        <v>132</v>
      </c>
      <c r="I7" s="59"/>
      <c r="J7" s="40"/>
      <c r="K7" s="40"/>
      <c r="L7" s="40" t="s">
        <v>132</v>
      </c>
      <c r="M7" s="40"/>
      <c r="AF7" s="11"/>
    </row>
    <row r="8" spans="1:32" ht="15.75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41"/>
      <c r="O8" s="14" t="s">
        <v>20</v>
      </c>
      <c r="P8" s="28" t="s">
        <v>21</v>
      </c>
      <c r="Q8" s="16"/>
      <c r="R8" s="16"/>
      <c r="S8" s="17"/>
      <c r="T8" s="28" t="s">
        <v>22</v>
      </c>
      <c r="U8" s="16"/>
      <c r="V8" s="16"/>
      <c r="W8" s="17"/>
      <c r="Y8" s="15" t="s">
        <v>23</v>
      </c>
      <c r="Z8" s="16"/>
      <c r="AA8" s="16"/>
      <c r="AB8" s="16"/>
      <c r="AC8" s="16"/>
      <c r="AD8" s="16"/>
      <c r="AE8" s="17"/>
      <c r="AF8" s="11"/>
    </row>
    <row r="9" spans="1:32" ht="15.75" x14ac:dyDescent="0.25">
      <c r="A9" s="35">
        <v>2</v>
      </c>
      <c r="B9" s="37" t="s">
        <v>24</v>
      </c>
      <c r="C9" s="37">
        <f t="shared" ref="C9:M9" si="4">COUNTA(C10:C12)</f>
        <v>3</v>
      </c>
      <c r="D9" s="37">
        <f t="shared" si="4"/>
        <v>0</v>
      </c>
      <c r="E9" s="37">
        <f t="shared" si="4"/>
        <v>0</v>
      </c>
      <c r="F9" s="37">
        <f t="shared" si="4"/>
        <v>0</v>
      </c>
      <c r="G9" s="37">
        <f t="shared" si="4"/>
        <v>0</v>
      </c>
      <c r="H9" s="37">
        <f t="shared" si="4"/>
        <v>2</v>
      </c>
      <c r="I9" s="37">
        <f t="shared" si="4"/>
        <v>1</v>
      </c>
      <c r="J9" s="37">
        <f t="shared" si="4"/>
        <v>0</v>
      </c>
      <c r="K9" s="37">
        <f t="shared" si="4"/>
        <v>1</v>
      </c>
      <c r="L9" s="37">
        <f t="shared" si="4"/>
        <v>0</v>
      </c>
      <c r="M9" s="37">
        <f t="shared" si="4"/>
        <v>2</v>
      </c>
      <c r="O9" s="12"/>
      <c r="P9" s="19">
        <f>COUNTA(C5,C7,C12,C10,C16,C19,C23,C22,C42,C40,C44,C34,C33,C36,C27,C29,C47,C48,C30)</f>
        <v>19</v>
      </c>
      <c r="Q9" s="20"/>
      <c r="R9" s="20"/>
      <c r="S9" s="21"/>
      <c r="T9" s="19">
        <f>COUNTA(D7,D6,D10,D12,D15,D23,D20,D21,D40,D41,D35,D29,D47)</f>
        <v>1</v>
      </c>
      <c r="U9" s="20"/>
      <c r="V9" s="20"/>
      <c r="W9" s="21"/>
      <c r="Y9" s="15" t="s">
        <v>25</v>
      </c>
      <c r="Z9" s="17"/>
      <c r="AA9" s="9">
        <f>(P9+P15)</f>
        <v>30</v>
      </c>
      <c r="AB9" s="10">
        <f>(P9+P15)/21</f>
        <v>1.4285714285714286</v>
      </c>
      <c r="AC9" s="15" t="str">
        <f>IF(AA9&gt;= 15, "Muy Prometedor","Evaluar Potencial")</f>
        <v>Muy Prometedor</v>
      </c>
      <c r="AD9" s="16"/>
      <c r="AE9" s="17"/>
      <c r="AF9" s="11"/>
    </row>
    <row r="10" spans="1:32" ht="15.75" x14ac:dyDescent="0.25">
      <c r="A10" s="38"/>
      <c r="B10" s="39" t="s">
        <v>26</v>
      </c>
      <c r="C10" s="58" t="s">
        <v>132</v>
      </c>
      <c r="D10" s="58"/>
      <c r="E10" s="59"/>
      <c r="F10" s="59"/>
      <c r="G10" s="59"/>
      <c r="H10" s="59"/>
      <c r="I10" s="59" t="s">
        <v>132</v>
      </c>
      <c r="J10" s="40"/>
      <c r="K10" s="40"/>
      <c r="L10" s="40"/>
      <c r="M10" s="40" t="s">
        <v>132</v>
      </c>
      <c r="O10" s="12"/>
      <c r="P10" s="22"/>
      <c r="Q10" s="23"/>
      <c r="R10" s="23"/>
      <c r="S10" s="24"/>
      <c r="T10" s="22"/>
      <c r="U10" s="23"/>
      <c r="V10" s="23"/>
      <c r="W10" s="24"/>
      <c r="Y10" s="15" t="s">
        <v>27</v>
      </c>
      <c r="Z10" s="17"/>
      <c r="AA10" s="9">
        <f>(T9+T15)</f>
        <v>1</v>
      </c>
      <c r="AB10" s="10">
        <f>(T9+T15)/21</f>
        <v>4.7619047619047616E-2</v>
      </c>
      <c r="AC10" s="15" t="str">
        <f>IF(Y10&gt;= 15,"Advertencia","Corregir Limites")</f>
        <v>Advertencia</v>
      </c>
      <c r="AD10" s="16"/>
      <c r="AE10" s="17"/>
      <c r="AF10" s="11"/>
    </row>
    <row r="11" spans="1:32" ht="15.75" x14ac:dyDescent="0.25">
      <c r="A11" s="38"/>
      <c r="B11" s="39" t="s">
        <v>28</v>
      </c>
      <c r="C11" s="58" t="s">
        <v>132</v>
      </c>
      <c r="D11" s="58"/>
      <c r="E11" s="59"/>
      <c r="F11" s="59"/>
      <c r="G11" s="59"/>
      <c r="H11" s="59" t="s">
        <v>132</v>
      </c>
      <c r="I11" s="59"/>
      <c r="J11" s="40"/>
      <c r="K11" s="40"/>
      <c r="L11" s="40"/>
      <c r="M11" s="40" t="s">
        <v>132</v>
      </c>
      <c r="O11" s="12"/>
      <c r="P11" s="22"/>
      <c r="Q11" s="23"/>
      <c r="R11" s="23"/>
      <c r="S11" s="24"/>
      <c r="T11" s="22"/>
      <c r="U11" s="23"/>
      <c r="V11" s="23"/>
      <c r="W11" s="24"/>
      <c r="Y11" s="15" t="s">
        <v>29</v>
      </c>
      <c r="Z11" s="17"/>
      <c r="AA11" s="9">
        <f>(P9+T15)</f>
        <v>19</v>
      </c>
      <c r="AB11" s="10">
        <f>(P9+T15)/21</f>
        <v>0.90476190476190477</v>
      </c>
      <c r="AC11" s="15" t="str">
        <f>IF(AA11&lt;=15,"Que Tan Viable","Mucho Riesgo")</f>
        <v>Mucho Riesgo</v>
      </c>
      <c r="AD11" s="16"/>
      <c r="AE11" s="17"/>
      <c r="AF11" s="11"/>
    </row>
    <row r="12" spans="1:32" ht="15.75" x14ac:dyDescent="0.25">
      <c r="A12" s="34"/>
      <c r="B12" s="39" t="s">
        <v>30</v>
      </c>
      <c r="C12" s="58" t="s">
        <v>132</v>
      </c>
      <c r="D12" s="58"/>
      <c r="E12" s="59"/>
      <c r="F12" s="59"/>
      <c r="G12" s="59"/>
      <c r="H12" s="59" t="s">
        <v>132</v>
      </c>
      <c r="I12" s="59"/>
      <c r="J12" s="40"/>
      <c r="K12" s="40" t="s">
        <v>132</v>
      </c>
      <c r="L12" s="40"/>
      <c r="M12" s="40"/>
      <c r="O12" s="12"/>
      <c r="P12" s="22"/>
      <c r="Q12" s="23"/>
      <c r="R12" s="23"/>
      <c r="S12" s="24"/>
      <c r="T12" s="22"/>
      <c r="U12" s="23"/>
      <c r="V12" s="23"/>
      <c r="W12" s="24"/>
      <c r="Y12" s="15" t="s">
        <v>31</v>
      </c>
      <c r="Z12" s="17"/>
      <c r="AA12" s="9">
        <f>(T9+P15)</f>
        <v>12</v>
      </c>
      <c r="AB12" s="10">
        <f>(T9+P15)/21</f>
        <v>0.5714285714285714</v>
      </c>
      <c r="AC12" s="15" t="str">
        <f>IF(AA12&lt;=15,"Retos Por Enfrentar","Muchos Retos")</f>
        <v>Retos Por Enfrentar</v>
      </c>
      <c r="AD12" s="16"/>
      <c r="AE12" s="17"/>
      <c r="AF12" s="11"/>
    </row>
    <row r="13" spans="1:32" ht="56.25" customHeight="1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O13" s="13"/>
      <c r="P13" s="25"/>
      <c r="Q13" s="26"/>
      <c r="R13" s="26"/>
      <c r="S13" s="27"/>
      <c r="T13" s="25"/>
      <c r="U13" s="26"/>
      <c r="V13" s="26"/>
      <c r="W13" s="27"/>
      <c r="AF13" s="11"/>
    </row>
    <row r="14" spans="1:32" ht="15.75" x14ac:dyDescent="0.25">
      <c r="A14" s="35">
        <v>3</v>
      </c>
      <c r="B14" s="37" t="s">
        <v>32</v>
      </c>
      <c r="C14" s="37">
        <f t="shared" ref="C14:M14" si="5">COUNTA(C15:C16)</f>
        <v>2</v>
      </c>
      <c r="D14" s="37">
        <f t="shared" si="5"/>
        <v>0</v>
      </c>
      <c r="E14" s="37">
        <f t="shared" si="5"/>
        <v>0</v>
      </c>
      <c r="F14" s="37">
        <f t="shared" si="5"/>
        <v>0</v>
      </c>
      <c r="G14" s="37">
        <f t="shared" si="5"/>
        <v>0</v>
      </c>
      <c r="H14" s="37">
        <f t="shared" si="5"/>
        <v>2</v>
      </c>
      <c r="I14" s="37">
        <f t="shared" si="5"/>
        <v>0</v>
      </c>
      <c r="J14" s="37">
        <f t="shared" si="5"/>
        <v>0</v>
      </c>
      <c r="K14" s="37">
        <f t="shared" si="5"/>
        <v>0</v>
      </c>
      <c r="L14" s="37">
        <f t="shared" si="5"/>
        <v>0</v>
      </c>
      <c r="M14" s="37">
        <f t="shared" si="5"/>
        <v>2</v>
      </c>
      <c r="O14" s="42" t="s">
        <v>33</v>
      </c>
      <c r="P14" s="43" t="s">
        <v>34</v>
      </c>
      <c r="Q14" s="44"/>
      <c r="R14" s="44"/>
      <c r="S14" s="45"/>
      <c r="T14" s="43" t="s">
        <v>35</v>
      </c>
      <c r="U14" s="44"/>
      <c r="V14" s="44"/>
      <c r="W14" s="45"/>
      <c r="AF14" s="11"/>
    </row>
    <row r="15" spans="1:32" x14ac:dyDescent="0.25">
      <c r="A15" s="38"/>
      <c r="B15" s="39" t="s">
        <v>36</v>
      </c>
      <c r="C15" s="58" t="s">
        <v>132</v>
      </c>
      <c r="D15" s="58"/>
      <c r="E15" s="59"/>
      <c r="F15" s="59"/>
      <c r="G15" s="59"/>
      <c r="H15" s="59" t="s">
        <v>132</v>
      </c>
      <c r="I15" s="59"/>
      <c r="J15" s="40"/>
      <c r="K15" s="40"/>
      <c r="L15" s="40"/>
      <c r="M15" s="40" t="s">
        <v>132</v>
      </c>
      <c r="O15" s="46"/>
      <c r="P15" s="47">
        <f>COUNTA(C6,C11,C15,C21,C24,C20,C41,C43,C37,C35,C28,C49)</f>
        <v>11</v>
      </c>
      <c r="Q15" s="48"/>
      <c r="R15" s="48"/>
      <c r="S15" s="49"/>
      <c r="T15" s="47">
        <f>COUNTA(D5,D11,D16,D19,D24,D22,D42,D43,D44,D33,D34,D36,D37,D27,D28,D30,D48,D49)</f>
        <v>0</v>
      </c>
      <c r="U15" s="48"/>
      <c r="V15" s="48"/>
      <c r="W15" s="49"/>
      <c r="AF15" s="11"/>
    </row>
    <row r="16" spans="1:32" x14ac:dyDescent="0.25">
      <c r="A16" s="34"/>
      <c r="B16" s="39" t="s">
        <v>37</v>
      </c>
      <c r="C16" s="58" t="s">
        <v>132</v>
      </c>
      <c r="D16" s="58"/>
      <c r="E16" s="59"/>
      <c r="F16" s="59"/>
      <c r="G16" s="59"/>
      <c r="H16" s="59" t="s">
        <v>132</v>
      </c>
      <c r="I16" s="59"/>
      <c r="J16" s="40"/>
      <c r="K16" s="40"/>
      <c r="L16" s="40"/>
      <c r="M16" s="40" t="s">
        <v>132</v>
      </c>
      <c r="O16" s="46"/>
      <c r="P16" s="50"/>
      <c r="Q16" s="51"/>
      <c r="R16" s="51"/>
      <c r="S16" s="52"/>
      <c r="T16" s="50"/>
      <c r="U16" s="51"/>
      <c r="V16" s="51"/>
      <c r="W16" s="52"/>
    </row>
    <row r="17" spans="1:23" ht="56.25" customHeight="1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O17" s="46"/>
      <c r="P17" s="50"/>
      <c r="Q17" s="51"/>
      <c r="R17" s="51"/>
      <c r="S17" s="52"/>
      <c r="T17" s="50"/>
      <c r="U17" s="51"/>
      <c r="V17" s="51"/>
      <c r="W17" s="52"/>
    </row>
    <row r="18" spans="1:23" ht="15.75" x14ac:dyDescent="0.25">
      <c r="A18" s="35">
        <v>4</v>
      </c>
      <c r="B18" s="37" t="s">
        <v>38</v>
      </c>
      <c r="C18" s="37">
        <f t="shared" ref="C18:M18" si="6">COUNTA(C19:C24)</f>
        <v>6</v>
      </c>
      <c r="D18" s="37">
        <f t="shared" si="6"/>
        <v>0</v>
      </c>
      <c r="E18" s="37">
        <f t="shared" si="6"/>
        <v>0</v>
      </c>
      <c r="F18" s="37">
        <f t="shared" si="6"/>
        <v>0</v>
      </c>
      <c r="G18" s="37">
        <f t="shared" si="6"/>
        <v>1</v>
      </c>
      <c r="H18" s="37">
        <f t="shared" si="6"/>
        <v>2</v>
      </c>
      <c r="I18" s="37">
        <f t="shared" si="6"/>
        <v>3</v>
      </c>
      <c r="J18" s="37">
        <f t="shared" si="6"/>
        <v>0</v>
      </c>
      <c r="K18" s="37">
        <f t="shared" si="6"/>
        <v>1</v>
      </c>
      <c r="L18" s="37">
        <f t="shared" si="6"/>
        <v>1</v>
      </c>
      <c r="M18" s="37">
        <f t="shared" si="6"/>
        <v>4</v>
      </c>
      <c r="O18" s="46"/>
      <c r="P18" s="50"/>
      <c r="Q18" s="51"/>
      <c r="R18" s="51"/>
      <c r="S18" s="52"/>
      <c r="T18" s="50"/>
      <c r="U18" s="51"/>
      <c r="V18" s="51"/>
      <c r="W18" s="52"/>
    </row>
    <row r="19" spans="1:23" x14ac:dyDescent="0.25">
      <c r="A19" s="38"/>
      <c r="B19" s="39" t="s">
        <v>39</v>
      </c>
      <c r="C19" s="58" t="s">
        <v>132</v>
      </c>
      <c r="D19" s="58"/>
      <c r="E19" s="59"/>
      <c r="F19" s="59"/>
      <c r="G19" s="59"/>
      <c r="H19" s="59"/>
      <c r="I19" s="59" t="s">
        <v>132</v>
      </c>
      <c r="J19" s="40"/>
      <c r="K19" s="40"/>
      <c r="L19" s="40"/>
      <c r="M19" s="40" t="s">
        <v>132</v>
      </c>
      <c r="O19" s="53"/>
      <c r="P19" s="54"/>
      <c r="Q19" s="55"/>
      <c r="R19" s="55"/>
      <c r="S19" s="56"/>
      <c r="T19" s="54"/>
      <c r="U19" s="55"/>
      <c r="V19" s="55"/>
      <c r="W19" s="56"/>
    </row>
    <row r="20" spans="1:23" x14ac:dyDescent="0.25">
      <c r="A20" s="38"/>
      <c r="B20" s="39" t="s">
        <v>40</v>
      </c>
      <c r="C20" s="58" t="s">
        <v>132</v>
      </c>
      <c r="D20" s="58"/>
      <c r="E20" s="59"/>
      <c r="F20" s="59"/>
      <c r="G20" s="59"/>
      <c r="H20" s="59"/>
      <c r="I20" s="59" t="s">
        <v>132</v>
      </c>
      <c r="J20" s="40"/>
      <c r="K20" s="40"/>
      <c r="L20" s="40"/>
      <c r="M20" s="40" t="s">
        <v>132</v>
      </c>
    </row>
    <row r="21" spans="1:23" x14ac:dyDescent="0.25">
      <c r="A21" s="38"/>
      <c r="B21" s="39" t="s">
        <v>41</v>
      </c>
      <c r="C21" s="58" t="s">
        <v>132</v>
      </c>
      <c r="D21" s="58"/>
      <c r="E21" s="59"/>
      <c r="F21" s="59"/>
      <c r="G21" s="59"/>
      <c r="H21" s="59"/>
      <c r="I21" s="59" t="s">
        <v>132</v>
      </c>
      <c r="J21" s="40"/>
      <c r="K21" s="40"/>
      <c r="L21" s="40"/>
      <c r="M21" s="40" t="s">
        <v>132</v>
      </c>
    </row>
    <row r="22" spans="1:23" x14ac:dyDescent="0.25">
      <c r="A22" s="38"/>
      <c r="B22" s="39" t="s">
        <v>42</v>
      </c>
      <c r="C22" s="58" t="s">
        <v>132</v>
      </c>
      <c r="D22" s="58"/>
      <c r="E22" s="59"/>
      <c r="F22" s="59"/>
      <c r="G22" s="59" t="s">
        <v>132</v>
      </c>
      <c r="H22" s="59"/>
      <c r="I22" s="59"/>
      <c r="J22" s="40"/>
      <c r="K22" s="40"/>
      <c r="L22" s="40" t="s">
        <v>132</v>
      </c>
      <c r="M22" s="40"/>
    </row>
    <row r="23" spans="1:23" x14ac:dyDescent="0.25">
      <c r="A23" s="38"/>
      <c r="B23" s="39" t="s">
        <v>43</v>
      </c>
      <c r="C23" s="58" t="s">
        <v>132</v>
      </c>
      <c r="D23" s="58"/>
      <c r="E23" s="59"/>
      <c r="F23" s="59"/>
      <c r="G23" s="59"/>
      <c r="H23" s="59" t="s">
        <v>132</v>
      </c>
      <c r="I23" s="59"/>
      <c r="J23" s="40"/>
      <c r="K23" s="40"/>
      <c r="L23" s="40"/>
      <c r="M23" s="40" t="s">
        <v>132</v>
      </c>
    </row>
    <row r="24" spans="1:23" x14ac:dyDescent="0.25">
      <c r="A24" s="34"/>
      <c r="B24" s="39" t="s">
        <v>44</v>
      </c>
      <c r="C24" s="58" t="s">
        <v>132</v>
      </c>
      <c r="D24" s="58"/>
      <c r="E24" s="59"/>
      <c r="F24" s="59"/>
      <c r="G24" s="59"/>
      <c r="H24" s="59" t="s">
        <v>132</v>
      </c>
      <c r="I24" s="59"/>
      <c r="J24" s="40"/>
      <c r="K24" s="40" t="s">
        <v>132</v>
      </c>
      <c r="L24" s="40"/>
      <c r="M24" s="40"/>
    </row>
    <row r="25" spans="1:23" x14ac:dyDescent="0.2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</row>
    <row r="26" spans="1:23" ht="15.75" x14ac:dyDescent="0.25">
      <c r="A26" s="35">
        <v>5</v>
      </c>
      <c r="B26" s="37" t="s">
        <v>45</v>
      </c>
      <c r="C26" s="37">
        <f t="shared" ref="C26:M26" si="7">COUNTA(C27:C30)</f>
        <v>4</v>
      </c>
      <c r="D26" s="37">
        <f t="shared" si="7"/>
        <v>0</v>
      </c>
      <c r="E26" s="37">
        <f t="shared" si="7"/>
        <v>0</v>
      </c>
      <c r="F26" s="37">
        <f t="shared" si="7"/>
        <v>0</v>
      </c>
      <c r="G26" s="37">
        <f t="shared" si="7"/>
        <v>2</v>
      </c>
      <c r="H26" s="37">
        <f t="shared" si="7"/>
        <v>0</v>
      </c>
      <c r="I26" s="37">
        <f t="shared" si="7"/>
        <v>2</v>
      </c>
      <c r="J26" s="37">
        <f t="shared" si="7"/>
        <v>0</v>
      </c>
      <c r="K26" s="37">
        <f t="shared" si="7"/>
        <v>2</v>
      </c>
      <c r="L26" s="37">
        <f t="shared" si="7"/>
        <v>0</v>
      </c>
      <c r="M26" s="37">
        <f t="shared" si="7"/>
        <v>2</v>
      </c>
    </row>
    <row r="27" spans="1:23" x14ac:dyDescent="0.25">
      <c r="A27" s="38"/>
      <c r="B27" s="39" t="s">
        <v>46</v>
      </c>
      <c r="C27" s="58" t="s">
        <v>132</v>
      </c>
      <c r="D27" s="58"/>
      <c r="E27" s="59"/>
      <c r="F27" s="59"/>
      <c r="G27" s="59" t="s">
        <v>132</v>
      </c>
      <c r="H27" s="59"/>
      <c r="I27" s="59"/>
      <c r="J27" s="40"/>
      <c r="K27" s="40" t="s">
        <v>132</v>
      </c>
      <c r="L27" s="40"/>
      <c r="M27" s="40"/>
    </row>
    <row r="28" spans="1:23" x14ac:dyDescent="0.25">
      <c r="A28" s="38"/>
      <c r="B28" s="39" t="s">
        <v>47</v>
      </c>
      <c r="C28" s="58" t="s">
        <v>132</v>
      </c>
      <c r="D28" s="58"/>
      <c r="E28" s="59"/>
      <c r="F28" s="59"/>
      <c r="G28" s="59"/>
      <c r="H28" s="59"/>
      <c r="I28" s="59" t="s">
        <v>132</v>
      </c>
      <c r="J28" s="40"/>
      <c r="K28" s="40"/>
      <c r="L28" s="40"/>
      <c r="M28" s="40" t="s">
        <v>132</v>
      </c>
    </row>
    <row r="29" spans="1:23" x14ac:dyDescent="0.25">
      <c r="A29" s="38"/>
      <c r="B29" s="39" t="s">
        <v>48</v>
      </c>
      <c r="C29" s="58" t="s">
        <v>132</v>
      </c>
      <c r="D29" s="58"/>
      <c r="E29" s="59"/>
      <c r="F29" s="59"/>
      <c r="G29" s="59"/>
      <c r="H29" s="59"/>
      <c r="I29" s="59" t="s">
        <v>132</v>
      </c>
      <c r="J29" s="40"/>
      <c r="K29" s="40"/>
      <c r="L29" s="40"/>
      <c r="M29" s="40" t="s">
        <v>132</v>
      </c>
    </row>
    <row r="30" spans="1:23" x14ac:dyDescent="0.25">
      <c r="A30" s="34"/>
      <c r="B30" s="39" t="s">
        <v>49</v>
      </c>
      <c r="C30" s="58" t="s">
        <v>132</v>
      </c>
      <c r="D30" s="58"/>
      <c r="E30" s="59"/>
      <c r="F30" s="59"/>
      <c r="G30" s="59" t="s">
        <v>132</v>
      </c>
      <c r="H30" s="59"/>
      <c r="I30" s="59"/>
      <c r="J30" s="40"/>
      <c r="K30" s="40" t="s">
        <v>132</v>
      </c>
      <c r="L30" s="40"/>
      <c r="M30" s="40"/>
    </row>
    <row r="31" spans="1:23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3" ht="15.75" x14ac:dyDescent="0.25">
      <c r="A32" s="35">
        <v>6</v>
      </c>
      <c r="B32" s="37" t="s">
        <v>50</v>
      </c>
      <c r="C32" s="37">
        <f t="shared" ref="C32:M32" si="8">COUNTA(C33:C37)</f>
        <v>4</v>
      </c>
      <c r="D32" s="37">
        <f t="shared" si="8"/>
        <v>1</v>
      </c>
      <c r="E32" s="37">
        <f t="shared" si="8"/>
        <v>1</v>
      </c>
      <c r="F32" s="37">
        <f t="shared" si="8"/>
        <v>1</v>
      </c>
      <c r="G32" s="37">
        <f t="shared" si="8"/>
        <v>1</v>
      </c>
      <c r="H32" s="37">
        <f t="shared" si="8"/>
        <v>2</v>
      </c>
      <c r="I32" s="37">
        <f t="shared" si="8"/>
        <v>0</v>
      </c>
      <c r="J32" s="37">
        <f t="shared" si="8"/>
        <v>1</v>
      </c>
      <c r="K32" s="37">
        <f t="shared" si="8"/>
        <v>2</v>
      </c>
      <c r="L32" s="37">
        <f t="shared" si="8"/>
        <v>2</v>
      </c>
      <c r="M32" s="37">
        <f t="shared" si="8"/>
        <v>0</v>
      </c>
    </row>
    <row r="33" spans="1:13" x14ac:dyDescent="0.25">
      <c r="A33" s="38"/>
      <c r="B33" s="39" t="s">
        <v>51</v>
      </c>
      <c r="C33" s="58" t="s">
        <v>132</v>
      </c>
      <c r="D33" s="58"/>
      <c r="E33" s="59"/>
      <c r="F33" s="59"/>
      <c r="G33" s="59"/>
      <c r="H33" s="59" t="s">
        <v>132</v>
      </c>
      <c r="I33" s="59"/>
      <c r="J33" s="40"/>
      <c r="K33" s="40" t="s">
        <v>132</v>
      </c>
      <c r="L33" s="40"/>
      <c r="M33" s="40"/>
    </row>
    <row r="34" spans="1:13" x14ac:dyDescent="0.25">
      <c r="A34" s="38"/>
      <c r="B34" s="39" t="s">
        <v>52</v>
      </c>
      <c r="C34" s="58" t="s">
        <v>132</v>
      </c>
      <c r="D34" s="58"/>
      <c r="E34" s="59"/>
      <c r="F34" s="59"/>
      <c r="G34" s="59" t="s">
        <v>132</v>
      </c>
      <c r="H34" s="59"/>
      <c r="I34" s="59"/>
      <c r="J34" s="40"/>
      <c r="K34" s="40"/>
      <c r="L34" s="40" t="s">
        <v>132</v>
      </c>
      <c r="M34" s="40"/>
    </row>
    <row r="35" spans="1:13" x14ac:dyDescent="0.25">
      <c r="A35" s="38"/>
      <c r="B35" s="39" t="s">
        <v>53</v>
      </c>
      <c r="C35" s="58"/>
      <c r="D35" s="58" t="s">
        <v>132</v>
      </c>
      <c r="E35" s="59" t="s">
        <v>132</v>
      </c>
      <c r="F35" s="59"/>
      <c r="G35" s="59"/>
      <c r="H35" s="59"/>
      <c r="I35" s="59"/>
      <c r="J35" s="40" t="s">
        <v>132</v>
      </c>
      <c r="K35" s="40"/>
      <c r="L35" s="40"/>
      <c r="M35" s="40"/>
    </row>
    <row r="36" spans="1:13" x14ac:dyDescent="0.25">
      <c r="A36" s="38"/>
      <c r="B36" s="39" t="s">
        <v>54</v>
      </c>
      <c r="C36" s="58" t="s">
        <v>132</v>
      </c>
      <c r="D36" s="58"/>
      <c r="E36" s="59"/>
      <c r="F36" s="59"/>
      <c r="G36" s="59"/>
      <c r="H36" s="59" t="s">
        <v>132</v>
      </c>
      <c r="I36" s="59"/>
      <c r="J36" s="40"/>
      <c r="K36" s="40"/>
      <c r="L36" s="40" t="s">
        <v>132</v>
      </c>
      <c r="M36" s="40"/>
    </row>
    <row r="37" spans="1:13" x14ac:dyDescent="0.25">
      <c r="A37" s="34"/>
      <c r="B37" s="39" t="s">
        <v>55</v>
      </c>
      <c r="C37" s="58" t="s">
        <v>132</v>
      </c>
      <c r="D37" s="58"/>
      <c r="E37" s="59"/>
      <c r="F37" s="59" t="s">
        <v>132</v>
      </c>
      <c r="G37" s="59"/>
      <c r="H37" s="59"/>
      <c r="I37" s="59"/>
      <c r="J37" s="40"/>
      <c r="K37" s="40" t="s">
        <v>132</v>
      </c>
      <c r="L37" s="40"/>
      <c r="M37" s="40"/>
    </row>
    <row r="38" spans="1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ht="15.75" x14ac:dyDescent="0.25">
      <c r="A39" s="35">
        <v>7</v>
      </c>
      <c r="B39" s="37" t="s">
        <v>56</v>
      </c>
      <c r="C39" s="37">
        <f t="shared" ref="C39:M39" si="9">COUNTA(C40:C44)</f>
        <v>5</v>
      </c>
      <c r="D39" s="37">
        <f t="shared" si="9"/>
        <v>0</v>
      </c>
      <c r="E39" s="37">
        <f t="shared" si="9"/>
        <v>0</v>
      </c>
      <c r="F39" s="37">
        <f t="shared" si="9"/>
        <v>0</v>
      </c>
      <c r="G39" s="37">
        <f t="shared" si="9"/>
        <v>0</v>
      </c>
      <c r="H39" s="37">
        <f t="shared" si="9"/>
        <v>0</v>
      </c>
      <c r="I39" s="37">
        <f t="shared" si="9"/>
        <v>5</v>
      </c>
      <c r="J39" s="37">
        <f t="shared" si="9"/>
        <v>0</v>
      </c>
      <c r="K39" s="37">
        <f t="shared" si="9"/>
        <v>0</v>
      </c>
      <c r="L39" s="37">
        <f t="shared" si="9"/>
        <v>0</v>
      </c>
      <c r="M39" s="37">
        <f t="shared" si="9"/>
        <v>5</v>
      </c>
    </row>
    <row r="40" spans="1:13" x14ac:dyDescent="0.25">
      <c r="A40" s="38"/>
      <c r="B40" s="39" t="s">
        <v>57</v>
      </c>
      <c r="C40" s="58" t="s">
        <v>132</v>
      </c>
      <c r="D40" s="58"/>
      <c r="E40" s="59"/>
      <c r="F40" s="59"/>
      <c r="G40" s="59"/>
      <c r="H40" s="59"/>
      <c r="I40" s="59" t="s">
        <v>132</v>
      </c>
      <c r="J40" s="40"/>
      <c r="K40" s="40"/>
      <c r="L40" s="40"/>
      <c r="M40" s="40" t="s">
        <v>132</v>
      </c>
    </row>
    <row r="41" spans="1:13" x14ac:dyDescent="0.25">
      <c r="A41" s="38"/>
      <c r="B41" s="39" t="s">
        <v>58</v>
      </c>
      <c r="C41" s="58" t="s">
        <v>132</v>
      </c>
      <c r="D41" s="58"/>
      <c r="E41" s="59"/>
      <c r="F41" s="59"/>
      <c r="G41" s="59"/>
      <c r="H41" s="59"/>
      <c r="I41" s="59" t="s">
        <v>132</v>
      </c>
      <c r="J41" s="40"/>
      <c r="K41" s="40"/>
      <c r="L41" s="40"/>
      <c r="M41" s="40" t="s">
        <v>132</v>
      </c>
    </row>
    <row r="42" spans="1:13" x14ac:dyDescent="0.25">
      <c r="A42" s="38"/>
      <c r="B42" s="39" t="s">
        <v>59</v>
      </c>
      <c r="C42" s="58" t="s">
        <v>132</v>
      </c>
      <c r="D42" s="58"/>
      <c r="E42" s="59"/>
      <c r="F42" s="59"/>
      <c r="G42" s="59"/>
      <c r="H42" s="59"/>
      <c r="I42" s="59" t="s">
        <v>132</v>
      </c>
      <c r="J42" s="40"/>
      <c r="K42" s="40"/>
      <c r="L42" s="40"/>
      <c r="M42" s="40" t="s">
        <v>132</v>
      </c>
    </row>
    <row r="43" spans="1:13" x14ac:dyDescent="0.25">
      <c r="A43" s="38"/>
      <c r="B43" s="39" t="s">
        <v>60</v>
      </c>
      <c r="C43" s="58" t="s">
        <v>132</v>
      </c>
      <c r="D43" s="58"/>
      <c r="E43" s="59"/>
      <c r="F43" s="59"/>
      <c r="G43" s="59"/>
      <c r="H43" s="59"/>
      <c r="I43" s="59" t="s">
        <v>132</v>
      </c>
      <c r="J43" s="40"/>
      <c r="K43" s="40"/>
      <c r="L43" s="40"/>
      <c r="M43" s="40" t="s">
        <v>132</v>
      </c>
    </row>
    <row r="44" spans="1:13" x14ac:dyDescent="0.25">
      <c r="A44" s="34"/>
      <c r="B44" s="39" t="s">
        <v>61</v>
      </c>
      <c r="C44" s="58" t="s">
        <v>132</v>
      </c>
      <c r="D44" s="58"/>
      <c r="E44" s="59"/>
      <c r="F44" s="59"/>
      <c r="G44" s="59"/>
      <c r="H44" s="59"/>
      <c r="I44" s="59" t="s">
        <v>132</v>
      </c>
      <c r="J44" s="40"/>
      <c r="K44" s="40"/>
      <c r="L44" s="40"/>
      <c r="M44" s="40" t="s">
        <v>132</v>
      </c>
    </row>
    <row r="45" spans="1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1:13" ht="15.75" x14ac:dyDescent="0.25">
      <c r="A46" s="35">
        <v>8</v>
      </c>
      <c r="B46" s="37" t="s">
        <v>62</v>
      </c>
      <c r="C46" s="37">
        <f t="shared" ref="C46:M46" si="10">COUNTA(C47:C49)</f>
        <v>3</v>
      </c>
      <c r="D46" s="37">
        <f t="shared" si="10"/>
        <v>0</v>
      </c>
      <c r="E46" s="37">
        <f t="shared" si="10"/>
        <v>0</v>
      </c>
      <c r="F46" s="37">
        <f t="shared" si="10"/>
        <v>0</v>
      </c>
      <c r="G46" s="37">
        <f t="shared" si="10"/>
        <v>0</v>
      </c>
      <c r="H46" s="37">
        <f t="shared" si="10"/>
        <v>0</v>
      </c>
      <c r="I46" s="37">
        <f t="shared" si="10"/>
        <v>3</v>
      </c>
      <c r="J46" s="37">
        <f t="shared" si="10"/>
        <v>0</v>
      </c>
      <c r="K46" s="37">
        <f t="shared" si="10"/>
        <v>0</v>
      </c>
      <c r="L46" s="37">
        <f t="shared" si="10"/>
        <v>0</v>
      </c>
      <c r="M46" s="37">
        <f t="shared" si="10"/>
        <v>3</v>
      </c>
    </row>
    <row r="47" spans="1:13" x14ac:dyDescent="0.25">
      <c r="A47" s="38"/>
      <c r="B47" s="39" t="s">
        <v>63</v>
      </c>
      <c r="C47" s="58" t="s">
        <v>132</v>
      </c>
      <c r="D47" s="58"/>
      <c r="E47" s="59"/>
      <c r="F47" s="59"/>
      <c r="G47" s="59"/>
      <c r="H47" s="59"/>
      <c r="I47" s="59" t="s">
        <v>132</v>
      </c>
      <c r="J47" s="40"/>
      <c r="K47" s="40"/>
      <c r="L47" s="40"/>
      <c r="M47" s="40" t="s">
        <v>132</v>
      </c>
    </row>
    <row r="48" spans="1:13" x14ac:dyDescent="0.25">
      <c r="A48" s="38"/>
      <c r="B48" s="39" t="s">
        <v>64</v>
      </c>
      <c r="C48" s="58" t="s">
        <v>132</v>
      </c>
      <c r="D48" s="58"/>
      <c r="E48" s="59"/>
      <c r="F48" s="59"/>
      <c r="G48" s="59"/>
      <c r="H48" s="59"/>
      <c r="I48" s="59" t="s">
        <v>132</v>
      </c>
      <c r="J48" s="40"/>
      <c r="K48" s="40"/>
      <c r="L48" s="40"/>
      <c r="M48" s="40" t="s">
        <v>132</v>
      </c>
    </row>
    <row r="49" spans="1:13" x14ac:dyDescent="0.25">
      <c r="A49" s="34"/>
      <c r="B49" s="39" t="s">
        <v>65</v>
      </c>
      <c r="C49" s="58" t="s">
        <v>132</v>
      </c>
      <c r="D49" s="58"/>
      <c r="E49" s="59"/>
      <c r="F49" s="59"/>
      <c r="G49" s="59"/>
      <c r="H49" s="59"/>
      <c r="I49" s="59" t="s">
        <v>132</v>
      </c>
      <c r="J49" s="40"/>
      <c r="K49" s="40"/>
      <c r="L49" s="40"/>
      <c r="M49" s="40" t="s">
        <v>132</v>
      </c>
    </row>
  </sheetData>
  <mergeCells count="35">
    <mergeCell ref="B1:M1"/>
    <mergeCell ref="C2:D2"/>
    <mergeCell ref="E2:I2"/>
    <mergeCell ref="J2:M2"/>
    <mergeCell ref="O2:P2"/>
    <mergeCell ref="B2:B3"/>
    <mergeCell ref="R2:V2"/>
    <mergeCell ref="X2:AA2"/>
    <mergeCell ref="P9:S13"/>
    <mergeCell ref="T9:W13"/>
    <mergeCell ref="O14:O19"/>
    <mergeCell ref="P14:S14"/>
    <mergeCell ref="T14:W14"/>
    <mergeCell ref="P15:S19"/>
    <mergeCell ref="T15:W19"/>
    <mergeCell ref="Y9:Z9"/>
    <mergeCell ref="Y12:Z12"/>
    <mergeCell ref="P8:S8"/>
    <mergeCell ref="T8:W8"/>
    <mergeCell ref="Y8:AE8"/>
    <mergeCell ref="AC9:AE9"/>
    <mergeCell ref="Y10:Z10"/>
    <mergeCell ref="A32:A37"/>
    <mergeCell ref="A39:A44"/>
    <mergeCell ref="A46:A49"/>
    <mergeCell ref="AC10:AE10"/>
    <mergeCell ref="Y11:Z11"/>
    <mergeCell ref="AC11:AE11"/>
    <mergeCell ref="AC12:AE12"/>
    <mergeCell ref="A14:A16"/>
    <mergeCell ref="A4:A7"/>
    <mergeCell ref="O8:O13"/>
    <mergeCell ref="A9:A12"/>
    <mergeCell ref="A18:A24"/>
    <mergeCell ref="A26:A30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28" customWidth="1"/>
    <col min="3" max="6" width="10.7109375" customWidth="1"/>
    <col min="7" max="7" width="22.85546875" customWidth="1"/>
    <col min="8" max="26" width="10.7109375" customWidth="1"/>
  </cols>
  <sheetData>
    <row r="1" spans="1:10" x14ac:dyDescent="0.25">
      <c r="A1" s="2" t="s">
        <v>66</v>
      </c>
      <c r="B1" s="2"/>
      <c r="C1" s="2"/>
      <c r="D1" s="2"/>
      <c r="E1" s="2"/>
      <c r="F1" s="2" t="s">
        <v>67</v>
      </c>
      <c r="G1" s="2"/>
      <c r="H1" s="1"/>
      <c r="I1" s="2"/>
      <c r="J1" s="1"/>
    </row>
    <row r="2" spans="1:10" x14ac:dyDescent="0.25">
      <c r="A2" s="2" t="s">
        <v>68</v>
      </c>
      <c r="B2" s="2" t="s">
        <v>69</v>
      </c>
      <c r="C2" s="2" t="s">
        <v>70</v>
      </c>
      <c r="D2" s="2" t="s">
        <v>71</v>
      </c>
      <c r="E2" s="2"/>
      <c r="F2" s="2" t="s">
        <v>68</v>
      </c>
      <c r="G2" s="2" t="s">
        <v>72</v>
      </c>
      <c r="H2" s="1" t="s">
        <v>73</v>
      </c>
      <c r="I2" s="2" t="s">
        <v>74</v>
      </c>
      <c r="J2" s="1"/>
    </row>
    <row r="3" spans="1:10" x14ac:dyDescent="0.25">
      <c r="A3" s="2" t="s">
        <v>75</v>
      </c>
      <c r="B3" s="2" t="s">
        <v>76</v>
      </c>
      <c r="C3" s="2" t="s">
        <v>70</v>
      </c>
      <c r="D3" s="2" t="s">
        <v>77</v>
      </c>
      <c r="E3" s="2"/>
      <c r="F3" s="2" t="s">
        <v>75</v>
      </c>
      <c r="G3" s="2" t="s">
        <v>78</v>
      </c>
      <c r="H3" s="1" t="s">
        <v>73</v>
      </c>
      <c r="I3" s="2" t="s">
        <v>79</v>
      </c>
      <c r="J3" s="1"/>
    </row>
    <row r="4" spans="1:10" x14ac:dyDescent="0.25">
      <c r="A4" s="2" t="s">
        <v>32</v>
      </c>
      <c r="B4" s="2" t="s">
        <v>80</v>
      </c>
      <c r="C4" s="2" t="s">
        <v>70</v>
      </c>
      <c r="D4" s="2" t="s">
        <v>81</v>
      </c>
      <c r="E4" s="2"/>
      <c r="F4" s="2" t="s">
        <v>32</v>
      </c>
      <c r="G4" s="2" t="s">
        <v>82</v>
      </c>
      <c r="H4" s="1" t="s">
        <v>73</v>
      </c>
      <c r="I4" s="2" t="s">
        <v>83</v>
      </c>
      <c r="J4" s="1"/>
    </row>
    <row r="5" spans="1:10" x14ac:dyDescent="0.25">
      <c r="A5" s="2" t="s">
        <v>38</v>
      </c>
      <c r="B5" s="2" t="s">
        <v>84</v>
      </c>
      <c r="C5" s="2" t="s">
        <v>70</v>
      </c>
      <c r="D5" s="2" t="s">
        <v>85</v>
      </c>
      <c r="E5" s="2"/>
      <c r="F5" s="2" t="s">
        <v>38</v>
      </c>
      <c r="G5" s="2" t="s">
        <v>86</v>
      </c>
      <c r="H5" s="1" t="s">
        <v>73</v>
      </c>
      <c r="I5" s="2" t="s">
        <v>87</v>
      </c>
      <c r="J5" s="1"/>
    </row>
    <row r="6" spans="1:10" x14ac:dyDescent="0.25">
      <c r="A6" s="2" t="s">
        <v>88</v>
      </c>
      <c r="B6" s="2" t="s">
        <v>89</v>
      </c>
      <c r="C6" s="2"/>
      <c r="D6" s="2" t="s">
        <v>90</v>
      </c>
      <c r="E6" s="2"/>
      <c r="F6" s="2" t="s">
        <v>88</v>
      </c>
      <c r="G6" s="2" t="s">
        <v>91</v>
      </c>
      <c r="H6" s="1"/>
      <c r="I6" s="2" t="s">
        <v>92</v>
      </c>
      <c r="J6" s="1"/>
    </row>
    <row r="7" spans="1:10" x14ac:dyDescent="0.25">
      <c r="A7" s="2" t="s">
        <v>50</v>
      </c>
      <c r="B7" s="2" t="s">
        <v>51</v>
      </c>
      <c r="C7" s="2"/>
      <c r="D7" s="2" t="s">
        <v>93</v>
      </c>
      <c r="E7" s="2"/>
      <c r="F7" s="2" t="s">
        <v>50</v>
      </c>
      <c r="G7" s="2" t="s">
        <v>55</v>
      </c>
      <c r="H7" s="1"/>
      <c r="I7" s="2" t="s">
        <v>94</v>
      </c>
      <c r="J7" s="1"/>
    </row>
    <row r="8" spans="1:10" x14ac:dyDescent="0.25">
      <c r="A8" s="2" t="s">
        <v>45</v>
      </c>
      <c r="B8" s="2" t="s">
        <v>95</v>
      </c>
      <c r="C8" s="2"/>
      <c r="D8" s="2" t="s">
        <v>96</v>
      </c>
      <c r="E8" s="2"/>
      <c r="F8" s="2" t="s">
        <v>45</v>
      </c>
      <c r="G8" s="2" t="s">
        <v>97</v>
      </c>
      <c r="H8" s="1"/>
      <c r="I8" s="2" t="s">
        <v>98</v>
      </c>
      <c r="J8" s="1"/>
    </row>
    <row r="9" spans="1:10" x14ac:dyDescent="0.25">
      <c r="A9" s="2" t="s">
        <v>62</v>
      </c>
      <c r="B9" s="2" t="s">
        <v>63</v>
      </c>
      <c r="C9" s="2"/>
      <c r="D9" s="2" t="s">
        <v>99</v>
      </c>
      <c r="E9" s="2"/>
      <c r="F9" s="2" t="s">
        <v>62</v>
      </c>
      <c r="G9" s="2" t="s">
        <v>100</v>
      </c>
      <c r="H9" s="1"/>
      <c r="I9" s="2" t="s">
        <v>101</v>
      </c>
      <c r="J9" s="1"/>
    </row>
    <row r="10" spans="1:10" x14ac:dyDescent="0.25">
      <c r="A10" s="2"/>
      <c r="B10" s="2"/>
      <c r="C10" s="2"/>
      <c r="D10" s="2"/>
      <c r="E10" s="2"/>
      <c r="F10" s="2"/>
      <c r="G10" s="2"/>
      <c r="H10" s="1"/>
      <c r="I10" s="2"/>
      <c r="J10" s="1"/>
    </row>
    <row r="11" spans="1:10" x14ac:dyDescent="0.25">
      <c r="A11" s="2" t="s">
        <v>102</v>
      </c>
      <c r="B11" s="2"/>
      <c r="C11" s="2"/>
      <c r="D11" s="2"/>
      <c r="E11" s="2"/>
      <c r="F11" s="2" t="s">
        <v>103</v>
      </c>
      <c r="G11" s="3"/>
      <c r="H11" s="3"/>
      <c r="I11" s="2"/>
      <c r="J11" s="1"/>
    </row>
    <row r="12" spans="1:10" x14ac:dyDescent="0.25">
      <c r="A12" s="2" t="s">
        <v>68</v>
      </c>
      <c r="B12" s="2" t="s">
        <v>104</v>
      </c>
      <c r="C12" s="2" t="s">
        <v>73</v>
      </c>
      <c r="D12" s="2" t="s">
        <v>105</v>
      </c>
      <c r="E12" s="2"/>
      <c r="F12" s="2" t="s">
        <v>68</v>
      </c>
      <c r="G12" s="3" t="s">
        <v>106</v>
      </c>
      <c r="H12" s="2" t="s">
        <v>8</v>
      </c>
      <c r="I12" s="2" t="s">
        <v>107</v>
      </c>
      <c r="J12" s="1"/>
    </row>
    <row r="13" spans="1:10" x14ac:dyDescent="0.25">
      <c r="A13" s="2" t="s">
        <v>75</v>
      </c>
      <c r="B13" s="2" t="s">
        <v>30</v>
      </c>
      <c r="C13" s="2" t="s">
        <v>73</v>
      </c>
      <c r="D13" s="2" t="s">
        <v>108</v>
      </c>
      <c r="E13" s="2"/>
      <c r="F13" s="2" t="s">
        <v>75</v>
      </c>
      <c r="G13" s="3" t="s">
        <v>109</v>
      </c>
      <c r="H13" s="2" t="s">
        <v>8</v>
      </c>
      <c r="I13" s="2" t="s">
        <v>110</v>
      </c>
      <c r="J13" s="1"/>
    </row>
    <row r="14" spans="1:10" x14ac:dyDescent="0.25">
      <c r="A14" s="2" t="s">
        <v>32</v>
      </c>
      <c r="B14" s="2" t="s">
        <v>111</v>
      </c>
      <c r="C14" s="2" t="s">
        <v>73</v>
      </c>
      <c r="D14" s="2" t="s">
        <v>112</v>
      </c>
      <c r="E14" s="2"/>
      <c r="F14" s="2" t="s">
        <v>32</v>
      </c>
      <c r="G14" s="3" t="s">
        <v>36</v>
      </c>
      <c r="H14" s="2" t="s">
        <v>8</v>
      </c>
      <c r="I14" s="2" t="s">
        <v>113</v>
      </c>
      <c r="J14" s="1"/>
    </row>
    <row r="15" spans="1:10" x14ac:dyDescent="0.25">
      <c r="A15" s="2" t="s">
        <v>38</v>
      </c>
      <c r="B15" s="2" t="s">
        <v>114</v>
      </c>
      <c r="C15" s="2" t="s">
        <v>73</v>
      </c>
      <c r="D15" s="2" t="s">
        <v>115</v>
      </c>
      <c r="E15" s="2"/>
      <c r="F15" s="2" t="s">
        <v>38</v>
      </c>
      <c r="G15" s="3" t="s">
        <v>116</v>
      </c>
      <c r="H15" s="2" t="s">
        <v>8</v>
      </c>
      <c r="I15" s="2" t="s">
        <v>117</v>
      </c>
      <c r="J15" s="1"/>
    </row>
    <row r="16" spans="1:10" x14ac:dyDescent="0.25">
      <c r="A16" s="2" t="s">
        <v>88</v>
      </c>
      <c r="B16" s="2" t="s">
        <v>59</v>
      </c>
      <c r="C16" s="2"/>
      <c r="D16" s="2" t="s">
        <v>118</v>
      </c>
      <c r="E16" s="2"/>
      <c r="F16" s="2" t="s">
        <v>88</v>
      </c>
      <c r="G16" s="3" t="s">
        <v>119</v>
      </c>
      <c r="H16" s="2" t="s">
        <v>8</v>
      </c>
      <c r="I16" s="2" t="s">
        <v>120</v>
      </c>
      <c r="J16" s="1"/>
    </row>
    <row r="17" spans="1:10" x14ac:dyDescent="0.25">
      <c r="A17" s="2" t="s">
        <v>50</v>
      </c>
      <c r="B17" s="2" t="s">
        <v>52</v>
      </c>
      <c r="C17" s="2"/>
      <c r="D17" s="2" t="s">
        <v>121</v>
      </c>
      <c r="E17" s="2"/>
      <c r="F17" s="2" t="s">
        <v>50</v>
      </c>
      <c r="G17" s="3" t="s">
        <v>122</v>
      </c>
      <c r="H17" s="2" t="s">
        <v>8</v>
      </c>
      <c r="I17" s="2" t="s">
        <v>123</v>
      </c>
      <c r="J17" s="1"/>
    </row>
    <row r="18" spans="1:10" x14ac:dyDescent="0.25">
      <c r="A18" s="2" t="s">
        <v>45</v>
      </c>
      <c r="B18" s="2" t="s">
        <v>124</v>
      </c>
      <c r="C18" s="2"/>
      <c r="D18" s="2" t="s">
        <v>125</v>
      </c>
      <c r="E18" s="2"/>
      <c r="F18" s="2" t="s">
        <v>45</v>
      </c>
      <c r="G18" s="3" t="s">
        <v>126</v>
      </c>
      <c r="H18" s="2" t="s">
        <v>8</v>
      </c>
      <c r="I18" s="2" t="s">
        <v>127</v>
      </c>
      <c r="J18" s="1"/>
    </row>
    <row r="19" spans="1:10" x14ac:dyDescent="0.25">
      <c r="A19" s="2" t="s">
        <v>62</v>
      </c>
      <c r="B19" s="2" t="s">
        <v>128</v>
      </c>
      <c r="C19" s="2"/>
      <c r="D19" s="2" t="s">
        <v>129</v>
      </c>
      <c r="E19" s="2"/>
      <c r="F19" s="2" t="s">
        <v>62</v>
      </c>
      <c r="G19" s="3" t="s">
        <v>130</v>
      </c>
      <c r="H19" s="2" t="s">
        <v>8</v>
      </c>
      <c r="I19" s="2" t="s">
        <v>131</v>
      </c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2"/>
      <c r="J20" s="1"/>
    </row>
    <row r="21" spans="1:10" ht="15.75" customHeight="1" x14ac:dyDescent="0.25">
      <c r="G21" s="3"/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Datos</vt:lpstr>
      <vt:lpstr>Hoja1</vt:lpstr>
      <vt:lpstr>Torta Cumple</vt:lpstr>
      <vt:lpstr>Calificación</vt:lpstr>
      <vt:lpstr>Cualificación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INSTRUCTORSENA</dc:creator>
  <cp:lastModifiedBy>estiven montoya</cp:lastModifiedBy>
  <dcterms:created xsi:type="dcterms:W3CDTF">2023-10-18T18:45:56Z</dcterms:created>
  <dcterms:modified xsi:type="dcterms:W3CDTF">2024-04-21T22:33:31Z</dcterms:modified>
</cp:coreProperties>
</file>