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25"/>
  </bookViews>
  <sheets>
    <sheet name="Sheet1" sheetId="1" r:id="rId1"/>
    <sheet name="Sheet1 (2)" sheetId="2" r:id="rId2"/>
  </sheets>
  <calcPr calcId="144525"/>
</workbook>
</file>

<file path=xl/comments1.xml><?xml version="1.0" encoding="utf-8"?>
<comments xmlns="http://schemas.openxmlformats.org/spreadsheetml/2006/main">
  <authors>
    <author>estevemiquel</author>
  </authors>
  <commentList>
    <comment ref="A16" authorId="0">
      <text/>
    </comment>
    <comment ref="H16" authorId="0">
      <text/>
    </comment>
    <comment ref="A28" authorId="0">
      <text/>
    </comment>
    <comment ref="H28" authorId="0">
      <text/>
    </comment>
  </commentList>
</comments>
</file>

<file path=xl/comments2.xml><?xml version="1.0" encoding="utf-8"?>
<comments xmlns="http://schemas.openxmlformats.org/spreadsheetml/2006/main">
  <authors>
    <author>estevemiquel</author>
  </authors>
  <commentList>
    <comment ref="A16" authorId="0">
      <text/>
    </comment>
    <comment ref="H16" authorId="0">
      <text/>
    </comment>
    <comment ref="A28" authorId="0">
      <text/>
    </comment>
    <comment ref="H28" authorId="0">
      <text/>
    </comment>
  </commentList>
</comments>
</file>

<file path=xl/sharedStrings.xml><?xml version="1.0" encoding="utf-8"?>
<sst xmlns="http://schemas.openxmlformats.org/spreadsheetml/2006/main" count="64" uniqueCount="10">
  <si>
    <t>ALQ Equipo Medida</t>
  </si>
  <si>
    <t>Acces al suministrament</t>
  </si>
  <si>
    <t>P2Gen</t>
  </si>
  <si>
    <t>P3Gen</t>
  </si>
  <si>
    <t>P1Gen</t>
  </si>
  <si>
    <t>P2Ene</t>
  </si>
  <si>
    <t>P3Ene</t>
  </si>
  <si>
    <t>P1Ene</t>
  </si>
  <si>
    <t>P2Pot</t>
  </si>
  <si>
    <t>P1Pot</t>
  </si>
</sst>
</file>

<file path=xl/styles.xml><?xml version="1.0" encoding="utf-8"?>
<styleSheet xmlns="http://schemas.openxmlformats.org/spreadsheetml/2006/main">
  <numFmts count="5">
    <numFmt numFmtId="176" formatCode="0.00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7" formatCode="_ * #,##0_ ;_ * \-#,##0_ ;_ * &quot;-&quot;_ ;_ @_ "/>
    <numFmt numFmtId="178" formatCode="_ * #,##0.00_ ;_ * \-#,##0.00_ ;_ * &quot;-&quot;??_ ;_ @_ "/>
  </numFmts>
  <fonts count="22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0"/>
      <name val="SimSun"/>
      <charset val="134"/>
    </font>
    <font>
      <sz val="9"/>
      <name val="Times New Roman"/>
      <charset val="0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2" fillId="32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4" fillId="3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0" fillId="7" borderId="4" applyNumberFormat="0" applyFont="0" applyAlignment="0" applyProtection="0">
      <alignment vertical="center"/>
    </xf>
    <xf numFmtId="0" fontId="12" fillId="5" borderId="3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3" borderId="3" applyNumberFormat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15" fillId="11" borderId="6" applyNumberFormat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6"/>
  <sheetViews>
    <sheetView tabSelected="1" workbookViewId="0">
      <selection activeCell="P15" sqref="P15:P17"/>
    </sheetView>
  </sheetViews>
  <sheetFormatPr defaultColWidth="8.8" defaultRowHeight="15"/>
  <cols>
    <col min="1" max="1" width="16.6" customWidth="1"/>
    <col min="2" max="3" width="9.3"/>
    <col min="4" max="4" width="12.5"/>
    <col min="8" max="8" width="20.8" customWidth="1"/>
    <col min="9" max="10" width="9.3" customWidth="1"/>
    <col min="11" max="11" width="13.6" customWidth="1"/>
    <col min="12" max="12" width="3.3" customWidth="1"/>
    <col min="14" max="14" width="9.3"/>
    <col min="15" max="17" width="13.6"/>
  </cols>
  <sheetData>
    <row r="1" spans="1:5">
      <c r="A1">
        <v>77.49</v>
      </c>
      <c r="B1">
        <v>-77.49</v>
      </c>
      <c r="C1">
        <f>A1+B1</f>
        <v>0</v>
      </c>
      <c r="D1">
        <v>40.8</v>
      </c>
      <c r="E1">
        <f>C1+D1</f>
        <v>40.8</v>
      </c>
    </row>
    <row r="2" spans="1:5">
      <c r="A2">
        <v>104.34</v>
      </c>
      <c r="B2">
        <v>-104.34</v>
      </c>
      <c r="C2">
        <f>A2+B2</f>
        <v>0</v>
      </c>
      <c r="D2">
        <v>157.08</v>
      </c>
      <c r="E2">
        <f>C2+D2</f>
        <v>157.08</v>
      </c>
    </row>
    <row r="3" spans="1:6">
      <c r="A3">
        <f>SUM(A1:A2)</f>
        <v>181.83</v>
      </c>
      <c r="C3">
        <f>SUM(C1:C2)</f>
        <v>0</v>
      </c>
      <c r="E3">
        <f>SUM(E1:E2)</f>
        <v>197.88</v>
      </c>
      <c r="F3">
        <f>A3-E3</f>
        <v>-16.05</v>
      </c>
    </row>
    <row r="10" spans="1:11">
      <c r="A10" t="s">
        <v>0</v>
      </c>
      <c r="B10">
        <v>12</v>
      </c>
      <c r="C10">
        <v>0.04459</v>
      </c>
      <c r="D10">
        <f>B10*C10</f>
        <v>0.53508</v>
      </c>
      <c r="H10" t="s">
        <v>0</v>
      </c>
      <c r="I10">
        <v>30</v>
      </c>
      <c r="J10">
        <v>0.04459</v>
      </c>
      <c r="K10">
        <f t="shared" ref="K10:K17" si="0">I10*J10</f>
        <v>1.3377</v>
      </c>
    </row>
    <row r="11" spans="1:11">
      <c r="A11" t="s">
        <v>1</v>
      </c>
      <c r="B11">
        <v>12</v>
      </c>
      <c r="C11">
        <v>0.163025</v>
      </c>
      <c r="D11">
        <f t="shared" ref="D11:D28" si="1">B11*C11</f>
        <v>1.9563</v>
      </c>
      <c r="H11" t="s">
        <v>1</v>
      </c>
      <c r="I11">
        <v>30</v>
      </c>
      <c r="J11">
        <v>0.163025</v>
      </c>
      <c r="K11">
        <f t="shared" si="0"/>
        <v>4.89075</v>
      </c>
    </row>
    <row r="12" spans="1:17">
      <c r="A12" t="s">
        <v>2</v>
      </c>
      <c r="B12">
        <v>-32.559</v>
      </c>
      <c r="C12">
        <v>0.009145</v>
      </c>
      <c r="D12">
        <f t="shared" si="1"/>
        <v>-0.297752055</v>
      </c>
      <c r="H12" t="s">
        <v>2</v>
      </c>
      <c r="I12">
        <v>-152.74</v>
      </c>
      <c r="J12">
        <v>0.006003</v>
      </c>
      <c r="K12">
        <f t="shared" si="0"/>
        <v>-0.91689822</v>
      </c>
      <c r="N12">
        <f>I12+I24</f>
        <v>-256.144</v>
      </c>
      <c r="O12">
        <f>B12+B24</f>
        <v>-256.146</v>
      </c>
      <c r="P12">
        <f>N12-O12</f>
        <v>0.00199999999995271</v>
      </c>
      <c r="Q12">
        <f>J12*P12</f>
        <v>1.20059999997161e-5</v>
      </c>
    </row>
    <row r="13" spans="1:17">
      <c r="A13" t="s">
        <v>3</v>
      </c>
      <c r="B13">
        <v>-3.989</v>
      </c>
      <c r="C13">
        <v>0.000387</v>
      </c>
      <c r="D13">
        <f t="shared" si="1"/>
        <v>-0.001543743</v>
      </c>
      <c r="H13" t="s">
        <v>3</v>
      </c>
      <c r="I13">
        <v>-42.88</v>
      </c>
      <c r="J13">
        <v>0.001722</v>
      </c>
      <c r="K13">
        <f t="shared" si="0"/>
        <v>-0.07383936</v>
      </c>
      <c r="N13">
        <f>I13+I25</f>
        <v>-74.136</v>
      </c>
      <c r="O13">
        <f>B13+B25</f>
        <v>-74.137</v>
      </c>
      <c r="P13">
        <f>N13-O13</f>
        <v>0.00100000000000477</v>
      </c>
      <c r="Q13">
        <f>J13*P13</f>
        <v>1.72200000000822e-6</v>
      </c>
    </row>
    <row r="14" spans="1:17">
      <c r="A14" t="s">
        <v>4</v>
      </c>
      <c r="B14">
        <v>-82.504</v>
      </c>
      <c r="C14">
        <v>0.002204</v>
      </c>
      <c r="D14">
        <f t="shared" si="1"/>
        <v>-0.181838816</v>
      </c>
      <c r="H14" t="s">
        <v>4</v>
      </c>
      <c r="I14">
        <v>-205.41</v>
      </c>
      <c r="J14">
        <v>0.005186</v>
      </c>
      <c r="K14">
        <f t="shared" si="0"/>
        <v>-1.06525626</v>
      </c>
      <c r="N14">
        <f>I14+I26</f>
        <v>-400.479</v>
      </c>
      <c r="O14">
        <f>B14+B26</f>
        <v>-400.474</v>
      </c>
      <c r="P14">
        <f>N14-O14</f>
        <v>-0.00499999999993861</v>
      </c>
      <c r="Q14">
        <f>J14*P14</f>
        <v>-2.59299999996816e-5</v>
      </c>
    </row>
    <row r="15" spans="1:17">
      <c r="A15" t="s">
        <v>5</v>
      </c>
      <c r="B15">
        <v>71.725</v>
      </c>
      <c r="C15">
        <v>0.067124</v>
      </c>
      <c r="D15">
        <f t="shared" si="1"/>
        <v>4.8144689</v>
      </c>
      <c r="H15" t="s">
        <v>5</v>
      </c>
      <c r="I15">
        <v>120.13</v>
      </c>
      <c r="J15">
        <v>0.079056</v>
      </c>
      <c r="K15">
        <f t="shared" si="0"/>
        <v>9.49699728</v>
      </c>
      <c r="N15">
        <f>I15+I27</f>
        <v>288.877</v>
      </c>
      <c r="O15">
        <f>B15+B27</f>
        <v>288.879</v>
      </c>
      <c r="P15">
        <f>N15-O15</f>
        <v>-0.00200000000000955</v>
      </c>
      <c r="Q15">
        <f>J15*P15</f>
        <v>-0.000158112000000755</v>
      </c>
    </row>
    <row r="16" spans="1:17">
      <c r="A16" t="s">
        <v>6</v>
      </c>
      <c r="B16">
        <v>324.702</v>
      </c>
      <c r="C16">
        <v>0.033295</v>
      </c>
      <c r="D16">
        <f t="shared" si="1"/>
        <v>10.81095309</v>
      </c>
      <c r="H16" t="s">
        <v>6</v>
      </c>
      <c r="I16">
        <v>419.52</v>
      </c>
      <c r="J16">
        <v>0.05218</v>
      </c>
      <c r="K16">
        <f t="shared" si="0"/>
        <v>21.8905536</v>
      </c>
      <c r="N16">
        <f>I16+I28</f>
        <v>1050.836</v>
      </c>
      <c r="O16">
        <f>B16+B28</f>
        <v>1050.835</v>
      </c>
      <c r="P16">
        <f>N16-O16</f>
        <v>0.000999999999976353</v>
      </c>
      <c r="Q16">
        <f>J16*P16</f>
        <v>5.21799999987661e-5</v>
      </c>
    </row>
    <row r="17" spans="1:17">
      <c r="A17" t="s">
        <v>7</v>
      </c>
      <c r="B17">
        <v>107.201</v>
      </c>
      <c r="C17">
        <v>0.15184</v>
      </c>
      <c r="D17">
        <f t="shared" si="1"/>
        <v>16.27739984</v>
      </c>
      <c r="H17" t="s">
        <v>7</v>
      </c>
      <c r="I17">
        <v>187.24</v>
      </c>
      <c r="J17">
        <v>0.132017</v>
      </c>
      <c r="K17">
        <f t="shared" si="0"/>
        <v>24.71886308</v>
      </c>
      <c r="N17">
        <f>I17+I29</f>
        <v>470.047</v>
      </c>
      <c r="O17">
        <f>B17+B29</f>
        <v>470.051</v>
      </c>
      <c r="P17">
        <f>N17-O17</f>
        <v>-0.0040000000000191</v>
      </c>
      <c r="Q17">
        <f>J17*P17</f>
        <v>-0.000528068000002521</v>
      </c>
    </row>
    <row r="18" spans="1:12">
      <c r="A18" t="s">
        <v>8</v>
      </c>
      <c r="B18">
        <v>7.967</v>
      </c>
      <c r="C18">
        <v>0.002647</v>
      </c>
      <c r="D18">
        <f>B18*C18*E18</f>
        <v>0.253063788</v>
      </c>
      <c r="E18">
        <v>12</v>
      </c>
      <c r="H18" t="s">
        <v>8</v>
      </c>
      <c r="I18">
        <v>7.967</v>
      </c>
      <c r="J18">
        <v>0.002647</v>
      </c>
      <c r="K18">
        <f>I18*J18*L18</f>
        <v>0.63265947</v>
      </c>
      <c r="L18">
        <v>30</v>
      </c>
    </row>
    <row r="19" spans="1:12">
      <c r="A19" t="s">
        <v>9</v>
      </c>
      <c r="B19">
        <v>7.967</v>
      </c>
      <c r="C19">
        <v>0.069376</v>
      </c>
      <c r="D19">
        <f>B19*C19*E19</f>
        <v>6.632623104</v>
      </c>
      <c r="E19">
        <v>12</v>
      </c>
      <c r="H19" t="s">
        <v>9</v>
      </c>
      <c r="I19">
        <v>7.967</v>
      </c>
      <c r="J19">
        <v>0.069376</v>
      </c>
      <c r="K19">
        <f>I19*J19*L19</f>
        <v>16.58155776</v>
      </c>
      <c r="L19">
        <v>30</v>
      </c>
    </row>
    <row r="20" spans="4:11">
      <c r="D20">
        <f>SUM(D10:D19)</f>
        <v>40.798754108</v>
      </c>
      <c r="K20">
        <f>SUM(K10:K19)</f>
        <v>77.49308735</v>
      </c>
    </row>
    <row r="22" spans="1:15">
      <c r="A22" t="s">
        <v>0</v>
      </c>
      <c r="B22">
        <v>49</v>
      </c>
      <c r="C22">
        <v>0.04459</v>
      </c>
      <c r="D22" s="1">
        <f>B22*C22</f>
        <v>2.18491</v>
      </c>
      <c r="H22" t="s">
        <v>0</v>
      </c>
      <c r="I22">
        <v>31</v>
      </c>
      <c r="J22">
        <v>0.04459</v>
      </c>
      <c r="K22" s="1">
        <f t="shared" ref="K22:K29" si="2">I22*J22</f>
        <v>1.38229</v>
      </c>
      <c r="O22">
        <f>SUM(K10:K11,K22:K23)</f>
        <v>12.664515</v>
      </c>
    </row>
    <row r="23" spans="1:15">
      <c r="A23" t="s">
        <v>1</v>
      </c>
      <c r="B23">
        <v>49</v>
      </c>
      <c r="C23">
        <v>0.163025</v>
      </c>
      <c r="D23" s="1">
        <f>B23*C23</f>
        <v>7.988225</v>
      </c>
      <c r="H23" t="s">
        <v>1</v>
      </c>
      <c r="I23">
        <v>31</v>
      </c>
      <c r="J23">
        <v>0.163025</v>
      </c>
      <c r="K23" s="1">
        <f t="shared" si="2"/>
        <v>5.053775</v>
      </c>
      <c r="O23">
        <f>SUM(D10:D11,D22:D23)</f>
        <v>12.664515</v>
      </c>
    </row>
    <row r="24" spans="1:15">
      <c r="A24" t="s">
        <v>2</v>
      </c>
      <c r="B24">
        <v>-223.587</v>
      </c>
      <c r="C24">
        <v>0.007033</v>
      </c>
      <c r="D24" s="1">
        <f>B24*C24</f>
        <v>-1.572487371</v>
      </c>
      <c r="H24" t="s">
        <v>2</v>
      </c>
      <c r="I24">
        <v>-103.404</v>
      </c>
      <c r="J24">
        <v>0.01487</v>
      </c>
      <c r="K24" s="1">
        <f t="shared" si="2"/>
        <v>-1.53761748</v>
      </c>
      <c r="O24">
        <f>SUM(D12:D14,D24:D26)</f>
        <v>-4.086107245</v>
      </c>
    </row>
    <row r="25" spans="1:15">
      <c r="A25" t="s">
        <v>3</v>
      </c>
      <c r="B25">
        <v>-70.148</v>
      </c>
      <c r="C25">
        <v>0.000925</v>
      </c>
      <c r="D25" s="1">
        <f>B25*C25</f>
        <v>-0.0648869</v>
      </c>
      <c r="H25" t="s">
        <v>3</v>
      </c>
      <c r="I25">
        <v>-31.256</v>
      </c>
      <c r="J25">
        <v>0.001878</v>
      </c>
      <c r="K25" s="1">
        <f t="shared" si="2"/>
        <v>-0.058698768</v>
      </c>
      <c r="O25">
        <f>SUM(D15:D17,D27:D29)</f>
        <v>154.310492062</v>
      </c>
    </row>
    <row r="26" spans="1:15">
      <c r="A26" t="s">
        <v>4</v>
      </c>
      <c r="B26">
        <v>-317.97</v>
      </c>
      <c r="C26">
        <v>0.006188</v>
      </c>
      <c r="D26" s="1">
        <f>B26*C26</f>
        <v>-1.96759836</v>
      </c>
      <c r="H26" t="s">
        <v>4</v>
      </c>
      <c r="I26">
        <v>-195.069</v>
      </c>
      <c r="J26">
        <v>0.009144</v>
      </c>
      <c r="K26" s="1">
        <f t="shared" si="2"/>
        <v>-1.783710936</v>
      </c>
      <c r="O26">
        <f>SUM(K14:K16,K26:K28)</f>
        <v>67.574354423</v>
      </c>
    </row>
    <row r="27" spans="1:15">
      <c r="A27" t="s">
        <v>5</v>
      </c>
      <c r="B27">
        <v>217.154</v>
      </c>
      <c r="C27">
        <v>0.096774</v>
      </c>
      <c r="D27" s="1">
        <f>B27*C27</f>
        <v>21.014861196</v>
      </c>
      <c r="H27" t="s">
        <v>5</v>
      </c>
      <c r="I27">
        <v>168.747</v>
      </c>
      <c r="J27">
        <v>0.076797</v>
      </c>
      <c r="K27" s="1">
        <f t="shared" si="2"/>
        <v>12.959263359</v>
      </c>
      <c r="O27">
        <f>SUM(K17:K19,K29:K31)</f>
        <v>104.194767987</v>
      </c>
    </row>
    <row r="28" spans="1:11">
      <c r="A28" t="s">
        <v>6</v>
      </c>
      <c r="B28">
        <v>726.133</v>
      </c>
      <c r="C28">
        <v>0.058242</v>
      </c>
      <c r="D28" s="1">
        <f>B28*C28</f>
        <v>42.291438186</v>
      </c>
      <c r="H28" t="s">
        <v>6</v>
      </c>
      <c r="I28">
        <v>631.316</v>
      </c>
      <c r="J28">
        <v>0.041305</v>
      </c>
      <c r="K28" s="1">
        <f t="shared" si="2"/>
        <v>26.07650738</v>
      </c>
    </row>
    <row r="29" spans="1:16">
      <c r="A29" t="s">
        <v>7</v>
      </c>
      <c r="B29">
        <v>362.85</v>
      </c>
      <c r="C29">
        <v>0.162881</v>
      </c>
      <c r="D29" s="1">
        <f>B29*C29</f>
        <v>59.10137085</v>
      </c>
      <c r="H29" t="s">
        <v>7</v>
      </c>
      <c r="I29">
        <v>282.807</v>
      </c>
      <c r="J29">
        <v>0.157258</v>
      </c>
      <c r="K29" s="1">
        <f t="shared" si="2"/>
        <v>44.473663206</v>
      </c>
      <c r="O29">
        <f>SUM(O26:O27)</f>
        <v>171.76912241</v>
      </c>
      <c r="P29">
        <f>O30-O29</f>
        <v>-21.544737593</v>
      </c>
    </row>
    <row r="30" spans="1:15">
      <c r="A30" t="s">
        <v>8</v>
      </c>
      <c r="B30">
        <v>7.967</v>
      </c>
      <c r="C30">
        <v>0.002647</v>
      </c>
      <c r="D30" s="1">
        <f>B30*C30*E30</f>
        <v>1.033343801</v>
      </c>
      <c r="E30">
        <v>49</v>
      </c>
      <c r="H30" t="s">
        <v>8</v>
      </c>
      <c r="I30">
        <v>7.967</v>
      </c>
      <c r="J30">
        <v>0.002647</v>
      </c>
      <c r="K30" s="1">
        <f>I30*J30*L30</f>
        <v>0.653748119</v>
      </c>
      <c r="L30">
        <v>31</v>
      </c>
      <c r="O30">
        <f>SUM(O24:O25)</f>
        <v>150.224384817</v>
      </c>
    </row>
    <row r="31" spans="1:12">
      <c r="A31" t="s">
        <v>9</v>
      </c>
      <c r="B31">
        <v>7.967</v>
      </c>
      <c r="C31">
        <v>0.069376</v>
      </c>
      <c r="D31" s="1">
        <f>B31*C31*E31</f>
        <v>27.083211008</v>
      </c>
      <c r="E31">
        <v>49</v>
      </c>
      <c r="H31" t="s">
        <v>9</v>
      </c>
      <c r="I31">
        <v>7.967</v>
      </c>
      <c r="J31">
        <v>0.069376</v>
      </c>
      <c r="K31" s="1">
        <f>I31*J31*L31</f>
        <v>17.134276352</v>
      </c>
      <c r="L31">
        <v>31</v>
      </c>
    </row>
    <row r="32" spans="4:11">
      <c r="D32">
        <f>SUM(D22:D31)</f>
        <v>157.09238741</v>
      </c>
      <c r="K32">
        <f>SUM(K22:K31)</f>
        <v>104.353496232</v>
      </c>
    </row>
    <row r="33" spans="15:15">
      <c r="O33">
        <f>SUM(D18:D19,D30:D31)</f>
        <v>35.002241701</v>
      </c>
    </row>
    <row r="34" spans="15:15">
      <c r="O34">
        <f>SUM(K18:K19,K30:K31)</f>
        <v>35.002241701</v>
      </c>
    </row>
    <row r="36" spans="4:11">
      <c r="D36">
        <f>D32+D20</f>
        <v>197.891141518</v>
      </c>
      <c r="K36">
        <f>K32+K20</f>
        <v>181.846583582</v>
      </c>
    </row>
  </sheetData>
  <pageMargins left="0.75" right="0.75" top="1" bottom="1" header="0.5" footer="0.5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6"/>
  <sheetViews>
    <sheetView workbookViewId="0">
      <selection activeCell="M33" sqref="M33"/>
    </sheetView>
  </sheetViews>
  <sheetFormatPr defaultColWidth="8.8" defaultRowHeight="15"/>
  <cols>
    <col min="1" max="1" width="16.6" customWidth="1"/>
    <col min="2" max="3" width="9.3"/>
    <col min="4" max="4" width="12.5"/>
    <col min="8" max="8" width="20.8" customWidth="1"/>
    <col min="9" max="10" width="9.3" customWidth="1"/>
    <col min="11" max="11" width="13.6" customWidth="1"/>
    <col min="12" max="12" width="3.3" customWidth="1"/>
    <col min="14" max="14" width="9.3"/>
    <col min="15" max="17" width="13.6"/>
  </cols>
  <sheetData>
    <row r="1" spans="1:5">
      <c r="A1">
        <v>77.49</v>
      </c>
      <c r="B1">
        <v>-77.49</v>
      </c>
      <c r="C1">
        <f>A1+B1</f>
        <v>0</v>
      </c>
      <c r="D1">
        <v>40.8</v>
      </c>
      <c r="E1">
        <f>C1+D1</f>
        <v>40.8</v>
      </c>
    </row>
    <row r="2" spans="1:5">
      <c r="A2">
        <v>104.34</v>
      </c>
      <c r="B2">
        <v>-104.34</v>
      </c>
      <c r="C2">
        <f>A2+B2</f>
        <v>0</v>
      </c>
      <c r="D2">
        <v>157.08</v>
      </c>
      <c r="E2">
        <f>C2+D2</f>
        <v>157.08</v>
      </c>
    </row>
    <row r="3" spans="1:6">
      <c r="A3">
        <f>SUM(A1:A2)</f>
        <v>181.83</v>
      </c>
      <c r="C3">
        <f>SUM(C1:C2)</f>
        <v>0</v>
      </c>
      <c r="E3">
        <f>SUM(E1:E2)</f>
        <v>197.88</v>
      </c>
      <c r="F3">
        <f>A3-E3</f>
        <v>-16.05</v>
      </c>
    </row>
    <row r="12" spans="1:17">
      <c r="A12" t="s">
        <v>2</v>
      </c>
      <c r="B12">
        <v>-32.559</v>
      </c>
      <c r="C12">
        <v>0.009145</v>
      </c>
      <c r="D12">
        <f t="shared" ref="D10:D17" si="0">B12*C12</f>
        <v>-0.297752055</v>
      </c>
      <c r="H12" t="s">
        <v>2</v>
      </c>
      <c r="I12">
        <v>-152.74</v>
      </c>
      <c r="J12">
        <v>0.006003</v>
      </c>
      <c r="K12">
        <f t="shared" ref="K10:K17" si="1">I12*J12</f>
        <v>-0.91689822</v>
      </c>
      <c r="N12">
        <f t="shared" ref="N12:N17" si="2">I12+I24</f>
        <v>-256.144</v>
      </c>
      <c r="O12">
        <f t="shared" ref="O12:O17" si="3">B12+B24</f>
        <v>-256.146</v>
      </c>
      <c r="P12">
        <f t="shared" ref="P12:P17" si="4">N12-O12</f>
        <v>0.00199999999995271</v>
      </c>
      <c r="Q12">
        <f t="shared" ref="Q12:Q17" si="5">J12*P12</f>
        <v>1.20059999997161e-5</v>
      </c>
    </row>
    <row r="13" spans="1:17">
      <c r="A13" t="s">
        <v>3</v>
      </c>
      <c r="B13">
        <v>-3.989</v>
      </c>
      <c r="C13">
        <v>0.000387</v>
      </c>
      <c r="D13">
        <f t="shared" si="0"/>
        <v>-0.001543743</v>
      </c>
      <c r="H13" t="s">
        <v>3</v>
      </c>
      <c r="I13">
        <v>-42.88</v>
      </c>
      <c r="J13">
        <v>0.001722</v>
      </c>
      <c r="K13">
        <f t="shared" si="1"/>
        <v>-0.07383936</v>
      </c>
      <c r="N13">
        <f t="shared" si="2"/>
        <v>-74.136</v>
      </c>
      <c r="O13">
        <f t="shared" si="3"/>
        <v>-74.137</v>
      </c>
      <c r="P13">
        <f t="shared" si="4"/>
        <v>0.00100000000000477</v>
      </c>
      <c r="Q13">
        <f t="shared" si="5"/>
        <v>1.72200000000822e-6</v>
      </c>
    </row>
    <row r="14" spans="1:17">
      <c r="A14" t="s">
        <v>4</v>
      </c>
      <c r="B14">
        <v>-82.504</v>
      </c>
      <c r="C14">
        <v>0.002204</v>
      </c>
      <c r="D14">
        <f t="shared" si="0"/>
        <v>-0.181838816</v>
      </c>
      <c r="H14" t="s">
        <v>4</v>
      </c>
      <c r="I14">
        <v>-205.41</v>
      </c>
      <c r="J14">
        <v>0.005186</v>
      </c>
      <c r="K14">
        <f t="shared" si="1"/>
        <v>-1.06525626</v>
      </c>
      <c r="N14">
        <f t="shared" si="2"/>
        <v>-400.479</v>
      </c>
      <c r="O14">
        <f t="shared" si="3"/>
        <v>-400.474</v>
      </c>
      <c r="P14">
        <f t="shared" si="4"/>
        <v>-0.00499999999993861</v>
      </c>
      <c r="Q14">
        <f t="shared" si="5"/>
        <v>-2.59299999996816e-5</v>
      </c>
    </row>
    <row r="15" spans="1:17">
      <c r="A15" t="s">
        <v>5</v>
      </c>
      <c r="B15">
        <v>71.725</v>
      </c>
      <c r="C15">
        <v>0.067124</v>
      </c>
      <c r="D15">
        <f t="shared" si="0"/>
        <v>4.8144689</v>
      </c>
      <c r="H15" t="s">
        <v>5</v>
      </c>
      <c r="I15">
        <v>120.13</v>
      </c>
      <c r="J15">
        <v>0.079056</v>
      </c>
      <c r="K15">
        <f t="shared" si="1"/>
        <v>9.49699728</v>
      </c>
      <c r="N15">
        <f t="shared" si="2"/>
        <v>288.877</v>
      </c>
      <c r="O15">
        <f t="shared" si="3"/>
        <v>288.879</v>
      </c>
      <c r="P15">
        <f t="shared" si="4"/>
        <v>-0.00200000000000955</v>
      </c>
      <c r="Q15">
        <f t="shared" si="5"/>
        <v>-0.000158112000000755</v>
      </c>
    </row>
    <row r="16" spans="1:17">
      <c r="A16" t="s">
        <v>6</v>
      </c>
      <c r="B16">
        <v>324.702</v>
      </c>
      <c r="C16">
        <v>0.033295</v>
      </c>
      <c r="D16">
        <f t="shared" si="0"/>
        <v>10.81095309</v>
      </c>
      <c r="H16" t="s">
        <v>6</v>
      </c>
      <c r="I16">
        <v>419.52</v>
      </c>
      <c r="J16">
        <v>0.05218</v>
      </c>
      <c r="K16">
        <f t="shared" si="1"/>
        <v>21.8905536</v>
      </c>
      <c r="N16">
        <f t="shared" si="2"/>
        <v>1050.836</v>
      </c>
      <c r="O16">
        <f t="shared" si="3"/>
        <v>1050.835</v>
      </c>
      <c r="P16">
        <f t="shared" si="4"/>
        <v>0.000999999999976353</v>
      </c>
      <c r="Q16">
        <f t="shared" si="5"/>
        <v>5.21799999987661e-5</v>
      </c>
    </row>
    <row r="17" spans="1:17">
      <c r="A17" t="s">
        <v>7</v>
      </c>
      <c r="B17">
        <v>107.201</v>
      </c>
      <c r="C17">
        <v>0.15184</v>
      </c>
      <c r="D17">
        <f t="shared" si="0"/>
        <v>16.27739984</v>
      </c>
      <c r="H17" t="s">
        <v>7</v>
      </c>
      <c r="I17">
        <v>187.24</v>
      </c>
      <c r="J17">
        <v>0.132017</v>
      </c>
      <c r="K17">
        <f t="shared" si="1"/>
        <v>24.71886308</v>
      </c>
      <c r="N17">
        <f t="shared" si="2"/>
        <v>470.047</v>
      </c>
      <c r="O17">
        <f t="shared" si="3"/>
        <v>470.051</v>
      </c>
      <c r="P17">
        <f t="shared" si="4"/>
        <v>-0.0040000000000191</v>
      </c>
      <c r="Q17">
        <f t="shared" si="5"/>
        <v>-0.000528068000002521</v>
      </c>
    </row>
    <row r="20" spans="4:11">
      <c r="D20">
        <f>SUM(D10:D19)</f>
        <v>31.421687216</v>
      </c>
      <c r="K20">
        <f>SUM(K10:K19)</f>
        <v>54.05042012</v>
      </c>
    </row>
    <row r="22" spans="4:11">
      <c r="D22" s="1"/>
      <c r="K22" s="1"/>
    </row>
    <row r="23" spans="4:11">
      <c r="D23" s="1"/>
      <c r="K23" s="1"/>
    </row>
    <row r="24" spans="1:15">
      <c r="A24" t="s">
        <v>2</v>
      </c>
      <c r="B24">
        <v>-223.587</v>
      </c>
      <c r="C24">
        <v>0.007033</v>
      </c>
      <c r="D24" s="1">
        <f t="shared" ref="D22:D29" si="6">B24*C24</f>
        <v>-1.572487371</v>
      </c>
      <c r="H24" t="s">
        <v>2</v>
      </c>
      <c r="I24">
        <v>-103.404</v>
      </c>
      <c r="J24">
        <v>0.01487</v>
      </c>
      <c r="K24" s="1">
        <f t="shared" ref="K22:K29" si="7">I24*J24</f>
        <v>-1.53761748</v>
      </c>
      <c r="O24">
        <f>SUM(D12:D14,D24:D26)</f>
        <v>-4.086107245</v>
      </c>
    </row>
    <row r="25" spans="1:15">
      <c r="A25" t="s">
        <v>3</v>
      </c>
      <c r="B25">
        <v>-70.148</v>
      </c>
      <c r="C25">
        <v>0.000925</v>
      </c>
      <c r="D25" s="1">
        <f t="shared" si="6"/>
        <v>-0.0648869</v>
      </c>
      <c r="H25" t="s">
        <v>3</v>
      </c>
      <c r="I25">
        <v>-31.256</v>
      </c>
      <c r="J25">
        <v>0.001878</v>
      </c>
      <c r="K25" s="1">
        <f t="shared" si="7"/>
        <v>-0.058698768</v>
      </c>
      <c r="O25">
        <f>SUM(D15:D17,D27:D29)</f>
        <v>154.310492062</v>
      </c>
    </row>
    <row r="26" spans="1:15">
      <c r="A26" t="s">
        <v>4</v>
      </c>
      <c r="B26">
        <v>-317.97</v>
      </c>
      <c r="C26">
        <v>0.006188</v>
      </c>
      <c r="D26" s="1">
        <f t="shared" si="6"/>
        <v>-1.96759836</v>
      </c>
      <c r="H26" t="s">
        <v>4</v>
      </c>
      <c r="I26">
        <v>-195.069</v>
      </c>
      <c r="J26">
        <v>0.009144</v>
      </c>
      <c r="K26" s="1">
        <f t="shared" si="7"/>
        <v>-1.783710936</v>
      </c>
      <c r="O26">
        <f>SUM(K12:K14,K24:K26)</f>
        <v>-5.436021024</v>
      </c>
    </row>
    <row r="27" spans="1:15">
      <c r="A27" t="s">
        <v>5</v>
      </c>
      <c r="B27">
        <v>217.154</v>
      </c>
      <c r="C27">
        <v>0.096774</v>
      </c>
      <c r="D27" s="1">
        <f t="shared" si="6"/>
        <v>21.014861196</v>
      </c>
      <c r="H27" t="s">
        <v>5</v>
      </c>
      <c r="I27">
        <v>168.747</v>
      </c>
      <c r="J27">
        <v>0.076797</v>
      </c>
      <c r="K27" s="1">
        <f t="shared" si="7"/>
        <v>12.959263359</v>
      </c>
      <c r="O27">
        <f>SUM(K15:K17,K27:K29)</f>
        <v>139.615847905</v>
      </c>
    </row>
    <row r="28" spans="1:11">
      <c r="A28" t="s">
        <v>6</v>
      </c>
      <c r="B28">
        <v>726.133</v>
      </c>
      <c r="C28">
        <v>0.058242</v>
      </c>
      <c r="D28" s="1">
        <f t="shared" si="6"/>
        <v>42.291438186</v>
      </c>
      <c r="H28" t="s">
        <v>6</v>
      </c>
      <c r="I28">
        <v>631.316</v>
      </c>
      <c r="J28">
        <v>0.041305</v>
      </c>
      <c r="K28" s="1">
        <f t="shared" si="7"/>
        <v>26.07650738</v>
      </c>
    </row>
    <row r="29" spans="1:16">
      <c r="A29" t="s">
        <v>7</v>
      </c>
      <c r="B29">
        <v>362.85</v>
      </c>
      <c r="C29">
        <v>0.162881</v>
      </c>
      <c r="D29" s="1">
        <f t="shared" si="6"/>
        <v>59.10137085</v>
      </c>
      <c r="H29" t="s">
        <v>7</v>
      </c>
      <c r="I29">
        <v>282.807</v>
      </c>
      <c r="J29">
        <v>0.157258</v>
      </c>
      <c r="K29" s="1">
        <f t="shared" si="7"/>
        <v>44.473663206</v>
      </c>
      <c r="O29">
        <f>SUM(O26:O27)</f>
        <v>134.179826881</v>
      </c>
      <c r="P29">
        <f>O30-O29</f>
        <v>16.044557936</v>
      </c>
    </row>
    <row r="30" spans="4:15">
      <c r="D30" s="1"/>
      <c r="E30"/>
      <c r="K30" s="1"/>
      <c r="L30"/>
      <c r="O30">
        <f>SUM(O24:O25)</f>
        <v>150.224384817</v>
      </c>
    </row>
    <row r="31" spans="4:11">
      <c r="D31" s="1"/>
      <c r="E31"/>
      <c r="K31" s="1"/>
    </row>
    <row r="32" spans="4:11">
      <c r="D32">
        <f>SUM(D22:D31)</f>
        <v>118.802697601</v>
      </c>
      <c r="K32">
        <f>SUM(K22:K31)</f>
        <v>80.129406761</v>
      </c>
    </row>
    <row r="36" spans="4:11">
      <c r="D36">
        <f>D32+D20</f>
        <v>150.224384817</v>
      </c>
      <c r="H36">
        <f>D36-K36</f>
        <v>16.044557936</v>
      </c>
      <c r="K36">
        <f>K32+K20</f>
        <v>134.179826881</v>
      </c>
    </row>
  </sheetData>
  <pageMargins left="0.75" right="0.75" top="1" bottom="1" header="0.5" footer="0.5"/>
  <headerFooter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comments xmlns="https://web.wps.cn/et/2018/main" xmlns:s="http://schemas.openxmlformats.org/spreadsheetml/2006/main">
  <commentList sheetStid="1">
    <comment s:ref="H16" rgbClr="F6EFC0"/>
    <comment s:ref="A28" rgbClr="F71DA0"/>
    <comment s:ref="H28" rgbClr="F71DA0"/>
  </commentList>
  <commentList sheetStid="2">
    <comment s:ref="A16" rgbClr="EFE580"/>
    <comment s:ref="H16" rgbClr="F6EFC0"/>
    <comment s:ref="A28" rgbClr="F71DA0"/>
    <comment s:ref="H28" rgbClr="F71DA0"/>
  </commentList>
</comments>
</file>

<file path=customXml/itemProps1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estevemiquel</dc:creator>
  <cp:lastModifiedBy>estevemiquel</cp:lastModifiedBy>
  <dcterms:created xsi:type="dcterms:W3CDTF">2024-05-15T15:25:12Z</dcterms:created>
  <dcterms:modified xsi:type="dcterms:W3CDTF">2024-05-15T16:59:26Z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1033-11.1.0.11719</vt:lpwstr>
  </property>
</Properties>
</file>