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<sst xmlns="http://schemas.openxmlformats.org/spreadsheetml/2006/main" count="13" uniqueCount="13">
  <si>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energia total</t>
  </si>
  <si>
    <t>energia * factor 4%</t>
  </si>
  <si>
    <t>kwh per trafo</t>
  </si>
  <si>
    <t>total energia</t>
  </si>
  <si>
    <t>curva</t>
  </si>
  <si>
    <t>lects</t>
  </si>
  <si>
    <t>energia F1</t>
  </si>
  <si>
    <t>dies</t>
  </si>
  <si>
    <t>h/dia</t>
  </si>
  <si>
    <t>energia fact</t>
  </si>
  <si>
    <t>lect</t>
  </si>
  <si>
    <t>corva</t>
  </si>
  <si>
    <t>f1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</si>
</sst>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0_ "/>
  </numFmts>
  <fonts count="21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K22"/>
  <sheetViews>
    <sheetView tabSelected="1" workbookViewId="0">
      <selection activeCell="K1" sqref="K1:K6"/>
    </sheetView>
  </sheetViews>
  <sheetFormatPr defaultColWidth="8.88888888888889" defaultRowHeight="15"/>
  <cols>
    <col min="5" max="5" width="10.8888888888889" customWidth="1"/>
    <col min="6" max="6" width="16.5555555555556" customWidth="1"/>
    <col min="7" max="7" width="11.5555555555556" customWidth="1"/>
    <col min="8" max="8" width="10.8888888888889" customWidth="1"/>
  </cols>
  <sheetData>
    <row r="1" spans="11:11">
      <c r="K1">
        <f>598+725+1589</f>
        <v>2912</v>
      </c>
    </row>
    <row r="2" spans="11:11">
      <c r="K2">
        <f>1589+598+725</f>
        <v>2912</v>
      </c>
    </row>
    <row r="3" spans="11:11">
      <c r="K3">
        <f>12382-11657</f>
        <v>725</v>
      </c>
    </row>
    <row r="4" spans="11:11">
      <c r="K4">
        <f>8704-8106</f>
        <v>598</v>
      </c>
    </row>
    <row r="5" spans="5:11">
      <c r="E5" t="s">
        <v>0</v>
      </c>
      <c r="F5" t="s">
        <v>1</v>
      </c>
      <c r="G5" t="s">
        <v>2</v>
      </c>
      <c r="H5" t="s">
        <v>3</v>
      </c>
      <c r="K5">
        <f>72774-71185</f>
        <v>1589</v>
      </c>
    </row>
    <row r="6" spans="4:11">
      <c r="D6" t="s">
        <v>4</v>
      </c>
      <c r="E6">
        <v>3044</v>
      </c>
      <c r="F6">
        <f t="shared" ref="F6:F8" si="0">E6*1.04</f>
        <v>3165.76</v>
      </c>
      <c r="G6">
        <f t="shared" ref="G6:G8" si="1">50*0.01</f>
        <v>0.5</v>
      </c>
      <c r="H6">
        <f>F6+(G6*31*24)</f>
        <v>3537.76</v>
      </c>
      <c r="K6">
        <f>1792.5+829.78+679.82</f>
        <v>3302.1</v>
      </c>
    </row>
    <row r="7" spans="4:8">
      <c r="D7" t="s">
        <v>5</v>
      </c>
      <c r="E7">
        <f>714+595+1811</f>
        <v>3120</v>
      </c>
      <c r="F7">
        <f t="shared" si="0"/>
        <v>3244.8</v>
      </c>
      <c r="G7">
        <f t="shared" si="1"/>
        <v>0.5</v>
      </c>
      <c r="H7" s="1">
        <f t="shared" ref="H6:H8" si="2">F7+(G7*30*24)</f>
        <v>3604.8</v>
      </c>
    </row>
    <row r="12" spans="5:6">
      <c r="E12" t="s">
        <v>6</v>
      </c>
      <c r="F12">
        <f>837+692+2075</f>
        <v>3604</v>
      </c>
    </row>
    <row r="15" spans="7:8">
      <c r="G15" t="s">
        <v>7</v>
      </c>
      <c r="H15">
        <v>31</v>
      </c>
    </row>
    <row r="16" spans="7:8">
      <c r="G16" t="s">
        <v>8</v>
      </c>
      <c r="H16">
        <v>24</v>
      </c>
    </row>
    <row r="17" spans="7:8">
      <c r="G17" t="s">
        <v>9</v>
      </c>
      <c r="H17">
        <f>829.58+1044.02+2503.44</f>
        <v>4377.04</v>
      </c>
    </row>
    <row r="18" spans="7:8">
      <c r="G18" t="s">
        <v>10</v>
      </c>
      <c r="H18">
        <f>911+732+2207</f>
        <v>3850</v>
      </c>
    </row>
    <row r="19" spans="7:8">
      <c r="G19" t="s">
        <v>11</v>
      </c>
      <c r="H19" s="2">
        <v>3851</v>
      </c>
    </row>
    <row r="20" spans="7:8">
      <c r="G20" t="s">
        <v>12</v>
      </c>
      <c r="H20">
        <f>1051+842+2483</f>
        <v>4376</v>
      </c>
    </row>
    <row r="22" spans="7:7">
      <c r="G22">
        <f>(H19*1.04)+(0.5*H15*H16)</f>
        <v>4377.04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estevemiquel</dc:creator>
  <cp:lastModifiedBy>estevemiquel</cp:lastModifiedBy>
  <dcterms:created xsi:type="dcterms:W3CDTF">2025-02-11T12:56:00Z</dcterms:created>
  <dcterms:modified xsi:type="dcterms:W3CDTF">2025-02-20T12:58:21Z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