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85" windowWidth="14805" windowHeight="7830"/>
  </bookViews>
  <sheets>
    <sheet name="MARX OCTUBRE" sheetId="1" r:id="rId1"/>
    <sheet name="MARX NOVIEMBRE" sheetId="4" r:id="rId2"/>
  </sheets>
  <calcPr calcId="124519"/>
</workbook>
</file>

<file path=xl/calcChain.xml><?xml version="1.0" encoding="utf-8"?>
<calcChain xmlns="http://schemas.openxmlformats.org/spreadsheetml/2006/main">
  <c r="C112" i="1"/>
  <c r="F111"/>
  <c r="E111"/>
  <c r="D111"/>
  <c r="C111"/>
  <c r="E27"/>
  <c r="G83" i="4"/>
  <c r="F83"/>
  <c r="E83"/>
  <c r="C83"/>
  <c r="D83"/>
  <c r="C84"/>
  <c r="E61" l="1"/>
  <c r="E57"/>
  <c r="E54"/>
  <c r="E50"/>
  <c r="E44"/>
  <c r="E47"/>
  <c r="E39"/>
  <c r="E35"/>
  <c r="E31"/>
  <c r="E28"/>
  <c r="E24"/>
  <c r="E21"/>
  <c r="E18"/>
  <c r="E15"/>
  <c r="E12"/>
  <c r="E89" i="1" l="1"/>
  <c r="E86"/>
  <c r="E82"/>
  <c r="E79"/>
  <c r="E66"/>
  <c r="E75"/>
  <c r="E59"/>
  <c r="E54"/>
  <c r="E50"/>
  <c r="E43"/>
  <c r="E47"/>
  <c r="E18"/>
  <c r="E33"/>
  <c r="E30"/>
  <c r="E14"/>
  <c r="E23"/>
  <c r="E7"/>
</calcChain>
</file>

<file path=xl/sharedStrings.xml><?xml version="1.0" encoding="utf-8"?>
<sst xmlns="http://schemas.openxmlformats.org/spreadsheetml/2006/main" count="831" uniqueCount="359">
  <si>
    <t>MDF-01-10-18-01</t>
  </si>
  <si>
    <t>HAM ASTORIA</t>
  </si>
  <si>
    <t>WINCH</t>
  </si>
  <si>
    <t>2 TONELADAS ELECTRICO</t>
  </si>
  <si>
    <t>SALVADOR SBENDEK</t>
  </si>
  <si>
    <t>SBENDEK@SI-HAM.COM</t>
  </si>
  <si>
    <t>503-6200-9600</t>
  </si>
  <si>
    <t>TF</t>
  </si>
  <si>
    <t>MDF-01-10-18-02</t>
  </si>
  <si>
    <t>MARX DE FLORAN</t>
  </si>
  <si>
    <t>REPUESTOS</t>
  </si>
  <si>
    <t>REPARACION DE MONTA</t>
  </si>
  <si>
    <t>FRANCISCO CORONA</t>
  </si>
  <si>
    <t>FRANCISCO.CORONA@CEMACO.COM</t>
  </si>
  <si>
    <t>5630-1186</t>
  </si>
  <si>
    <t>CP</t>
  </si>
  <si>
    <t>AS</t>
  </si>
  <si>
    <t>TARIMAS 
PLASTICAS</t>
  </si>
  <si>
    <t>MDF-02-10-18-03</t>
  </si>
  <si>
    <t>AMSA</t>
  </si>
  <si>
    <t>STACKER</t>
  </si>
  <si>
    <t>2500 LIBRAS</t>
  </si>
  <si>
    <t>FERNANDO GONZALEZ</t>
  </si>
  <si>
    <t>F.GONZALEZ@ALIANZAMAYORISTA.COM</t>
  </si>
  <si>
    <t>5514-8039</t>
  </si>
  <si>
    <t>MDF-03-10-18-04</t>
  </si>
  <si>
    <t>RAMPAS</t>
  </si>
  <si>
    <t>MINIDOCK</t>
  </si>
  <si>
    <t>MDF-04-10-18-05</t>
  </si>
  <si>
    <t>COLOR COLOR</t>
  </si>
  <si>
    <t>PALLET</t>
  </si>
  <si>
    <t>MANUAL</t>
  </si>
  <si>
    <t>KARINA TELLO</t>
  </si>
  <si>
    <t>VENTASCOLORCOLOR@AUTLOOK.COM</t>
  </si>
  <si>
    <t>MDF-04-10-18-06</t>
  </si>
  <si>
    <t>FECHARI</t>
  </si>
  <si>
    <t>PERNOS</t>
  </si>
  <si>
    <t>PERNAR RACKS</t>
  </si>
  <si>
    <t>SELVIN DE LEON</t>
  </si>
  <si>
    <t>GERENTEOPERACIONES@NINOSHKA.COM</t>
  </si>
  <si>
    <t>2285-5555</t>
  </si>
  <si>
    <t>MDF-08-10-18-06</t>
  </si>
  <si>
    <t>6685-5555</t>
  </si>
  <si>
    <t>MDF-08-10-18-07</t>
  </si>
  <si>
    <t>LA POPULAR</t>
  </si>
  <si>
    <t>SERVICIO DE 
MONTACARGAS</t>
  </si>
  <si>
    <t>SERVICIO</t>
  </si>
  <si>
    <t>ELMER ESPINA</t>
  </si>
  <si>
    <t>EESPINA@ILPSA.COM</t>
  </si>
  <si>
    <t>2420-0202</t>
  </si>
  <si>
    <t>MDF-08-10-18-08</t>
  </si>
  <si>
    <t>SUPLIMASTER</t>
  </si>
  <si>
    <t>VIGAS DE CARGA 
Y PATAS</t>
  </si>
  <si>
    <t>RACKS</t>
  </si>
  <si>
    <t>CARLOS CORDERO</t>
  </si>
  <si>
    <t>CCORDERO@SUPLIMASTER.COM</t>
  </si>
  <si>
    <t>5202-6691</t>
  </si>
  <si>
    <t>CAMINAMIENTO</t>
  </si>
  <si>
    <t>PISO</t>
  </si>
  <si>
    <t>PROTECTORES 
DE TUNEL</t>
  </si>
  <si>
    <t>PROTECTORES DE RACKS</t>
  </si>
  <si>
    <t>PROTECTORES 
DE ANDEN</t>
  </si>
  <si>
    <t>PROTECTORES DE POLIURETANO</t>
  </si>
  <si>
    <t>VINICIO NAVAS</t>
  </si>
  <si>
    <t>JVNAVAS@ILPSA.COM</t>
  </si>
  <si>
    <t>PROTECTORES 
DE HULE</t>
  </si>
  <si>
    <t>PROTECTORES DE HULE</t>
  </si>
  <si>
    <t>BUFA DE 
MONTACARGAS</t>
  </si>
  <si>
    <t>CAMBIO Y REPARACION</t>
  </si>
  <si>
    <t>HUGO CALDERON</t>
  </si>
  <si>
    <t>HUGO.QUEL@CEMACO.COM</t>
  </si>
  <si>
    <t>4137-1684</t>
  </si>
  <si>
    <t>CEMACO</t>
  </si>
  <si>
    <t>BRAZOS DE 
ANDEN</t>
  </si>
  <si>
    <t>BRAZOS DE ANDEN</t>
  </si>
  <si>
    <t>MDF-09-10-18-09</t>
  </si>
  <si>
    <t>MDF-09-10-18-10</t>
  </si>
  <si>
    <t>MDF-09-10-18-11</t>
  </si>
  <si>
    <t>MDF-09-10-18-12</t>
  </si>
  <si>
    <t>MDF-09-10-18-13</t>
  </si>
  <si>
    <t>MDF-09-10-18-14</t>
  </si>
  <si>
    <t>MDF-12-10-18-15</t>
  </si>
  <si>
    <t>F.GONZALEZ@ALIANZA MAYORISTA.COM</t>
  </si>
  <si>
    <t>PALLET MANUAL</t>
  </si>
  <si>
    <t>MDF-15-10-18-16</t>
  </si>
  <si>
    <t>CIFSA</t>
  </si>
  <si>
    <t>RACKS PASILLO ELEVADO</t>
  </si>
  <si>
    <t>JORGE HERNANDEZ</t>
  </si>
  <si>
    <t>JHERNANDEZ@CIFSACR.COM</t>
  </si>
  <si>
    <t>5511-8684</t>
  </si>
  <si>
    <t>MDF-15-10-18-17</t>
  </si>
  <si>
    <t>RACKS SELECTIVO</t>
  </si>
  <si>
    <t>ARMANDO REVOLORIO</t>
  </si>
  <si>
    <t>ARMANDO.REVOLORIO@CEMACO.COM</t>
  </si>
  <si>
    <t>5951-1558</t>
  </si>
  <si>
    <t>MDF-15-10-18-18</t>
  </si>
  <si>
    <t xml:space="preserve">LA POPULAR </t>
  </si>
  <si>
    <t>RACKS PICKING</t>
  </si>
  <si>
    <t>LUIGI MEOÑO</t>
  </si>
  <si>
    <t>LMEONO@ILPSA.COM</t>
  </si>
  <si>
    <t>5612-3099</t>
  </si>
  <si>
    <t>MDF-16-10-18-19</t>
  </si>
  <si>
    <t>CORALSA</t>
  </si>
  <si>
    <t>SELECTIVO</t>
  </si>
  <si>
    <t>EDWIN RANGEL</t>
  </si>
  <si>
    <t>EDWIN.RANGEL@CORALSA.COM.GT</t>
  </si>
  <si>
    <t>4896-7495</t>
  </si>
  <si>
    <t>MDF-16-10-18-20</t>
  </si>
  <si>
    <t>TARIMAS PLASTICAS</t>
  </si>
  <si>
    <t>ASEPTICAS</t>
  </si>
  <si>
    <t>WALTER PEREZ</t>
  </si>
  <si>
    <t>WPEREZ@ILSA.COM</t>
  </si>
  <si>
    <t>MDF-18-10-18-22</t>
  </si>
  <si>
    <t>WPEREZ@ILPSA.COM</t>
  </si>
  <si>
    <t>MDF-23-10-18-24</t>
  </si>
  <si>
    <t>MINISTERIO DE AMBIENTE</t>
  </si>
  <si>
    <t>PICKING CON MELAMINA</t>
  </si>
  <si>
    <t>OLIVER MARTINEZ</t>
  </si>
  <si>
    <t>ODMARTINEZ@MARN.GOB.GT</t>
  </si>
  <si>
    <t>2334-0200</t>
  </si>
  <si>
    <t>MDF-23-10-18-25</t>
  </si>
  <si>
    <t>PROFIL</t>
  </si>
  <si>
    <t>BOMBA 
HIDRAULICA</t>
  </si>
  <si>
    <t>CRISTIAN VELIZ</t>
  </si>
  <si>
    <t>BODEGA.GT@PROFIL.COM.SV</t>
  </si>
  <si>
    <t>2319-0200</t>
  </si>
  <si>
    <t>MDF-23-10-18-26</t>
  </si>
  <si>
    <t>TOTAL</t>
  </si>
  <si>
    <t>DRIVE-IN</t>
  </si>
  <si>
    <t>PICKING</t>
  </si>
  <si>
    <t>MDF-25-10-18-27</t>
  </si>
  <si>
    <t>INSTALACIONES MODERNAS</t>
  </si>
  <si>
    <t>JUNIOR PEREZ</t>
  </si>
  <si>
    <t>JEFEBODEGA@INSTALACIONESMODERNAS.COM</t>
  </si>
  <si>
    <t>5936-2321</t>
  </si>
  <si>
    <t>MDF-25-10-18-28</t>
  </si>
  <si>
    <t>BOMBA HIDRAULICA</t>
  </si>
  <si>
    <t>MDF-26-10-18-29</t>
  </si>
  <si>
    <t>CTS SOLUTION</t>
  </si>
  <si>
    <t>BRYAN BONILLA</t>
  </si>
  <si>
    <t>COMPRAS@CTS.COM.GT</t>
  </si>
  <si>
    <t>2477-7323</t>
  </si>
  <si>
    <t>MDF-26-10-18-30</t>
  </si>
  <si>
    <t>MDF-26-10-18-31</t>
  </si>
  <si>
    <t>MICOOPE</t>
  </si>
  <si>
    <t>PASILLO ELEVADO</t>
  </si>
  <si>
    <t>MAURICIO BATEN</t>
  </si>
  <si>
    <t>MFM66@GMAIL.COM</t>
  </si>
  <si>
    <t>3514-2029</t>
  </si>
  <si>
    <t>MDF-29-10-18-32</t>
  </si>
  <si>
    <t>MDF-29-10-18-33</t>
  </si>
  <si>
    <t>MDF-30-10-18-34</t>
  </si>
  <si>
    <t>DESCUENTO DE SISTEMA</t>
  </si>
  <si>
    <t>MDF-30-10-18-35</t>
  </si>
  <si>
    <t>MDF-30-10-18-36</t>
  </si>
  <si>
    <t>MDF-30-10-18-37</t>
  </si>
  <si>
    <t>YOBEL</t>
  </si>
  <si>
    <t>MANUALES</t>
  </si>
  <si>
    <t>JORGE MUÑOZ</t>
  </si>
  <si>
    <t>JMUNOZ@YOBELSC.BIZ</t>
  </si>
  <si>
    <t>4216-4120</t>
  </si>
  <si>
    <t>MDF-30-10-18-38</t>
  </si>
  <si>
    <t>RKTELLO@GMAIL.COM</t>
  </si>
  <si>
    <t>5930-9030</t>
  </si>
  <si>
    <t>MDF-30-10-18-39</t>
  </si>
  <si>
    <t>STAMPO INTERNACIONAL</t>
  </si>
  <si>
    <t>ALVARO PACHECO</t>
  </si>
  <si>
    <t>ALVAROPACHECOHONDA@GMAIL.COM</t>
  </si>
  <si>
    <t>MDF-31-10-18-40</t>
  </si>
  <si>
    <t>CONTINENTAL MOTOR</t>
  </si>
  <si>
    <t>JOSE LUIS DE LEON</t>
  </si>
  <si>
    <t>JDELEON@CONTINENTALMOTORES.COM</t>
  </si>
  <si>
    <t>4150-3166</t>
  </si>
  <si>
    <t>MDF-31-10-18-41</t>
  </si>
  <si>
    <t>MDF-31-10-18-42</t>
  </si>
  <si>
    <t>DESMONTAR SISTEMA</t>
  </si>
  <si>
    <t>MDF-31-10-18-43</t>
  </si>
  <si>
    <t>MDF-31-10-18-44</t>
  </si>
  <si>
    <t>AJEMAYA</t>
  </si>
  <si>
    <t>ALBRIX HERNANDEZ</t>
  </si>
  <si>
    <t>ALBRIX.HERNANDEZ.GT@AJEGROUP.COM</t>
  </si>
  <si>
    <t>3021-2426</t>
  </si>
  <si>
    <t>MDF-31-10-18-45</t>
  </si>
  <si>
    <t>JIMMY BARRIENTOS</t>
  </si>
  <si>
    <t>JBARRIENTOS@ILPSA.COM</t>
  </si>
  <si>
    <t>MDF-31-10-18-46</t>
  </si>
  <si>
    <t>LLANTAS</t>
  </si>
  <si>
    <t>INSTALACION</t>
  </si>
  <si>
    <t>CLIENTE SOLICITA LA COTI. 
DETALLADA MDF-23-10-18-24</t>
  </si>
  <si>
    <t>O.T.</t>
  </si>
  <si>
    <t>NOTA: AL FINAL YA NO FUERON 102 PERNOS SINO 204 POR ESO SE COBRO MAS</t>
  </si>
  <si>
    <t>NOTA:</t>
  </si>
  <si>
    <t>NO. COTIZACION</t>
  </si>
  <si>
    <t>EMPRESA</t>
  </si>
  <si>
    <t>PRODUCTO</t>
  </si>
  <si>
    <t>DESCRIPCION DE PRODUCTO</t>
  </si>
  <si>
    <t>MONTO COTIZADO</t>
  </si>
  <si>
    <t>CONTACTO</t>
  </si>
  <si>
    <t>CORREO ELECTRONICO</t>
  </si>
  <si>
    <t>TELEFONO</t>
  </si>
  <si>
    <t>NOTA: UNICAMENTE COMPRARON UNA 
RAMPA</t>
  </si>
  <si>
    <t>NOTA: COMPRARON 2 PALLET DE 2.5 TONELADAS</t>
  </si>
  <si>
    <t>NOTA: SE VENDIO EL STACKER DE 2,200 LBS. MARCA BIG JOE $7,900</t>
  </si>
  <si>
    <t>REPARACION POR CAMBIO DE BUFA 
TRASERA DE MONTACARGAS</t>
  </si>
  <si>
    <t>MES DE OCTUBRE 2018</t>
  </si>
  <si>
    <t>PENDIENTE PARA EL MES DE ENERO</t>
  </si>
  <si>
    <t>3 PALLET DE 3.5 TONELADAS</t>
  </si>
  <si>
    <t>2 PALLET DE 2.5 TONELADAS</t>
  </si>
  <si>
    <t>ANULADA</t>
  </si>
  <si>
    <t>YA HAY ORDEN POR LA MUESTRA PERO 
AUN NO LA HAN LLEVADO</t>
  </si>
  <si>
    <t>PENDIENTE DE CONFIRMACION</t>
  </si>
  <si>
    <t>SE COBRO MAS AL FINAL Q22,322</t>
  </si>
  <si>
    <t>NO LO QUISIERON PREFIERIERON 
EL OTRO</t>
  </si>
  <si>
    <t>PENDIENTE DE CONFIRMACION ENERO</t>
  </si>
  <si>
    <t>SE FACTURO COMO GRUPO ALVIKA, S.A.</t>
  </si>
  <si>
    <t>EN ESPERA DE CONFIRMACION</t>
  </si>
  <si>
    <t>PRIMERA PARTE FACTURADA DE 50,000</t>
  </si>
  <si>
    <t>ANULADA SE APROBO LA DE 3,800</t>
  </si>
  <si>
    <t>EN PROCESO</t>
  </si>
  <si>
    <t xml:space="preserve">SE PERDIO ESTA VENTA </t>
  </si>
  <si>
    <t>MDF-6-11-18-47</t>
  </si>
  <si>
    <t>PUSH BAC</t>
  </si>
  <si>
    <t>MDF-6-11-18-48</t>
  </si>
  <si>
    <t>PALLET ELECTRICA</t>
  </si>
  <si>
    <t>MDF-8-11-18-49</t>
  </si>
  <si>
    <t>ACASTILLO@YOBELSCM.BIZ</t>
  </si>
  <si>
    <t>4216-4131</t>
  </si>
  <si>
    <t>MDF-8-11-18-50</t>
  </si>
  <si>
    <t>REFUERZO DE ANGULAR</t>
  </si>
  <si>
    <t>PARA RAMPA</t>
  </si>
  <si>
    <t>MDF-8-11-18-51</t>
  </si>
  <si>
    <t>CONTADORININSA@NINOSHKA.COM</t>
  </si>
  <si>
    <t>MDF-8-11-18-52</t>
  </si>
  <si>
    <t>LICORERA</t>
  </si>
  <si>
    <t>DE 2.5 TONELADAS</t>
  </si>
  <si>
    <t>HAYDEE.SARAVIA@RONESDEGUATEMALA.COM</t>
  </si>
  <si>
    <t>2470-4646</t>
  </si>
  <si>
    <t>MDF-9-11-18-51 (53)</t>
  </si>
  <si>
    <t>PROINCO COPROD</t>
  </si>
  <si>
    <t>ANTONIO QUIROA</t>
  </si>
  <si>
    <t>VENTAS@COPROD-GT.COM</t>
  </si>
  <si>
    <t>2435-3483</t>
  </si>
  <si>
    <t>MDF-9-11-18-51 (54)</t>
  </si>
  <si>
    <t>EXTRA</t>
  </si>
  <si>
    <t>JUAN JOSE MANZO</t>
  </si>
  <si>
    <t>BODEGA@CARDAMOMOIL.COM</t>
  </si>
  <si>
    <t>2243-1500</t>
  </si>
  <si>
    <t>MDF-9-11-18-51 (55)</t>
  </si>
  <si>
    <t>CTS</t>
  </si>
  <si>
    <t>ANDRES ENRIQUEZ</t>
  </si>
  <si>
    <t>ANDRESENRIQUEZ@CTS.COM.GT</t>
  </si>
  <si>
    <t>5512-9198</t>
  </si>
  <si>
    <t>MDF-13-11-18-56</t>
  </si>
  <si>
    <t>TRASLADO</t>
  </si>
  <si>
    <t>MDF-13-11-18-57</t>
  </si>
  <si>
    <t>VIGAS DE CARGA</t>
  </si>
  <si>
    <t>RESTAURAR</t>
  </si>
  <si>
    <t>MDF-13-11-18-58</t>
  </si>
  <si>
    <t>ESCALERA</t>
  </si>
  <si>
    <t>CON RODOS</t>
  </si>
  <si>
    <t>MDF-13-11-18-59</t>
  </si>
  <si>
    <t>RAMPA</t>
  </si>
  <si>
    <t>MDF-13-11-18-60</t>
  </si>
  <si>
    <t>BATERIA</t>
  </si>
  <si>
    <t>PARA STACKER</t>
  </si>
  <si>
    <t>ALEX CONTRERAS</t>
  </si>
  <si>
    <t>ACONTRERAS@ILPSA.COM</t>
  </si>
  <si>
    <t>MDF-13-11-18-61</t>
  </si>
  <si>
    <t>EMASAL</t>
  </si>
  <si>
    <t>DESMONTAR</t>
  </si>
  <si>
    <t>HUGO.SINAY@EMASAL.COM</t>
  </si>
  <si>
    <t>4739-8218</t>
  </si>
  <si>
    <t>MDF-16-11-18-63</t>
  </si>
  <si>
    <t>MANUAL DE UN RODO</t>
  </si>
  <si>
    <t>MDF-16-11-18-64</t>
  </si>
  <si>
    <t xml:space="preserve">VIGA DE CARGA </t>
  </si>
  <si>
    <t>MDF-16-11-18-65</t>
  </si>
  <si>
    <t>LA POPULAR MERCOSAL</t>
  </si>
  <si>
    <t>EAVILA@ILPSA.COM</t>
  </si>
  <si>
    <t>MDF-19-11-18-66</t>
  </si>
  <si>
    <t>KARLA BOBADILLA</t>
  </si>
  <si>
    <t>EXPLOREDB07@GMAIL.COM</t>
  </si>
  <si>
    <t>MDF-19-11-18-67</t>
  </si>
  <si>
    <t>PUSH BACK</t>
  </si>
  <si>
    <t>MDF-20-11-18-68</t>
  </si>
  <si>
    <t>LANCO</t>
  </si>
  <si>
    <t>RODO DE 3.5 TON</t>
  </si>
  <si>
    <t>BODEGAGUA01@LANCOPAINTS.COM</t>
  </si>
  <si>
    <t>5922-6630</t>
  </si>
  <si>
    <t>MDF-20-11-18-69</t>
  </si>
  <si>
    <t>ELECTRICA</t>
  </si>
  <si>
    <t>JARAMIREZ@ILPSA.COM</t>
  </si>
  <si>
    <t>MDF-22-11-18-70</t>
  </si>
  <si>
    <t>PROFILAXIS GUATEMALA</t>
  </si>
  <si>
    <t>SEBASTIAN TRABANINO</t>
  </si>
  <si>
    <t>MDF-22-11-18-71</t>
  </si>
  <si>
    <t>AMICELCO</t>
  </si>
  <si>
    <t>SERVICIO MONTACARGAS</t>
  </si>
  <si>
    <t>MONTACARGAS DE 4 RUEDAS</t>
  </si>
  <si>
    <t>ALEJANDRA VASQUEZ</t>
  </si>
  <si>
    <t>AVASQUEZ@AMICELCO.COM.GT</t>
  </si>
  <si>
    <t>2420-3800</t>
  </si>
  <si>
    <t>MDF-22-11-18-72</t>
  </si>
  <si>
    <t>JUNIOR 
PEREZ</t>
  </si>
  <si>
    <t>AIME 
CASTILLO</t>
  </si>
  <si>
    <t>NESTOR 
PEÑATE</t>
  </si>
  <si>
    <t>HAIDEE 
SARAVIA</t>
  </si>
  <si>
    <t>ADAN 
RAMIREZ</t>
  </si>
  <si>
    <t>HUGO 
SINAY</t>
  </si>
  <si>
    <t>KARINA 
TELLO</t>
  </si>
  <si>
    <t>ALLAN 
RAMIREZ</t>
  </si>
  <si>
    <t>ENRIQUE 
AVILA</t>
  </si>
  <si>
    <t>SE RESTAURARON 60 VIGAS</t>
  </si>
  <si>
    <t>4726-4727</t>
  </si>
  <si>
    <t>DESMONTAJE DE SISTEMA DE RACKS LIMPIEZA E INSTALACION</t>
  </si>
  <si>
    <t>NOTA: SE VINCULA CON LA 
O.T. DE LA VENTA DE RAMPA</t>
  </si>
  <si>
    <t>VENTA DE 30 VIGAS SUNSHINE</t>
  </si>
  <si>
    <t>DESMONTAJE DE 1 MARCO MECALUX Y UNDIR PERNOS Y CORTAR 4 VIGAS</t>
  </si>
  <si>
    <t>2 PALLET DE 3.5 TONELADAS</t>
  </si>
  <si>
    <t>SERVICIO DE MANTENIMIENTO 
PREVENTIVO</t>
  </si>
  <si>
    <t>MONTACARGAS RETRACTIL</t>
  </si>
  <si>
    <t>CLASIF.</t>
  </si>
  <si>
    <t>NO SE VENDIO Y COMPRO EN FPK</t>
  </si>
  <si>
    <t>DESCARTADA ESTA OPCION</t>
  </si>
  <si>
    <t xml:space="preserve">DESCARTADO </t>
  </si>
  <si>
    <t xml:space="preserve">EN ESPERA </t>
  </si>
  <si>
    <t xml:space="preserve">NO TENEMOS EXIXTENCIA DE 2.5 TON </t>
  </si>
  <si>
    <t xml:space="preserve">NO TENGO VIGAS PARA ENTREGA </t>
  </si>
  <si>
    <t>EN EPERA PARA EL PROIXMO AÑO</t>
  </si>
  <si>
    <t xml:space="preserve">EN ESPERA PROXIMO AÑO </t>
  </si>
  <si>
    <t xml:space="preserve">YA ESTA EN TRAMITE DE COMPRA </t>
  </si>
  <si>
    <t xml:space="preserve">EN TRAMITE </t>
  </si>
  <si>
    <t xml:space="preserve">NO TENEMOS EXIXTENCIA DE 3.5 TON </t>
  </si>
  <si>
    <t>ESTADO</t>
  </si>
  <si>
    <t>DESCARTADO</t>
  </si>
  <si>
    <t>VENTA</t>
  </si>
  <si>
    <t>ESPERA</t>
  </si>
  <si>
    <t>FALTA STOCK</t>
  </si>
  <si>
    <t>VENTAS</t>
  </si>
  <si>
    <t>FECHARI/NINOSHKA</t>
  </si>
  <si>
    <t>PORCENTAJE</t>
  </si>
  <si>
    <t xml:space="preserve">CLIENTE </t>
  </si>
  <si>
    <t xml:space="preserve">VENTA </t>
  </si>
  <si>
    <t>FALTA ESTOCK</t>
  </si>
  <si>
    <t>CTS SOLUTIONS</t>
  </si>
  <si>
    <t>LANCO PINTURERIAS</t>
  </si>
  <si>
    <t>NUMEROS REALES</t>
  </si>
  <si>
    <t xml:space="preserve">COTIZACIONES </t>
  </si>
  <si>
    <t>MOTIVO POR EL CUAL NO SE CRREO LA VENTA</t>
  </si>
  <si>
    <t>MOTIVO DE NO CIERRE</t>
  </si>
  <si>
    <t>COMPETENCIA</t>
  </si>
  <si>
    <t>NUEVOS ALMACENES</t>
  </si>
  <si>
    <t>CONSTRUCENTRO</t>
  </si>
  <si>
    <t>CONSTRUCENTRO 
CEMACO</t>
  </si>
  <si>
    <t>PROFILAXIS DE GUATEMALA</t>
  </si>
  <si>
    <t>AJE MAYA</t>
  </si>
  <si>
    <t>PENDIENTE DE LLEVAR MUESTRA</t>
  </si>
  <si>
    <t>COMPETENCIA/LO COMPRO EN FPK</t>
  </si>
  <si>
    <t>MEJOR OPCION</t>
  </si>
</sst>
</file>

<file path=xl/styles.xml><?xml version="1.0" encoding="utf-8"?>
<styleSheet xmlns="http://schemas.openxmlformats.org/spreadsheetml/2006/main">
  <numFmts count="2">
    <numFmt numFmtId="164" formatCode="_(&quot;Q&quot;* #,##0.00_);_(&quot;Q&quot;* \(#,##0.00\);_(&quot;Q&quot;* &quot;-&quot;??_);_(@_)"/>
    <numFmt numFmtId="165" formatCode="_([$$-540A]* #,##0.00_);_([$$-540A]* \(#,##0.00\);_([$$-540A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1" fontId="4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9" fontId="6" fillId="0" borderId="12" xfId="3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Hipervínculo" xfId="2" builtinId="8"/>
    <cellStyle name="Moneda" xfId="1" builtinId="4"/>
    <cellStyle name="Normal" xfId="0" builtinId="0"/>
    <cellStyle name="Porcentual" xfId="3" builtinId="5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ESTADISTICA</a:t>
            </a:r>
            <a:r>
              <a:rPr lang="es-ES" baseline="0"/>
              <a:t> DE VENTAS </a:t>
            </a:r>
          </a:p>
          <a:p>
            <a:pPr>
              <a:defRPr/>
            </a:pPr>
            <a:r>
              <a:rPr lang="es-ES" baseline="0"/>
              <a:t>OCTUBRE 2018</a:t>
            </a:r>
            <a:endParaRPr lang="es-E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'MARX OCTUBRE'!$D$93</c:f>
              <c:strCache>
                <c:ptCount val="1"/>
                <c:pt idx="0">
                  <c:v>VENTA </c:v>
                </c:pt>
              </c:strCache>
            </c:strRef>
          </c:tx>
          <c:cat>
            <c:strRef>
              <c:f>'MARX OCTUBRE'!$B$94:$B$110</c:f>
              <c:strCache>
                <c:ptCount val="17"/>
                <c:pt idx="0">
                  <c:v>HAM ASTORIA</c:v>
                </c:pt>
                <c:pt idx="1">
                  <c:v>NUEVOS ALMACENES</c:v>
                </c:pt>
                <c:pt idx="2">
                  <c:v>AMSA</c:v>
                </c:pt>
                <c:pt idx="3">
                  <c:v>COLOR COLOR</c:v>
                </c:pt>
                <c:pt idx="4">
                  <c:v>FECHARI</c:v>
                </c:pt>
                <c:pt idx="5">
                  <c:v>SUPLIMASTER</c:v>
                </c:pt>
                <c:pt idx="6">
                  <c:v>LA POPULAR</c:v>
                </c:pt>
                <c:pt idx="7">
                  <c:v>CIFSA</c:v>
                </c:pt>
                <c:pt idx="8">
                  <c:v>CORALSA</c:v>
                </c:pt>
                <c:pt idx="9">
                  <c:v>MINISTERIO DE AMBIENTE</c:v>
                </c:pt>
                <c:pt idx="10">
                  <c:v>PROFILAXIS DE GUATEMALA</c:v>
                </c:pt>
                <c:pt idx="11">
                  <c:v>INSTALACIONES MODERNAS</c:v>
                </c:pt>
                <c:pt idx="12">
                  <c:v>MICOOPE</c:v>
                </c:pt>
                <c:pt idx="13">
                  <c:v>YOBEL</c:v>
                </c:pt>
                <c:pt idx="14">
                  <c:v>STAMPO INTERNACIONAL</c:v>
                </c:pt>
                <c:pt idx="15">
                  <c:v>CONTINENTAL MOTOR</c:v>
                </c:pt>
                <c:pt idx="16">
                  <c:v>AJE MAYA</c:v>
                </c:pt>
              </c:strCache>
            </c:strRef>
          </c:cat>
          <c:val>
            <c:numRef>
              <c:f>'MARX OCTUBRE'!$D$94:$D$110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'MARX OCTUBRE'!$E$93</c:f>
              <c:strCache>
                <c:ptCount val="1"/>
                <c:pt idx="0">
                  <c:v>ESPERA</c:v>
                </c:pt>
              </c:strCache>
            </c:strRef>
          </c:tx>
          <c:cat>
            <c:strRef>
              <c:f>'MARX OCTUBRE'!$B$94:$B$110</c:f>
              <c:strCache>
                <c:ptCount val="17"/>
                <c:pt idx="0">
                  <c:v>HAM ASTORIA</c:v>
                </c:pt>
                <c:pt idx="1">
                  <c:v>NUEVOS ALMACENES</c:v>
                </c:pt>
                <c:pt idx="2">
                  <c:v>AMSA</c:v>
                </c:pt>
                <c:pt idx="3">
                  <c:v>COLOR COLOR</c:v>
                </c:pt>
                <c:pt idx="4">
                  <c:v>FECHARI</c:v>
                </c:pt>
                <c:pt idx="5">
                  <c:v>SUPLIMASTER</c:v>
                </c:pt>
                <c:pt idx="6">
                  <c:v>LA POPULAR</c:v>
                </c:pt>
                <c:pt idx="7">
                  <c:v>CIFSA</c:v>
                </c:pt>
                <c:pt idx="8">
                  <c:v>CORALSA</c:v>
                </c:pt>
                <c:pt idx="9">
                  <c:v>MINISTERIO DE AMBIENTE</c:v>
                </c:pt>
                <c:pt idx="10">
                  <c:v>PROFILAXIS DE GUATEMALA</c:v>
                </c:pt>
                <c:pt idx="11">
                  <c:v>INSTALACIONES MODERNAS</c:v>
                </c:pt>
                <c:pt idx="12">
                  <c:v>MICOOPE</c:v>
                </c:pt>
                <c:pt idx="13">
                  <c:v>YOBEL</c:v>
                </c:pt>
                <c:pt idx="14">
                  <c:v>STAMPO INTERNACIONAL</c:v>
                </c:pt>
                <c:pt idx="15">
                  <c:v>CONTINENTAL MOTOR</c:v>
                </c:pt>
                <c:pt idx="16">
                  <c:v>AJE MAYA</c:v>
                </c:pt>
              </c:strCache>
            </c:strRef>
          </c:cat>
          <c:val>
            <c:numRef>
              <c:f>'MARX OCTUBRE'!$E$94:$E$110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</c:ser>
        <c:ser>
          <c:idx val="2"/>
          <c:order val="2"/>
          <c:tx>
            <c:strRef>
              <c:f>'MARX OCTUBRE'!$F$93</c:f>
              <c:strCache>
                <c:ptCount val="1"/>
                <c:pt idx="0">
                  <c:v>DESCARTADO</c:v>
                </c:pt>
              </c:strCache>
            </c:strRef>
          </c:tx>
          <c:cat>
            <c:strRef>
              <c:f>'MARX OCTUBRE'!$B$94:$B$110</c:f>
              <c:strCache>
                <c:ptCount val="17"/>
                <c:pt idx="0">
                  <c:v>HAM ASTORIA</c:v>
                </c:pt>
                <c:pt idx="1">
                  <c:v>NUEVOS ALMACENES</c:v>
                </c:pt>
                <c:pt idx="2">
                  <c:v>AMSA</c:v>
                </c:pt>
                <c:pt idx="3">
                  <c:v>COLOR COLOR</c:v>
                </c:pt>
                <c:pt idx="4">
                  <c:v>FECHARI</c:v>
                </c:pt>
                <c:pt idx="5">
                  <c:v>SUPLIMASTER</c:v>
                </c:pt>
                <c:pt idx="6">
                  <c:v>LA POPULAR</c:v>
                </c:pt>
                <c:pt idx="7">
                  <c:v>CIFSA</c:v>
                </c:pt>
                <c:pt idx="8">
                  <c:v>CORALSA</c:v>
                </c:pt>
                <c:pt idx="9">
                  <c:v>MINISTERIO DE AMBIENTE</c:v>
                </c:pt>
                <c:pt idx="10">
                  <c:v>PROFILAXIS DE GUATEMALA</c:v>
                </c:pt>
                <c:pt idx="11">
                  <c:v>INSTALACIONES MODERNAS</c:v>
                </c:pt>
                <c:pt idx="12">
                  <c:v>MICOOPE</c:v>
                </c:pt>
                <c:pt idx="13">
                  <c:v>YOBEL</c:v>
                </c:pt>
                <c:pt idx="14">
                  <c:v>STAMPO INTERNACIONAL</c:v>
                </c:pt>
                <c:pt idx="15">
                  <c:v>CONTINENTAL MOTOR</c:v>
                </c:pt>
                <c:pt idx="16">
                  <c:v>AJE MAYA</c:v>
                </c:pt>
              </c:strCache>
            </c:strRef>
          </c:cat>
          <c:val>
            <c:numRef>
              <c:f>'MARX OCTUBRE'!$F$94:$F$110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axId val="86176128"/>
        <c:axId val="86177664"/>
      </c:barChart>
      <c:catAx>
        <c:axId val="86176128"/>
        <c:scaling>
          <c:orientation val="minMax"/>
        </c:scaling>
        <c:axPos val="b"/>
        <c:majorTickMark val="none"/>
        <c:tickLblPos val="nextTo"/>
        <c:crossAx val="86177664"/>
        <c:crosses val="autoZero"/>
        <c:auto val="1"/>
        <c:lblAlgn val="ctr"/>
        <c:lblOffset val="100"/>
      </c:catAx>
      <c:valAx>
        <c:axId val="86177664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861761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ESTADISTICAS DE</a:t>
            </a:r>
            <a:r>
              <a:rPr lang="es-ES" baseline="0"/>
              <a:t> VENTAS </a:t>
            </a:r>
          </a:p>
          <a:p>
            <a:pPr>
              <a:defRPr/>
            </a:pPr>
            <a:r>
              <a:rPr lang="es-ES" baseline="0"/>
              <a:t>NOVIEMBRE 2018</a:t>
            </a:r>
            <a:endParaRPr lang="es-E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'MARX NOVIEMBRE'!$D$67</c:f>
              <c:strCache>
                <c:ptCount val="1"/>
                <c:pt idx="0">
                  <c:v>VENTA </c:v>
                </c:pt>
              </c:strCache>
            </c:strRef>
          </c:tx>
          <c:cat>
            <c:strRef>
              <c:f>'MARX NOVIEMBRE'!$B$68:$B$82</c:f>
              <c:strCache>
                <c:ptCount val="15"/>
                <c:pt idx="0">
                  <c:v>INSTALACIONES MODERNAS</c:v>
                </c:pt>
                <c:pt idx="1">
                  <c:v>YOBEL</c:v>
                </c:pt>
                <c:pt idx="2">
                  <c:v>AMSA</c:v>
                </c:pt>
                <c:pt idx="3">
                  <c:v>FECHARI</c:v>
                </c:pt>
                <c:pt idx="4">
                  <c:v>LICORERA</c:v>
                </c:pt>
                <c:pt idx="5">
                  <c:v>PROINCO COPROD</c:v>
                </c:pt>
                <c:pt idx="6">
                  <c:v>EXTRA</c:v>
                </c:pt>
                <c:pt idx="7">
                  <c:v>CTS SOLUTIONS</c:v>
                </c:pt>
                <c:pt idx="8">
                  <c:v>CIFSA</c:v>
                </c:pt>
                <c:pt idx="9">
                  <c:v>LA POPULAR</c:v>
                </c:pt>
                <c:pt idx="10">
                  <c:v>EMASAL</c:v>
                </c:pt>
                <c:pt idx="11">
                  <c:v>COLOR COLOR</c:v>
                </c:pt>
                <c:pt idx="12">
                  <c:v>LANCO PINTURERIAS</c:v>
                </c:pt>
                <c:pt idx="13">
                  <c:v>PROFILAXIS GUATEMALA</c:v>
                </c:pt>
                <c:pt idx="14">
                  <c:v>AMICELCO</c:v>
                </c:pt>
              </c:strCache>
            </c:strRef>
          </c:cat>
          <c:val>
            <c:numRef>
              <c:f>'MARX NOVIEMBRE'!$D$68:$D$82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</c:ser>
        <c:ser>
          <c:idx val="1"/>
          <c:order val="1"/>
          <c:tx>
            <c:strRef>
              <c:f>'MARX NOVIEMBRE'!$E$67</c:f>
              <c:strCache>
                <c:ptCount val="1"/>
                <c:pt idx="0">
                  <c:v>ESPERA</c:v>
                </c:pt>
              </c:strCache>
            </c:strRef>
          </c:tx>
          <c:cat>
            <c:strRef>
              <c:f>'MARX NOVIEMBRE'!$B$68:$B$82</c:f>
              <c:strCache>
                <c:ptCount val="15"/>
                <c:pt idx="0">
                  <c:v>INSTALACIONES MODERNAS</c:v>
                </c:pt>
                <c:pt idx="1">
                  <c:v>YOBEL</c:v>
                </c:pt>
                <c:pt idx="2">
                  <c:v>AMSA</c:v>
                </c:pt>
                <c:pt idx="3">
                  <c:v>FECHARI</c:v>
                </c:pt>
                <c:pt idx="4">
                  <c:v>LICORERA</c:v>
                </c:pt>
                <c:pt idx="5">
                  <c:v>PROINCO COPROD</c:v>
                </c:pt>
                <c:pt idx="6">
                  <c:v>EXTRA</c:v>
                </c:pt>
                <c:pt idx="7">
                  <c:v>CTS SOLUTIONS</c:v>
                </c:pt>
                <c:pt idx="8">
                  <c:v>CIFSA</c:v>
                </c:pt>
                <c:pt idx="9">
                  <c:v>LA POPULAR</c:v>
                </c:pt>
                <c:pt idx="10">
                  <c:v>EMASAL</c:v>
                </c:pt>
                <c:pt idx="11">
                  <c:v>COLOR COLOR</c:v>
                </c:pt>
                <c:pt idx="12">
                  <c:v>LANCO PINTURERIAS</c:v>
                </c:pt>
                <c:pt idx="13">
                  <c:v>PROFILAXIS GUATEMALA</c:v>
                </c:pt>
                <c:pt idx="14">
                  <c:v>AMICELCO</c:v>
                </c:pt>
              </c:strCache>
            </c:strRef>
          </c:cat>
          <c:val>
            <c:numRef>
              <c:f>'MARX NOVIEMBRE'!$E$68:$E$82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'MARX NOVIEMBRE'!$F$67</c:f>
              <c:strCache>
                <c:ptCount val="1"/>
                <c:pt idx="0">
                  <c:v>DESCARTADO</c:v>
                </c:pt>
              </c:strCache>
            </c:strRef>
          </c:tx>
          <c:cat>
            <c:strRef>
              <c:f>'MARX NOVIEMBRE'!$B$68:$B$82</c:f>
              <c:strCache>
                <c:ptCount val="15"/>
                <c:pt idx="0">
                  <c:v>INSTALACIONES MODERNAS</c:v>
                </c:pt>
                <c:pt idx="1">
                  <c:v>YOBEL</c:v>
                </c:pt>
                <c:pt idx="2">
                  <c:v>AMSA</c:v>
                </c:pt>
                <c:pt idx="3">
                  <c:v>FECHARI</c:v>
                </c:pt>
                <c:pt idx="4">
                  <c:v>LICORERA</c:v>
                </c:pt>
                <c:pt idx="5">
                  <c:v>PROINCO COPROD</c:v>
                </c:pt>
                <c:pt idx="6">
                  <c:v>EXTRA</c:v>
                </c:pt>
                <c:pt idx="7">
                  <c:v>CTS SOLUTIONS</c:v>
                </c:pt>
                <c:pt idx="8">
                  <c:v>CIFSA</c:v>
                </c:pt>
                <c:pt idx="9">
                  <c:v>LA POPULAR</c:v>
                </c:pt>
                <c:pt idx="10">
                  <c:v>EMASAL</c:v>
                </c:pt>
                <c:pt idx="11">
                  <c:v>COLOR COLOR</c:v>
                </c:pt>
                <c:pt idx="12">
                  <c:v>LANCO PINTURERIAS</c:v>
                </c:pt>
                <c:pt idx="13">
                  <c:v>PROFILAXIS GUATEMALA</c:v>
                </c:pt>
                <c:pt idx="14">
                  <c:v>AMICELCO</c:v>
                </c:pt>
              </c:strCache>
            </c:strRef>
          </c:cat>
          <c:val>
            <c:numRef>
              <c:f>'MARX NOVIEMBRE'!$F$68:$F$82</c:f>
              <c:numCache>
                <c:formatCode>General</c:formatCode>
                <c:ptCount val="1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axId val="86653184"/>
        <c:axId val="86663168"/>
      </c:barChart>
      <c:catAx>
        <c:axId val="86653184"/>
        <c:scaling>
          <c:orientation val="minMax"/>
        </c:scaling>
        <c:axPos val="b"/>
        <c:majorTickMark val="none"/>
        <c:tickLblPos val="nextTo"/>
        <c:crossAx val="86663168"/>
        <c:crosses val="autoZero"/>
        <c:auto val="1"/>
        <c:lblAlgn val="ctr"/>
        <c:lblOffset val="100"/>
      </c:catAx>
      <c:valAx>
        <c:axId val="86663168"/>
        <c:scaling>
          <c:orientation val="minMax"/>
        </c:scaling>
        <c:axPos val="l"/>
        <c:majorGridlines/>
        <c:title>
          <c:layout>
            <c:manualLayout>
              <c:xMode val="edge"/>
              <c:yMode val="edge"/>
              <c:x val="1.4834203895204972E-2"/>
              <c:y val="0.40049462608630876"/>
            </c:manualLayout>
          </c:layout>
        </c:title>
        <c:numFmt formatCode="General" sourceLinked="1"/>
        <c:majorTickMark val="none"/>
        <c:tickLblPos val="nextTo"/>
        <c:crossAx val="866531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116</xdr:row>
      <xdr:rowOff>66673</xdr:rowOff>
    </xdr:from>
    <xdr:to>
      <xdr:col>12</xdr:col>
      <xdr:colOff>495299</xdr:colOff>
      <xdr:row>141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88</xdr:row>
      <xdr:rowOff>9523</xdr:rowOff>
    </xdr:from>
    <xdr:to>
      <xdr:col>10</xdr:col>
      <xdr:colOff>1571625</xdr:colOff>
      <xdr:row>126</xdr:row>
      <xdr:rowOff>85725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ESPINA@ILPSA.COM" TargetMode="External"/><Relationship Id="rId13" Type="http://schemas.openxmlformats.org/officeDocument/2006/relationships/hyperlink" Target="mailto:JVNAVAS@ILPSA.COM" TargetMode="External"/><Relationship Id="rId18" Type="http://schemas.openxmlformats.org/officeDocument/2006/relationships/hyperlink" Target="mailto:ARMANDO.REVOLORIO@CEMACO.COM" TargetMode="External"/><Relationship Id="rId26" Type="http://schemas.openxmlformats.org/officeDocument/2006/relationships/hyperlink" Target="mailto:JEFEBODEGA@INSTALACIONESMODERNAS.COM" TargetMode="External"/><Relationship Id="rId39" Type="http://schemas.openxmlformats.org/officeDocument/2006/relationships/hyperlink" Target="mailto:JDELEON@CONTINENTALMOTORES.COM" TargetMode="External"/><Relationship Id="rId3" Type="http://schemas.openxmlformats.org/officeDocument/2006/relationships/hyperlink" Target="mailto:F.GONZALEZ@ALIANZAMAYORISTA.COM" TargetMode="External"/><Relationship Id="rId21" Type="http://schemas.openxmlformats.org/officeDocument/2006/relationships/hyperlink" Target="mailto:WPEREZ@ILSA.COM" TargetMode="External"/><Relationship Id="rId34" Type="http://schemas.openxmlformats.org/officeDocument/2006/relationships/hyperlink" Target="mailto:MFM66@GMAIL.COM" TargetMode="External"/><Relationship Id="rId42" Type="http://schemas.openxmlformats.org/officeDocument/2006/relationships/hyperlink" Target="mailto:JEFEBODEGA@INSTALACIONESMODERNAS.COM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F.GONZALEZ@ALIANZAMAYORISTA.COM" TargetMode="External"/><Relationship Id="rId12" Type="http://schemas.openxmlformats.org/officeDocument/2006/relationships/hyperlink" Target="mailto:JVNAVAS@ILPSA.COM" TargetMode="External"/><Relationship Id="rId17" Type="http://schemas.openxmlformats.org/officeDocument/2006/relationships/hyperlink" Target="mailto:JHERNANDEZ@CIFSACR.COM" TargetMode="External"/><Relationship Id="rId25" Type="http://schemas.openxmlformats.org/officeDocument/2006/relationships/hyperlink" Target="mailto:ODMARTINEZ@MARN.GOB.GT" TargetMode="External"/><Relationship Id="rId33" Type="http://schemas.openxmlformats.org/officeDocument/2006/relationships/hyperlink" Target="mailto:JEFEBODEGA@INSTALACIONESMODERNAS.COM" TargetMode="External"/><Relationship Id="rId38" Type="http://schemas.openxmlformats.org/officeDocument/2006/relationships/hyperlink" Target="mailto:ALVAROPACHECOHONDA@GMAIL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FRANCISCO.CORONA@CEMACO.COM" TargetMode="External"/><Relationship Id="rId16" Type="http://schemas.openxmlformats.org/officeDocument/2006/relationships/hyperlink" Target="mailto:F.GONZALEZ@ALIANZA%20MAYORISTA.COM" TargetMode="External"/><Relationship Id="rId20" Type="http://schemas.openxmlformats.org/officeDocument/2006/relationships/hyperlink" Target="mailto:EDWIN.RANGEL@CORALSA.COM.GT" TargetMode="External"/><Relationship Id="rId29" Type="http://schemas.openxmlformats.org/officeDocument/2006/relationships/hyperlink" Target="mailto:JEFEBODEGA@INSTALACIONESMODERNAS.COM" TargetMode="External"/><Relationship Id="rId41" Type="http://schemas.openxmlformats.org/officeDocument/2006/relationships/hyperlink" Target="mailto:JEFEBODEGA@INSTALACIONESMODERNAS.COM" TargetMode="External"/><Relationship Id="rId1" Type="http://schemas.openxmlformats.org/officeDocument/2006/relationships/hyperlink" Target="mailto:SBENDEK@SI-HAM.COM" TargetMode="External"/><Relationship Id="rId6" Type="http://schemas.openxmlformats.org/officeDocument/2006/relationships/hyperlink" Target="mailto:GERENTEOPERACIONES@NINOSHKA.COM" TargetMode="External"/><Relationship Id="rId11" Type="http://schemas.openxmlformats.org/officeDocument/2006/relationships/hyperlink" Target="mailto:EESPINA@ILPSA.COM" TargetMode="External"/><Relationship Id="rId24" Type="http://schemas.openxmlformats.org/officeDocument/2006/relationships/hyperlink" Target="mailto:BODEGA.GT@PROFIL.COM.SV" TargetMode="External"/><Relationship Id="rId32" Type="http://schemas.openxmlformats.org/officeDocument/2006/relationships/hyperlink" Target="mailto:MFM66@GMAIL.COM" TargetMode="External"/><Relationship Id="rId37" Type="http://schemas.openxmlformats.org/officeDocument/2006/relationships/hyperlink" Target="mailto:RKTELLO@GMAIL.COM" TargetMode="External"/><Relationship Id="rId40" Type="http://schemas.openxmlformats.org/officeDocument/2006/relationships/hyperlink" Target="mailto:JDELEON@CONTINENTALMOTORES.COM" TargetMode="External"/><Relationship Id="rId45" Type="http://schemas.openxmlformats.org/officeDocument/2006/relationships/hyperlink" Target="mailto:HUGO.QUEL@CEMACO.COM" TargetMode="External"/><Relationship Id="rId5" Type="http://schemas.openxmlformats.org/officeDocument/2006/relationships/hyperlink" Target="mailto:VENTASCOLORCOLOR@AUTLOOK.COM" TargetMode="External"/><Relationship Id="rId15" Type="http://schemas.openxmlformats.org/officeDocument/2006/relationships/hyperlink" Target="mailto:HUGO.QUEL@CEMACO.COM" TargetMode="External"/><Relationship Id="rId23" Type="http://schemas.openxmlformats.org/officeDocument/2006/relationships/hyperlink" Target="mailto:ODMARTINEZ@MARN.GOB.GT" TargetMode="External"/><Relationship Id="rId28" Type="http://schemas.openxmlformats.org/officeDocument/2006/relationships/hyperlink" Target="mailto:COMPRAS@CTS.COM.GT" TargetMode="External"/><Relationship Id="rId36" Type="http://schemas.openxmlformats.org/officeDocument/2006/relationships/hyperlink" Target="mailto:JMUNOZ@YOBELSC.BIZ" TargetMode="External"/><Relationship Id="rId10" Type="http://schemas.openxmlformats.org/officeDocument/2006/relationships/hyperlink" Target="mailto:F.GONZALEZ@ALIANZAMAYORISTA.COM" TargetMode="External"/><Relationship Id="rId19" Type="http://schemas.openxmlformats.org/officeDocument/2006/relationships/hyperlink" Target="mailto:LMEONO@ILPSA.COM" TargetMode="External"/><Relationship Id="rId31" Type="http://schemas.openxmlformats.org/officeDocument/2006/relationships/hyperlink" Target="mailto:MFM66@GMAIL.COM" TargetMode="External"/><Relationship Id="rId44" Type="http://schemas.openxmlformats.org/officeDocument/2006/relationships/hyperlink" Target="mailto:JBARRIENTOS@ILPSA.COM" TargetMode="External"/><Relationship Id="rId4" Type="http://schemas.openxmlformats.org/officeDocument/2006/relationships/hyperlink" Target="mailto:F.GONZALEZ@ALIANZAMAYORISTA.COM" TargetMode="External"/><Relationship Id="rId9" Type="http://schemas.openxmlformats.org/officeDocument/2006/relationships/hyperlink" Target="mailto:CCORDERO@SUPLIMASTER.COM" TargetMode="External"/><Relationship Id="rId14" Type="http://schemas.openxmlformats.org/officeDocument/2006/relationships/hyperlink" Target="mailto:HUGO.QUEL@CEMACO.COM" TargetMode="External"/><Relationship Id="rId22" Type="http://schemas.openxmlformats.org/officeDocument/2006/relationships/hyperlink" Target="mailto:WPEREZ@ILPSA.COM" TargetMode="External"/><Relationship Id="rId27" Type="http://schemas.openxmlformats.org/officeDocument/2006/relationships/hyperlink" Target="mailto:BODEGA.GT@PROFIL.COM.SV" TargetMode="External"/><Relationship Id="rId30" Type="http://schemas.openxmlformats.org/officeDocument/2006/relationships/hyperlink" Target="mailto:MFM66@GMAIL.COM" TargetMode="External"/><Relationship Id="rId35" Type="http://schemas.openxmlformats.org/officeDocument/2006/relationships/hyperlink" Target="mailto:MFM66@GMAIL.COM" TargetMode="External"/><Relationship Id="rId43" Type="http://schemas.openxmlformats.org/officeDocument/2006/relationships/hyperlink" Target="mailto:ALBRIX.HERNANDEZ.GT@AJEGROU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ODEGA@CARDAMOMOIL.COM" TargetMode="External"/><Relationship Id="rId13" Type="http://schemas.openxmlformats.org/officeDocument/2006/relationships/hyperlink" Target="mailto:JHERNANDEZ@CIFSACR.COM" TargetMode="External"/><Relationship Id="rId18" Type="http://schemas.openxmlformats.org/officeDocument/2006/relationships/hyperlink" Target="mailto:ANDRESENRIQUEZ@CTS.COM.GT" TargetMode="External"/><Relationship Id="rId26" Type="http://schemas.openxmlformats.org/officeDocument/2006/relationships/hyperlink" Target="mailto:AVASQUEZ@AMICELCO.COM.GT" TargetMode="External"/><Relationship Id="rId3" Type="http://schemas.openxmlformats.org/officeDocument/2006/relationships/hyperlink" Target="mailto:ACASTILLO@YOBELSCM.BIZ" TargetMode="External"/><Relationship Id="rId21" Type="http://schemas.openxmlformats.org/officeDocument/2006/relationships/hyperlink" Target="mailto:EXPLOREDB07@GMAIL.COM" TargetMode="External"/><Relationship Id="rId7" Type="http://schemas.openxmlformats.org/officeDocument/2006/relationships/hyperlink" Target="mailto:VENTAS@COPROD-GT.COM" TargetMode="External"/><Relationship Id="rId12" Type="http://schemas.openxmlformats.org/officeDocument/2006/relationships/hyperlink" Target="mailto:JHERNANDEZ@CIFSACR.COM" TargetMode="External"/><Relationship Id="rId17" Type="http://schemas.openxmlformats.org/officeDocument/2006/relationships/hyperlink" Target="mailto:RKTELLO@GMAIL.COM" TargetMode="External"/><Relationship Id="rId25" Type="http://schemas.openxmlformats.org/officeDocument/2006/relationships/hyperlink" Target="mailto:AVASQUEZ@AMICELCO.COM.GT" TargetMode="External"/><Relationship Id="rId2" Type="http://schemas.openxmlformats.org/officeDocument/2006/relationships/hyperlink" Target="mailto:JEFEBODEGA@INSTALACIONESMODERNAS.COM" TargetMode="External"/><Relationship Id="rId16" Type="http://schemas.openxmlformats.org/officeDocument/2006/relationships/hyperlink" Target="mailto:HUGO.SINAY@EMASAL.COM" TargetMode="External"/><Relationship Id="rId20" Type="http://schemas.openxmlformats.org/officeDocument/2006/relationships/hyperlink" Target="mailto:EXPLOREDB07@GMAIL.COM" TargetMode="External"/><Relationship Id="rId1" Type="http://schemas.openxmlformats.org/officeDocument/2006/relationships/hyperlink" Target="mailto:JEFEBODEGA@INSTALACIONESMODERNAS.COM" TargetMode="External"/><Relationship Id="rId6" Type="http://schemas.openxmlformats.org/officeDocument/2006/relationships/hyperlink" Target="mailto:HAYDEE.SARAVIA@RONESDEGUATEMALA.COM" TargetMode="External"/><Relationship Id="rId11" Type="http://schemas.openxmlformats.org/officeDocument/2006/relationships/hyperlink" Target="mailto:JEFEBODEGA@INSTALACIONESMODERNAS.COM" TargetMode="External"/><Relationship Id="rId24" Type="http://schemas.openxmlformats.org/officeDocument/2006/relationships/hyperlink" Target="mailto:BODEGA.GT@PROFIL.COM.SV" TargetMode="External"/><Relationship Id="rId5" Type="http://schemas.openxmlformats.org/officeDocument/2006/relationships/hyperlink" Target="mailto:CONTADORININSA@NINOSHKA.COM" TargetMode="External"/><Relationship Id="rId15" Type="http://schemas.openxmlformats.org/officeDocument/2006/relationships/hyperlink" Target="mailto:VENTAS@COPROD-GT.COM" TargetMode="External"/><Relationship Id="rId23" Type="http://schemas.openxmlformats.org/officeDocument/2006/relationships/hyperlink" Target="mailto:JARAMIREZ@ILPSA.COM" TargetMode="External"/><Relationship Id="rId28" Type="http://schemas.openxmlformats.org/officeDocument/2006/relationships/drawing" Target="../drawings/drawing2.xml"/><Relationship Id="rId10" Type="http://schemas.openxmlformats.org/officeDocument/2006/relationships/hyperlink" Target="mailto:JEFEBODEGA@INSTALACIONESMODERNAS.COM" TargetMode="External"/><Relationship Id="rId19" Type="http://schemas.openxmlformats.org/officeDocument/2006/relationships/hyperlink" Target="mailto:EAVILA@ILPSA.COM" TargetMode="External"/><Relationship Id="rId4" Type="http://schemas.openxmlformats.org/officeDocument/2006/relationships/hyperlink" Target="mailto:F.GONZALEZ@ALIANZAMAYORISTA.COM" TargetMode="External"/><Relationship Id="rId9" Type="http://schemas.openxmlformats.org/officeDocument/2006/relationships/hyperlink" Target="mailto:ANDRESENRIQUEZ@CTS.COM.GT" TargetMode="External"/><Relationship Id="rId14" Type="http://schemas.openxmlformats.org/officeDocument/2006/relationships/hyperlink" Target="mailto:ACONTRERAS@ILPSA.COM" TargetMode="External"/><Relationship Id="rId22" Type="http://schemas.openxmlformats.org/officeDocument/2006/relationships/hyperlink" Target="mailto:BODEGAGUA01@LANCOPAINTS.COM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12"/>
  <sheetViews>
    <sheetView tabSelected="1" topLeftCell="A109" workbookViewId="0">
      <selection activeCell="F115" sqref="F115"/>
    </sheetView>
  </sheetViews>
  <sheetFormatPr baseColWidth="10" defaultColWidth="9.140625" defaultRowHeight="12.75"/>
  <cols>
    <col min="1" max="1" width="14.85546875" style="62" bestFit="1" customWidth="1"/>
    <col min="2" max="2" width="26.140625" style="62" bestFit="1" customWidth="1"/>
    <col min="3" max="3" width="13.5703125" style="62" bestFit="1" customWidth="1"/>
    <col min="4" max="4" width="25.85546875" style="62" bestFit="1" customWidth="1"/>
    <col min="5" max="5" width="15.5703125" style="62" bestFit="1" customWidth="1"/>
    <col min="6" max="6" width="19.5703125" style="62" bestFit="1" customWidth="1"/>
    <col min="7" max="7" width="38" style="59" bestFit="1" customWidth="1"/>
    <col min="8" max="8" width="13.140625" style="59" bestFit="1" customWidth="1"/>
    <col min="9" max="9" width="6.42578125" style="59" bestFit="1" customWidth="1"/>
    <col min="10" max="10" width="9.140625" style="62"/>
    <col min="11" max="11" width="31.7109375" style="63" bestFit="1" customWidth="1"/>
    <col min="12" max="12" width="18.7109375" style="59" bestFit="1" customWidth="1"/>
    <col min="13" max="13" width="16" style="59" customWidth="1"/>
    <col min="14" max="16384" width="9.140625" style="59"/>
  </cols>
  <sheetData>
    <row r="2" spans="1:13">
      <c r="A2" s="153" t="s">
        <v>9</v>
      </c>
      <c r="B2" s="154"/>
      <c r="C2" s="154"/>
      <c r="D2" s="155"/>
      <c r="H2" s="159" t="s">
        <v>204</v>
      </c>
      <c r="I2" s="159"/>
      <c r="J2" s="159"/>
      <c r="K2" s="159"/>
    </row>
    <row r="3" spans="1:13">
      <c r="A3" s="156"/>
      <c r="B3" s="157"/>
      <c r="C3" s="157"/>
      <c r="D3" s="158"/>
      <c r="H3" s="159"/>
      <c r="I3" s="159"/>
      <c r="J3" s="159"/>
      <c r="K3" s="159"/>
    </row>
    <row r="4" spans="1:13" ht="21">
      <c r="A4" s="61"/>
      <c r="B4" s="61"/>
      <c r="C4" s="61"/>
      <c r="D4" s="61"/>
    </row>
    <row r="5" spans="1:13">
      <c r="A5" s="64" t="s">
        <v>192</v>
      </c>
      <c r="B5" s="64" t="s">
        <v>193</v>
      </c>
      <c r="C5" s="64" t="s">
        <v>194</v>
      </c>
      <c r="D5" s="64" t="s">
        <v>195</v>
      </c>
      <c r="E5" s="64" t="s">
        <v>196</v>
      </c>
      <c r="F5" s="64" t="s">
        <v>197</v>
      </c>
      <c r="G5" s="64" t="s">
        <v>198</v>
      </c>
      <c r="H5" s="64" t="s">
        <v>199</v>
      </c>
      <c r="I5" s="64" t="s">
        <v>321</v>
      </c>
      <c r="J5" s="64" t="s">
        <v>189</v>
      </c>
      <c r="K5" s="64" t="s">
        <v>191</v>
      </c>
      <c r="L5" s="144" t="s">
        <v>349</v>
      </c>
      <c r="M5" s="111"/>
    </row>
    <row r="6" spans="1:13" ht="15">
      <c r="A6" s="3" t="s">
        <v>0</v>
      </c>
      <c r="B6" s="51" t="s">
        <v>1</v>
      </c>
      <c r="C6" s="3" t="s">
        <v>2</v>
      </c>
      <c r="D6" s="3" t="s">
        <v>3</v>
      </c>
      <c r="E6" s="4">
        <v>6500</v>
      </c>
      <c r="F6" s="3" t="s">
        <v>4</v>
      </c>
      <c r="G6" s="5" t="s">
        <v>5</v>
      </c>
      <c r="H6" s="3" t="s">
        <v>6</v>
      </c>
      <c r="I6" s="3" t="s">
        <v>7</v>
      </c>
      <c r="J6" s="13"/>
      <c r="K6" s="65" t="s">
        <v>322</v>
      </c>
      <c r="L6" s="111" t="s">
        <v>334</v>
      </c>
      <c r="M6" s="111"/>
    </row>
    <row r="7" spans="1:13" ht="15">
      <c r="A7" s="17"/>
      <c r="B7" s="17"/>
      <c r="C7" s="17"/>
      <c r="D7" s="51" t="s">
        <v>127</v>
      </c>
      <c r="E7" s="49">
        <f>SUM(E6)</f>
        <v>6500</v>
      </c>
      <c r="F7" s="17"/>
      <c r="G7" s="20"/>
      <c r="H7" s="17"/>
      <c r="I7" s="17"/>
    </row>
    <row r="8" spans="1:13" s="67" customFormat="1">
      <c r="A8" s="17"/>
      <c r="B8" s="17"/>
      <c r="C8" s="17"/>
      <c r="D8" s="17"/>
      <c r="E8" s="21"/>
      <c r="F8" s="17"/>
      <c r="G8" s="20"/>
      <c r="H8" s="17"/>
      <c r="I8" s="17"/>
      <c r="J8" s="17"/>
      <c r="K8" s="66"/>
    </row>
    <row r="9" spans="1:13" ht="25.5">
      <c r="A9" s="53" t="s">
        <v>8</v>
      </c>
      <c r="B9" s="70" t="s">
        <v>352</v>
      </c>
      <c r="C9" s="53" t="s">
        <v>10</v>
      </c>
      <c r="D9" s="53" t="s">
        <v>11</v>
      </c>
      <c r="E9" s="56">
        <v>10500</v>
      </c>
      <c r="F9" s="53" t="s">
        <v>12</v>
      </c>
      <c r="G9" s="57" t="s">
        <v>13</v>
      </c>
      <c r="H9" s="53" t="s">
        <v>14</v>
      </c>
      <c r="I9" s="53" t="s">
        <v>15</v>
      </c>
      <c r="J9" s="53">
        <v>4623</v>
      </c>
      <c r="K9" s="71" t="s">
        <v>203</v>
      </c>
      <c r="L9" s="111" t="s">
        <v>335</v>
      </c>
      <c r="M9" s="111"/>
    </row>
    <row r="10" spans="1:13" ht="30">
      <c r="A10" s="91" t="s">
        <v>79</v>
      </c>
      <c r="B10" s="92" t="s">
        <v>353</v>
      </c>
      <c r="C10" s="93" t="s">
        <v>67</v>
      </c>
      <c r="D10" s="93" t="s">
        <v>68</v>
      </c>
      <c r="E10" s="94">
        <v>5560</v>
      </c>
      <c r="F10" s="91" t="s">
        <v>69</v>
      </c>
      <c r="G10" s="95" t="s">
        <v>70</v>
      </c>
      <c r="H10" s="91" t="s">
        <v>71</v>
      </c>
      <c r="I10" s="91" t="s">
        <v>15</v>
      </c>
      <c r="J10" s="91"/>
      <c r="K10" s="96" t="s">
        <v>210</v>
      </c>
      <c r="L10" s="111" t="s">
        <v>336</v>
      </c>
      <c r="M10" s="111"/>
    </row>
    <row r="11" spans="1:13" ht="25.5">
      <c r="A11" s="6" t="s">
        <v>80</v>
      </c>
      <c r="B11" s="51" t="s">
        <v>72</v>
      </c>
      <c r="C11" s="6" t="s">
        <v>73</v>
      </c>
      <c r="D11" s="6" t="s">
        <v>74</v>
      </c>
      <c r="E11" s="7">
        <v>575</v>
      </c>
      <c r="F11" s="3" t="s">
        <v>69</v>
      </c>
      <c r="G11" s="8" t="s">
        <v>70</v>
      </c>
      <c r="H11" s="3" t="s">
        <v>71</v>
      </c>
      <c r="I11" s="3" t="s">
        <v>15</v>
      </c>
      <c r="J11" s="3"/>
      <c r="K11" s="65" t="s">
        <v>210</v>
      </c>
      <c r="L11" s="111" t="s">
        <v>336</v>
      </c>
      <c r="M11" s="111"/>
    </row>
    <row r="12" spans="1:13" ht="15">
      <c r="A12" s="53" t="s">
        <v>90</v>
      </c>
      <c r="B12" s="54" t="s">
        <v>72</v>
      </c>
      <c r="C12" s="55" t="s">
        <v>53</v>
      </c>
      <c r="D12" s="55" t="s">
        <v>91</v>
      </c>
      <c r="E12" s="56">
        <v>21672</v>
      </c>
      <c r="F12" s="53" t="s">
        <v>92</v>
      </c>
      <c r="G12" s="57" t="s">
        <v>93</v>
      </c>
      <c r="H12" s="53" t="s">
        <v>94</v>
      </c>
      <c r="I12" s="53" t="s">
        <v>15</v>
      </c>
      <c r="J12" s="53">
        <v>4721</v>
      </c>
      <c r="K12" s="73" t="s">
        <v>211</v>
      </c>
      <c r="L12" s="111" t="s">
        <v>335</v>
      </c>
      <c r="M12" s="111"/>
    </row>
    <row r="13" spans="1:13" ht="15">
      <c r="A13" s="9" t="s">
        <v>185</v>
      </c>
      <c r="B13" s="45" t="s">
        <v>72</v>
      </c>
      <c r="C13" s="6" t="s">
        <v>186</v>
      </c>
      <c r="D13" s="6" t="s">
        <v>187</v>
      </c>
      <c r="E13" s="12">
        <v>9075</v>
      </c>
      <c r="F13" s="6" t="s">
        <v>69</v>
      </c>
      <c r="G13" s="8" t="s">
        <v>70</v>
      </c>
      <c r="H13" s="6" t="s">
        <v>71</v>
      </c>
      <c r="I13" s="11" t="s">
        <v>15</v>
      </c>
      <c r="J13" s="3"/>
      <c r="K13" s="65" t="s">
        <v>210</v>
      </c>
      <c r="L13" s="111" t="s">
        <v>336</v>
      </c>
      <c r="M13" s="111"/>
    </row>
    <row r="14" spans="1:13" s="67" customFormat="1" ht="15">
      <c r="A14" s="17"/>
      <c r="B14" s="17"/>
      <c r="C14" s="17"/>
      <c r="D14" s="51" t="s">
        <v>127</v>
      </c>
      <c r="E14" s="48">
        <f>SUM(E9:E13)</f>
        <v>47382</v>
      </c>
      <c r="F14" s="17"/>
      <c r="G14" s="20"/>
      <c r="H14" s="17"/>
      <c r="I14" s="17"/>
      <c r="J14" s="17"/>
      <c r="K14" s="66"/>
    </row>
    <row r="15" spans="1:13" s="67" customFormat="1">
      <c r="A15" s="17"/>
      <c r="B15" s="17"/>
      <c r="C15" s="17"/>
      <c r="D15" s="17"/>
      <c r="E15" s="19"/>
      <c r="F15" s="17"/>
      <c r="G15" s="20"/>
      <c r="H15" s="17"/>
      <c r="I15" s="17"/>
      <c r="J15" s="17"/>
      <c r="K15" s="66"/>
    </row>
    <row r="16" spans="1:13" ht="25.5">
      <c r="A16" s="53" t="s">
        <v>18</v>
      </c>
      <c r="B16" s="70" t="s">
        <v>19</v>
      </c>
      <c r="C16" s="53" t="s">
        <v>20</v>
      </c>
      <c r="D16" s="53" t="s">
        <v>21</v>
      </c>
      <c r="E16" s="72">
        <v>6860</v>
      </c>
      <c r="F16" s="53" t="s">
        <v>22</v>
      </c>
      <c r="G16" s="57" t="s">
        <v>23</v>
      </c>
      <c r="H16" s="53" t="s">
        <v>24</v>
      </c>
      <c r="I16" s="53" t="s">
        <v>15</v>
      </c>
      <c r="J16" s="53">
        <v>4678</v>
      </c>
      <c r="K16" s="71" t="s">
        <v>202</v>
      </c>
      <c r="L16" s="111" t="s">
        <v>335</v>
      </c>
      <c r="M16" s="111"/>
    </row>
    <row r="17" spans="1:13" ht="25.5">
      <c r="A17" s="3" t="s">
        <v>81</v>
      </c>
      <c r="B17" s="51" t="s">
        <v>19</v>
      </c>
      <c r="C17" s="6" t="s">
        <v>20</v>
      </c>
      <c r="D17" s="6" t="s">
        <v>20</v>
      </c>
      <c r="E17" s="4">
        <v>16274</v>
      </c>
      <c r="F17" s="3" t="s">
        <v>22</v>
      </c>
      <c r="G17" s="5" t="s">
        <v>82</v>
      </c>
      <c r="H17" s="3" t="s">
        <v>42</v>
      </c>
      <c r="I17" s="3" t="s">
        <v>15</v>
      </c>
      <c r="J17" s="3"/>
      <c r="K17" s="60" t="s">
        <v>212</v>
      </c>
      <c r="L17" s="111" t="s">
        <v>334</v>
      </c>
      <c r="M17" s="111"/>
    </row>
    <row r="18" spans="1:13" ht="15">
      <c r="A18" s="17"/>
      <c r="B18" s="17"/>
      <c r="C18" s="18"/>
      <c r="D18" s="51" t="s">
        <v>127</v>
      </c>
      <c r="E18" s="49">
        <f>SUM(E16:E17)</f>
        <v>23134</v>
      </c>
      <c r="F18" s="17"/>
      <c r="G18" s="20"/>
      <c r="H18" s="17"/>
      <c r="I18" s="17"/>
    </row>
    <row r="19" spans="1:13">
      <c r="A19" s="17"/>
      <c r="B19" s="17"/>
      <c r="C19" s="18"/>
      <c r="D19" s="18"/>
      <c r="E19" s="21"/>
      <c r="F19" s="17"/>
      <c r="G19" s="20"/>
      <c r="H19" s="17"/>
      <c r="I19" s="17"/>
    </row>
    <row r="20" spans="1:13" ht="25.5">
      <c r="A20" s="53" t="s">
        <v>25</v>
      </c>
      <c r="B20" s="70" t="s">
        <v>19</v>
      </c>
      <c r="C20" s="55" t="s">
        <v>26</v>
      </c>
      <c r="D20" s="55" t="s">
        <v>27</v>
      </c>
      <c r="E20" s="56">
        <v>26000</v>
      </c>
      <c r="F20" s="53" t="s">
        <v>22</v>
      </c>
      <c r="G20" s="57" t="s">
        <v>23</v>
      </c>
      <c r="H20" s="53" t="s">
        <v>24</v>
      </c>
      <c r="I20" s="53" t="s">
        <v>15</v>
      </c>
      <c r="J20" s="53">
        <v>4720</v>
      </c>
      <c r="K20" s="71" t="s">
        <v>200</v>
      </c>
      <c r="L20" s="111" t="s">
        <v>335</v>
      </c>
      <c r="M20" s="111"/>
    </row>
    <row r="21" spans="1:13" ht="25.5">
      <c r="A21" s="53" t="s">
        <v>41</v>
      </c>
      <c r="B21" s="70" t="s">
        <v>19</v>
      </c>
      <c r="C21" s="55" t="s">
        <v>30</v>
      </c>
      <c r="D21" s="53" t="s">
        <v>31</v>
      </c>
      <c r="E21" s="56">
        <v>2450</v>
      </c>
      <c r="F21" s="53" t="s">
        <v>22</v>
      </c>
      <c r="G21" s="57" t="s">
        <v>23</v>
      </c>
      <c r="H21" s="53" t="s">
        <v>42</v>
      </c>
      <c r="I21" s="53" t="s">
        <v>15</v>
      </c>
      <c r="J21" s="53">
        <v>4661</v>
      </c>
      <c r="K21" s="71" t="s">
        <v>201</v>
      </c>
      <c r="L21" s="111" t="s">
        <v>335</v>
      </c>
      <c r="M21" s="111"/>
    </row>
    <row r="22" spans="1:13" ht="15">
      <c r="A22" s="3" t="s">
        <v>75</v>
      </c>
      <c r="B22" s="51" t="s">
        <v>19</v>
      </c>
      <c r="C22" s="6" t="s">
        <v>57</v>
      </c>
      <c r="D22" s="6" t="s">
        <v>58</v>
      </c>
      <c r="E22" s="7">
        <v>26500</v>
      </c>
      <c r="F22" s="3" t="s">
        <v>22</v>
      </c>
      <c r="G22" s="5" t="s">
        <v>23</v>
      </c>
      <c r="H22" s="3" t="s">
        <v>42</v>
      </c>
      <c r="I22" s="3" t="s">
        <v>15</v>
      </c>
      <c r="J22" s="3"/>
      <c r="K22" s="65" t="s">
        <v>213</v>
      </c>
      <c r="L22" s="111" t="s">
        <v>336</v>
      </c>
      <c r="M22" s="111"/>
    </row>
    <row r="23" spans="1:13" ht="15">
      <c r="D23" s="51" t="s">
        <v>127</v>
      </c>
      <c r="E23" s="48">
        <f>SUM(E20:E22)</f>
        <v>54950</v>
      </c>
    </row>
    <row r="24" spans="1:13">
      <c r="A24" s="17"/>
      <c r="B24" s="17"/>
      <c r="C24" s="18"/>
      <c r="D24" s="18"/>
      <c r="E24" s="19"/>
      <c r="F24" s="17"/>
      <c r="G24" s="20"/>
      <c r="H24" s="17"/>
      <c r="I24" s="17"/>
    </row>
    <row r="25" spans="1:13" ht="15">
      <c r="A25" s="3" t="s">
        <v>28</v>
      </c>
      <c r="B25" s="51" t="s">
        <v>29</v>
      </c>
      <c r="C25" s="6" t="s">
        <v>30</v>
      </c>
      <c r="D25" s="6" t="s">
        <v>31</v>
      </c>
      <c r="E25" s="7">
        <v>2450</v>
      </c>
      <c r="F25" s="3" t="s">
        <v>32</v>
      </c>
      <c r="G25" s="5" t="s">
        <v>33</v>
      </c>
      <c r="H25" s="3" t="s">
        <v>24</v>
      </c>
      <c r="I25" s="3" t="s">
        <v>7</v>
      </c>
      <c r="J25" s="3"/>
      <c r="K25" s="65" t="s">
        <v>323</v>
      </c>
      <c r="L25" s="111" t="s">
        <v>334</v>
      </c>
      <c r="M25" s="111"/>
    </row>
    <row r="26" spans="1:13" ht="15">
      <c r="A26" s="74" t="s">
        <v>161</v>
      </c>
      <c r="B26" s="54" t="s">
        <v>29</v>
      </c>
      <c r="C26" s="55" t="s">
        <v>30</v>
      </c>
      <c r="D26" s="55" t="s">
        <v>157</v>
      </c>
      <c r="E26" s="75">
        <v>2250</v>
      </c>
      <c r="F26" s="55" t="s">
        <v>32</v>
      </c>
      <c r="G26" s="76" t="s">
        <v>162</v>
      </c>
      <c r="H26" s="55" t="s">
        <v>163</v>
      </c>
      <c r="I26" s="77" t="s">
        <v>7</v>
      </c>
      <c r="J26" s="53">
        <v>4709</v>
      </c>
      <c r="K26" s="73" t="s">
        <v>214</v>
      </c>
      <c r="L26" s="111" t="s">
        <v>335</v>
      </c>
      <c r="M26" s="111"/>
    </row>
    <row r="27" spans="1:13" ht="15">
      <c r="A27" s="17"/>
      <c r="B27" s="17"/>
      <c r="C27" s="18"/>
      <c r="D27" s="45" t="s">
        <v>127</v>
      </c>
      <c r="E27" s="48">
        <f>E26</f>
        <v>2250</v>
      </c>
      <c r="F27" s="17"/>
      <c r="G27" s="20"/>
      <c r="H27" s="17"/>
      <c r="I27" s="17"/>
    </row>
    <row r="28" spans="1:13">
      <c r="A28" s="17"/>
      <c r="B28" s="17"/>
      <c r="C28" s="18"/>
      <c r="D28" s="18"/>
      <c r="E28" s="19"/>
      <c r="F28" s="17"/>
      <c r="G28" s="20"/>
      <c r="H28" s="17"/>
      <c r="I28" s="17"/>
    </row>
    <row r="29" spans="1:13" ht="38.25">
      <c r="A29" s="53" t="s">
        <v>34</v>
      </c>
      <c r="B29" s="54" t="s">
        <v>35</v>
      </c>
      <c r="C29" s="55" t="s">
        <v>36</v>
      </c>
      <c r="D29" s="53" t="s">
        <v>37</v>
      </c>
      <c r="E29" s="56">
        <v>4850</v>
      </c>
      <c r="F29" s="53" t="s">
        <v>38</v>
      </c>
      <c r="G29" s="57" t="s">
        <v>39</v>
      </c>
      <c r="H29" s="53" t="s">
        <v>40</v>
      </c>
      <c r="I29" s="53" t="s">
        <v>15</v>
      </c>
      <c r="J29" s="53">
        <v>4718</v>
      </c>
      <c r="K29" s="71" t="s">
        <v>190</v>
      </c>
      <c r="L29" s="111" t="s">
        <v>335</v>
      </c>
      <c r="M29" s="111"/>
    </row>
    <row r="30" spans="1:13" ht="15">
      <c r="A30" s="17"/>
      <c r="B30" s="18"/>
      <c r="C30" s="18"/>
      <c r="D30" s="54" t="s">
        <v>127</v>
      </c>
      <c r="E30" s="58">
        <f>SUM(E29)</f>
        <v>4850</v>
      </c>
      <c r="F30" s="17"/>
      <c r="G30" s="20"/>
      <c r="H30" s="17"/>
      <c r="I30" s="17"/>
    </row>
    <row r="31" spans="1:13" ht="15">
      <c r="A31" s="17"/>
      <c r="B31" s="18"/>
      <c r="C31" s="18"/>
      <c r="D31" s="24"/>
      <c r="E31" s="25"/>
      <c r="F31" s="17"/>
      <c r="G31" s="20"/>
      <c r="H31" s="17"/>
      <c r="I31" s="17"/>
    </row>
    <row r="32" spans="1:13" ht="25.5">
      <c r="A32" s="3" t="s">
        <v>50</v>
      </c>
      <c r="B32" s="51" t="s">
        <v>51</v>
      </c>
      <c r="C32" s="6" t="s">
        <v>52</v>
      </c>
      <c r="D32" s="3" t="s">
        <v>53</v>
      </c>
      <c r="E32" s="7">
        <v>7100</v>
      </c>
      <c r="F32" s="3" t="s">
        <v>54</v>
      </c>
      <c r="G32" s="5" t="s">
        <v>55</v>
      </c>
      <c r="H32" s="3" t="s">
        <v>56</v>
      </c>
      <c r="I32" s="3" t="s">
        <v>15</v>
      </c>
      <c r="J32" s="3"/>
      <c r="K32" s="65" t="s">
        <v>215</v>
      </c>
      <c r="L32" s="111" t="s">
        <v>336</v>
      </c>
      <c r="M32" s="111"/>
    </row>
    <row r="33" spans="1:13" ht="15">
      <c r="A33" s="17"/>
      <c r="B33" s="17"/>
      <c r="C33" s="18"/>
      <c r="D33" s="45" t="s">
        <v>127</v>
      </c>
      <c r="E33" s="48">
        <f>SUM(E32)</f>
        <v>7100</v>
      </c>
      <c r="F33" s="17"/>
      <c r="G33" s="20"/>
      <c r="H33" s="17"/>
      <c r="I33" s="17"/>
    </row>
    <row r="35" spans="1:13" ht="25.5">
      <c r="A35" s="53" t="s">
        <v>43</v>
      </c>
      <c r="B35" s="70" t="s">
        <v>44</v>
      </c>
      <c r="C35" s="55" t="s">
        <v>45</v>
      </c>
      <c r="D35" s="53" t="s">
        <v>46</v>
      </c>
      <c r="E35" s="56">
        <v>1295</v>
      </c>
      <c r="F35" s="53" t="s">
        <v>47</v>
      </c>
      <c r="G35" s="57" t="s">
        <v>48</v>
      </c>
      <c r="H35" s="53" t="s">
        <v>49</v>
      </c>
      <c r="I35" s="53" t="s">
        <v>15</v>
      </c>
      <c r="J35" s="53">
        <v>4641</v>
      </c>
      <c r="K35" s="73"/>
      <c r="L35" s="111" t="s">
        <v>335</v>
      </c>
      <c r="M35" s="111"/>
    </row>
    <row r="36" spans="1:13" ht="25.5">
      <c r="A36" s="3" t="s">
        <v>76</v>
      </c>
      <c r="B36" s="45" t="s">
        <v>44</v>
      </c>
      <c r="C36" s="6" t="s">
        <v>59</v>
      </c>
      <c r="D36" s="6" t="s">
        <v>60</v>
      </c>
      <c r="E36" s="7">
        <v>21500</v>
      </c>
      <c r="F36" s="3" t="s">
        <v>47</v>
      </c>
      <c r="G36" s="5" t="s">
        <v>48</v>
      </c>
      <c r="H36" s="3" t="s">
        <v>49</v>
      </c>
      <c r="I36" s="3" t="s">
        <v>15</v>
      </c>
      <c r="J36" s="3"/>
      <c r="K36" s="65" t="s">
        <v>215</v>
      </c>
      <c r="L36" s="111" t="s">
        <v>336</v>
      </c>
      <c r="M36" s="111"/>
    </row>
    <row r="37" spans="1:13" ht="25.5">
      <c r="A37" s="3" t="s">
        <v>77</v>
      </c>
      <c r="B37" s="51" t="s">
        <v>44</v>
      </c>
      <c r="C37" s="6" t="s">
        <v>61</v>
      </c>
      <c r="D37" s="3" t="s">
        <v>62</v>
      </c>
      <c r="E37" s="7">
        <v>2500</v>
      </c>
      <c r="F37" s="3" t="s">
        <v>63</v>
      </c>
      <c r="G37" s="5" t="s">
        <v>64</v>
      </c>
      <c r="H37" s="3" t="s">
        <v>49</v>
      </c>
      <c r="I37" s="3" t="s">
        <v>15</v>
      </c>
      <c r="J37" s="3"/>
      <c r="K37" s="65" t="s">
        <v>215</v>
      </c>
      <c r="L37" s="111" t="s">
        <v>336</v>
      </c>
      <c r="M37" s="111"/>
    </row>
    <row r="38" spans="1:13" ht="25.5">
      <c r="A38" s="3" t="s">
        <v>78</v>
      </c>
      <c r="B38" s="51" t="s">
        <v>44</v>
      </c>
      <c r="C38" s="6" t="s">
        <v>65</v>
      </c>
      <c r="D38" s="6" t="s">
        <v>66</v>
      </c>
      <c r="E38" s="7">
        <v>1560</v>
      </c>
      <c r="F38" s="3" t="s">
        <v>63</v>
      </c>
      <c r="G38" s="5" t="s">
        <v>64</v>
      </c>
      <c r="H38" s="3" t="s">
        <v>49</v>
      </c>
      <c r="I38" s="3" t="s">
        <v>15</v>
      </c>
      <c r="J38" s="3"/>
      <c r="K38" s="65" t="s">
        <v>215</v>
      </c>
      <c r="L38" s="111" t="s">
        <v>336</v>
      </c>
      <c r="M38" s="111"/>
    </row>
    <row r="39" spans="1:13" ht="15">
      <c r="A39" s="53" t="s">
        <v>95</v>
      </c>
      <c r="B39" s="70" t="s">
        <v>96</v>
      </c>
      <c r="C39" s="55" t="s">
        <v>53</v>
      </c>
      <c r="D39" s="53" t="s">
        <v>97</v>
      </c>
      <c r="E39" s="56">
        <v>13392</v>
      </c>
      <c r="F39" s="53" t="s">
        <v>98</v>
      </c>
      <c r="G39" s="57" t="s">
        <v>99</v>
      </c>
      <c r="H39" s="53" t="s">
        <v>100</v>
      </c>
      <c r="I39" s="53" t="s">
        <v>15</v>
      </c>
      <c r="J39" s="53">
        <v>4622</v>
      </c>
      <c r="K39" s="73"/>
      <c r="L39" s="111" t="s">
        <v>335</v>
      </c>
      <c r="M39" s="111"/>
    </row>
    <row r="40" spans="1:13" ht="25.5">
      <c r="A40" s="53" t="s">
        <v>107</v>
      </c>
      <c r="B40" s="54" t="s">
        <v>44</v>
      </c>
      <c r="C40" s="55" t="s">
        <v>108</v>
      </c>
      <c r="D40" s="55" t="s">
        <v>109</v>
      </c>
      <c r="E40" s="56">
        <v>850</v>
      </c>
      <c r="F40" s="53" t="s">
        <v>110</v>
      </c>
      <c r="G40" s="57" t="s">
        <v>111</v>
      </c>
      <c r="H40" s="53" t="s">
        <v>49</v>
      </c>
      <c r="I40" s="53" t="s">
        <v>15</v>
      </c>
      <c r="J40" s="53">
        <v>4699</v>
      </c>
      <c r="K40" s="73"/>
      <c r="L40" s="111" t="s">
        <v>335</v>
      </c>
      <c r="M40" s="111"/>
    </row>
    <row r="41" spans="1:13" ht="25.5">
      <c r="A41" s="53" t="s">
        <v>112</v>
      </c>
      <c r="B41" s="70" t="s">
        <v>44</v>
      </c>
      <c r="C41" s="55" t="s">
        <v>17</v>
      </c>
      <c r="D41" s="55" t="s">
        <v>109</v>
      </c>
      <c r="E41" s="56">
        <v>840</v>
      </c>
      <c r="F41" s="53" t="s">
        <v>110</v>
      </c>
      <c r="G41" s="57" t="s">
        <v>113</v>
      </c>
      <c r="H41" s="53" t="s">
        <v>49</v>
      </c>
      <c r="I41" s="53" t="s">
        <v>15</v>
      </c>
      <c r="J41" s="53">
        <v>4749</v>
      </c>
      <c r="K41" s="73"/>
      <c r="L41" s="111" t="s">
        <v>335</v>
      </c>
      <c r="M41" s="111"/>
    </row>
    <row r="42" spans="1:13" ht="15">
      <c r="A42" s="9" t="s">
        <v>182</v>
      </c>
      <c r="B42" s="45" t="s">
        <v>44</v>
      </c>
      <c r="C42" s="6" t="s">
        <v>26</v>
      </c>
      <c r="D42" s="6" t="s">
        <v>27</v>
      </c>
      <c r="E42" s="12">
        <v>75600</v>
      </c>
      <c r="F42" s="6" t="s">
        <v>183</v>
      </c>
      <c r="G42" s="8" t="s">
        <v>184</v>
      </c>
      <c r="H42" s="6" t="s">
        <v>49</v>
      </c>
      <c r="I42" s="11" t="s">
        <v>15</v>
      </c>
      <c r="J42" s="3"/>
      <c r="K42" s="65" t="s">
        <v>215</v>
      </c>
      <c r="L42" s="111" t="s">
        <v>336</v>
      </c>
      <c r="M42" s="111"/>
    </row>
    <row r="43" spans="1:13" ht="15">
      <c r="D43" s="51" t="s">
        <v>127</v>
      </c>
      <c r="E43" s="48">
        <f>SUM(E35:E42)</f>
        <v>117537</v>
      </c>
    </row>
    <row r="46" spans="1:13" ht="15">
      <c r="A46" s="53" t="s">
        <v>84</v>
      </c>
      <c r="B46" s="70" t="s">
        <v>85</v>
      </c>
      <c r="C46" s="55" t="s">
        <v>53</v>
      </c>
      <c r="D46" s="55" t="s">
        <v>86</v>
      </c>
      <c r="E46" s="56">
        <v>288928</v>
      </c>
      <c r="F46" s="53" t="s">
        <v>87</v>
      </c>
      <c r="G46" s="57" t="s">
        <v>88</v>
      </c>
      <c r="H46" s="53" t="s">
        <v>89</v>
      </c>
      <c r="I46" s="53" t="s">
        <v>7</v>
      </c>
      <c r="J46" s="53">
        <v>4673</v>
      </c>
      <c r="K46" s="73" t="s">
        <v>216</v>
      </c>
      <c r="L46" s="111" t="s">
        <v>335</v>
      </c>
      <c r="M46" s="111"/>
    </row>
    <row r="47" spans="1:13" ht="15">
      <c r="D47" s="51" t="s">
        <v>127</v>
      </c>
      <c r="E47" s="48">
        <f>SUM(E46)</f>
        <v>288928</v>
      </c>
    </row>
    <row r="48" spans="1:13">
      <c r="A48" s="59"/>
      <c r="B48" s="59"/>
      <c r="C48" s="59"/>
      <c r="D48" s="59"/>
      <c r="E48" s="59"/>
      <c r="F48" s="59"/>
    </row>
    <row r="49" spans="1:13" ht="15">
      <c r="A49" s="3" t="s">
        <v>101</v>
      </c>
      <c r="B49" s="51" t="s">
        <v>102</v>
      </c>
      <c r="C49" s="6" t="s">
        <v>53</v>
      </c>
      <c r="D49" s="6" t="s">
        <v>103</v>
      </c>
      <c r="E49" s="7">
        <v>15600</v>
      </c>
      <c r="F49" s="3" t="s">
        <v>104</v>
      </c>
      <c r="G49" s="5" t="s">
        <v>105</v>
      </c>
      <c r="H49" s="3" t="s">
        <v>106</v>
      </c>
      <c r="I49" s="3" t="s">
        <v>15</v>
      </c>
      <c r="J49" s="3"/>
      <c r="K49" s="65" t="s">
        <v>215</v>
      </c>
      <c r="L49" s="111" t="s">
        <v>336</v>
      </c>
      <c r="M49" s="111"/>
    </row>
    <row r="50" spans="1:13" ht="15">
      <c r="A50" s="59"/>
      <c r="B50" s="59"/>
      <c r="C50" s="59"/>
      <c r="D50" s="51" t="s">
        <v>127</v>
      </c>
      <c r="E50" s="68">
        <f>SUM(E49)</f>
        <v>15600</v>
      </c>
      <c r="F50" s="59"/>
    </row>
    <row r="51" spans="1:13">
      <c r="A51" s="59"/>
      <c r="B51" s="59"/>
      <c r="C51" s="59"/>
      <c r="D51" s="59"/>
      <c r="E51" s="59"/>
      <c r="F51" s="59"/>
    </row>
    <row r="52" spans="1:13" ht="15">
      <c r="A52" s="3" t="s">
        <v>114</v>
      </c>
      <c r="B52" s="51" t="s">
        <v>115</v>
      </c>
      <c r="C52" s="3" t="s">
        <v>53</v>
      </c>
      <c r="D52" s="6" t="s">
        <v>116</v>
      </c>
      <c r="E52" s="7">
        <v>89387</v>
      </c>
      <c r="F52" s="3" t="s">
        <v>117</v>
      </c>
      <c r="G52" s="5" t="s">
        <v>118</v>
      </c>
      <c r="H52" s="3" t="s">
        <v>119</v>
      </c>
      <c r="I52" s="3" t="s">
        <v>15</v>
      </c>
      <c r="J52" s="3"/>
      <c r="K52" s="65" t="s">
        <v>205</v>
      </c>
      <c r="L52" s="111" t="s">
        <v>336</v>
      </c>
      <c r="M52" s="111"/>
    </row>
    <row r="53" spans="1:13" ht="25.5">
      <c r="A53" s="3" t="s">
        <v>126</v>
      </c>
      <c r="B53" s="51" t="s">
        <v>115</v>
      </c>
      <c r="C53" s="6" t="s">
        <v>53</v>
      </c>
      <c r="D53" s="6" t="s">
        <v>188</v>
      </c>
      <c r="E53" s="7">
        <v>89387</v>
      </c>
      <c r="F53" s="3" t="s">
        <v>117</v>
      </c>
      <c r="G53" s="5" t="s">
        <v>118</v>
      </c>
      <c r="H53" s="3" t="s">
        <v>119</v>
      </c>
      <c r="I53" s="3" t="s">
        <v>15</v>
      </c>
      <c r="J53" s="3"/>
      <c r="K53" s="65" t="s">
        <v>205</v>
      </c>
      <c r="L53" s="111" t="s">
        <v>336</v>
      </c>
      <c r="M53" s="111"/>
    </row>
    <row r="54" spans="1:13" s="67" customFormat="1" ht="15">
      <c r="A54" s="17"/>
      <c r="B54" s="17"/>
      <c r="C54" s="18"/>
      <c r="D54" s="45" t="s">
        <v>127</v>
      </c>
      <c r="E54" s="48">
        <f>SUM(E52:E53)</f>
        <v>178774</v>
      </c>
      <c r="F54" s="17"/>
      <c r="G54" s="20"/>
      <c r="H54" s="17"/>
      <c r="I54" s="17"/>
      <c r="J54" s="17"/>
      <c r="K54" s="66"/>
    </row>
    <row r="55" spans="1:13">
      <c r="A55" s="17"/>
      <c r="B55" s="17"/>
      <c r="C55" s="17"/>
      <c r="D55" s="18"/>
      <c r="E55" s="19"/>
      <c r="F55" s="17"/>
      <c r="G55" s="20"/>
      <c r="H55" s="17"/>
      <c r="I55" s="17"/>
    </row>
    <row r="56" spans="1:13">
      <c r="A56" s="17"/>
      <c r="B56" s="17"/>
      <c r="C56" s="17"/>
      <c r="D56" s="18"/>
      <c r="E56" s="19"/>
      <c r="F56" s="17"/>
      <c r="G56" s="20"/>
      <c r="H56" s="17"/>
      <c r="I56" s="17"/>
    </row>
    <row r="57" spans="1:13" ht="25.5">
      <c r="A57" s="85" t="s">
        <v>120</v>
      </c>
      <c r="B57" s="87" t="s">
        <v>121</v>
      </c>
      <c r="C57" s="88" t="s">
        <v>122</v>
      </c>
      <c r="D57" s="88" t="s">
        <v>20</v>
      </c>
      <c r="E57" s="89">
        <v>6900</v>
      </c>
      <c r="F57" s="88" t="s">
        <v>123</v>
      </c>
      <c r="G57" s="90" t="s">
        <v>124</v>
      </c>
      <c r="H57" s="85" t="s">
        <v>125</v>
      </c>
      <c r="I57" s="85" t="s">
        <v>15</v>
      </c>
      <c r="J57" s="85"/>
      <c r="K57" s="86" t="s">
        <v>217</v>
      </c>
      <c r="L57" s="111" t="s">
        <v>334</v>
      </c>
      <c r="M57" s="111"/>
    </row>
    <row r="58" spans="1:13" ht="25.5">
      <c r="A58" s="74" t="s">
        <v>135</v>
      </c>
      <c r="B58" s="54" t="s">
        <v>121</v>
      </c>
      <c r="C58" s="55" t="s">
        <v>136</v>
      </c>
      <c r="D58" s="55" t="s">
        <v>20</v>
      </c>
      <c r="E58" s="75">
        <v>3800</v>
      </c>
      <c r="F58" s="55" t="s">
        <v>123</v>
      </c>
      <c r="G58" s="76" t="s">
        <v>124</v>
      </c>
      <c r="H58" s="55" t="s">
        <v>125</v>
      </c>
      <c r="I58" s="77" t="s">
        <v>15</v>
      </c>
      <c r="J58" s="53">
        <v>4682</v>
      </c>
      <c r="K58" s="73"/>
      <c r="L58" s="111" t="s">
        <v>335</v>
      </c>
      <c r="M58" s="111"/>
    </row>
    <row r="59" spans="1:13" ht="15">
      <c r="A59" s="17"/>
      <c r="B59" s="18"/>
      <c r="C59" s="18"/>
      <c r="D59" s="45" t="s">
        <v>127</v>
      </c>
      <c r="E59" s="48">
        <f>SUM(E57:E58)</f>
        <v>10700</v>
      </c>
      <c r="F59" s="18"/>
      <c r="G59" s="20"/>
      <c r="H59" s="17"/>
      <c r="I59" s="17"/>
    </row>
    <row r="61" spans="1:13" ht="15">
      <c r="A61" s="9" t="s">
        <v>130</v>
      </c>
      <c r="B61" s="45" t="s">
        <v>131</v>
      </c>
      <c r="C61" s="6" t="s">
        <v>53</v>
      </c>
      <c r="D61" s="6" t="s">
        <v>103</v>
      </c>
      <c r="E61" s="10">
        <v>83580</v>
      </c>
      <c r="F61" s="6" t="s">
        <v>132</v>
      </c>
      <c r="G61" s="8" t="s">
        <v>133</v>
      </c>
      <c r="H61" s="6" t="s">
        <v>134</v>
      </c>
      <c r="I61" s="11" t="s">
        <v>16</v>
      </c>
      <c r="J61" s="3"/>
      <c r="K61" s="65" t="s">
        <v>218</v>
      </c>
      <c r="L61" s="111" t="s">
        <v>336</v>
      </c>
      <c r="M61" s="111"/>
    </row>
    <row r="62" spans="1:13" ht="15">
      <c r="A62" s="9" t="s">
        <v>142</v>
      </c>
      <c r="B62" s="45" t="s">
        <v>131</v>
      </c>
      <c r="C62" s="6" t="s">
        <v>53</v>
      </c>
      <c r="D62" s="6" t="s">
        <v>103</v>
      </c>
      <c r="E62" s="12">
        <v>83580</v>
      </c>
      <c r="F62" s="6" t="s">
        <v>132</v>
      </c>
      <c r="G62" s="8" t="s">
        <v>133</v>
      </c>
      <c r="H62" s="6" t="s">
        <v>134</v>
      </c>
      <c r="I62" s="11" t="s">
        <v>16</v>
      </c>
      <c r="J62" s="3"/>
      <c r="K62" s="65" t="s">
        <v>218</v>
      </c>
      <c r="L62" s="111" t="s">
        <v>336</v>
      </c>
      <c r="M62" s="111"/>
    </row>
    <row r="63" spans="1:13" ht="15">
      <c r="A63" s="9" t="s">
        <v>151</v>
      </c>
      <c r="B63" s="45" t="s">
        <v>131</v>
      </c>
      <c r="C63" s="6" t="s">
        <v>53</v>
      </c>
      <c r="D63" s="6" t="s">
        <v>152</v>
      </c>
      <c r="E63" s="12">
        <v>75500</v>
      </c>
      <c r="F63" s="6" t="s">
        <v>132</v>
      </c>
      <c r="G63" s="8" t="s">
        <v>133</v>
      </c>
      <c r="H63" s="6" t="s">
        <v>134</v>
      </c>
      <c r="I63" s="11" t="s">
        <v>16</v>
      </c>
      <c r="J63" s="3"/>
      <c r="K63" s="65" t="s">
        <v>218</v>
      </c>
      <c r="L63" s="111" t="s">
        <v>336</v>
      </c>
      <c r="M63" s="111"/>
    </row>
    <row r="64" spans="1:13" ht="15">
      <c r="A64" s="9" t="s">
        <v>174</v>
      </c>
      <c r="B64" s="45" t="s">
        <v>131</v>
      </c>
      <c r="C64" s="6" t="s">
        <v>53</v>
      </c>
      <c r="D64" s="6" t="s">
        <v>175</v>
      </c>
      <c r="E64" s="12">
        <v>2400</v>
      </c>
      <c r="F64" s="6" t="s">
        <v>132</v>
      </c>
      <c r="G64" s="8" t="s">
        <v>133</v>
      </c>
      <c r="H64" s="6" t="s">
        <v>134</v>
      </c>
      <c r="I64" s="11" t="s">
        <v>16</v>
      </c>
      <c r="J64" s="3"/>
      <c r="K64" s="65" t="s">
        <v>218</v>
      </c>
      <c r="L64" s="111" t="s">
        <v>336</v>
      </c>
      <c r="M64" s="111"/>
    </row>
    <row r="65" spans="1:13" ht="15">
      <c r="A65" s="9" t="s">
        <v>176</v>
      </c>
      <c r="B65" s="45" t="s">
        <v>131</v>
      </c>
      <c r="C65" s="6" t="s">
        <v>53</v>
      </c>
      <c r="D65" s="6" t="s">
        <v>175</v>
      </c>
      <c r="E65" s="12">
        <v>5750</v>
      </c>
      <c r="F65" s="6" t="s">
        <v>132</v>
      </c>
      <c r="G65" s="8" t="s">
        <v>133</v>
      </c>
      <c r="H65" s="6" t="s">
        <v>134</v>
      </c>
      <c r="I65" s="11" t="s">
        <v>16</v>
      </c>
      <c r="J65" s="3"/>
      <c r="K65" s="65" t="s">
        <v>218</v>
      </c>
      <c r="L65" s="111" t="s">
        <v>336</v>
      </c>
      <c r="M65" s="111"/>
    </row>
    <row r="66" spans="1:13" ht="15">
      <c r="A66" s="26"/>
      <c r="B66" s="18"/>
      <c r="C66" s="18"/>
      <c r="D66" s="45" t="s">
        <v>127</v>
      </c>
      <c r="E66" s="47">
        <f>SUM(E61:E65)</f>
        <v>250810</v>
      </c>
      <c r="F66" s="18"/>
      <c r="G66" s="23"/>
      <c r="H66" s="18"/>
      <c r="I66" s="22"/>
    </row>
    <row r="68" spans="1:13" ht="15">
      <c r="A68" s="74" t="s">
        <v>137</v>
      </c>
      <c r="B68" s="54" t="s">
        <v>138</v>
      </c>
      <c r="C68" s="55" t="s">
        <v>30</v>
      </c>
      <c r="D68" s="55" t="s">
        <v>31</v>
      </c>
      <c r="E68" s="78">
        <v>2450</v>
      </c>
      <c r="F68" s="55" t="s">
        <v>139</v>
      </c>
      <c r="G68" s="76" t="s">
        <v>140</v>
      </c>
      <c r="H68" s="55" t="s">
        <v>141</v>
      </c>
      <c r="I68" s="77" t="s">
        <v>15</v>
      </c>
      <c r="J68" s="53">
        <v>4707</v>
      </c>
      <c r="K68" s="73" t="s">
        <v>206</v>
      </c>
      <c r="L68" s="111" t="s">
        <v>335</v>
      </c>
      <c r="M68" s="111"/>
    </row>
    <row r="69" spans="1:13" ht="15">
      <c r="B69" s="69"/>
    </row>
    <row r="70" spans="1:13" ht="15">
      <c r="A70" s="9" t="s">
        <v>143</v>
      </c>
      <c r="B70" s="45" t="s">
        <v>144</v>
      </c>
      <c r="C70" s="6" t="s">
        <v>53</v>
      </c>
      <c r="D70" s="6" t="s">
        <v>145</v>
      </c>
      <c r="E70" s="12">
        <v>185400</v>
      </c>
      <c r="F70" s="6" t="s">
        <v>146</v>
      </c>
      <c r="G70" s="8" t="s">
        <v>147</v>
      </c>
      <c r="H70" s="6" t="s">
        <v>148</v>
      </c>
      <c r="I70" s="11" t="s">
        <v>16</v>
      </c>
      <c r="J70" s="3"/>
      <c r="K70" s="65" t="s">
        <v>219</v>
      </c>
      <c r="L70" s="111" t="s">
        <v>334</v>
      </c>
      <c r="M70" s="111" t="s">
        <v>350</v>
      </c>
    </row>
    <row r="71" spans="1:13" ht="15">
      <c r="A71" s="9" t="s">
        <v>149</v>
      </c>
      <c r="B71" s="45" t="s">
        <v>144</v>
      </c>
      <c r="C71" s="6" t="s">
        <v>53</v>
      </c>
      <c r="D71" s="6" t="s">
        <v>145</v>
      </c>
      <c r="E71" s="10">
        <v>185400</v>
      </c>
      <c r="F71" s="6" t="s">
        <v>146</v>
      </c>
      <c r="G71" s="8" t="s">
        <v>147</v>
      </c>
      <c r="H71" s="6" t="s">
        <v>148</v>
      </c>
      <c r="I71" s="11" t="s">
        <v>16</v>
      </c>
      <c r="J71" s="3"/>
      <c r="K71" s="65" t="s">
        <v>219</v>
      </c>
      <c r="L71" s="111" t="s">
        <v>334</v>
      </c>
      <c r="M71" s="111" t="s">
        <v>350</v>
      </c>
    </row>
    <row r="72" spans="1:13" ht="15">
      <c r="A72" s="9" t="s">
        <v>150</v>
      </c>
      <c r="B72" s="45" t="s">
        <v>144</v>
      </c>
      <c r="C72" s="6" t="s">
        <v>53</v>
      </c>
      <c r="D72" s="6" t="s">
        <v>145</v>
      </c>
      <c r="E72" s="10">
        <v>185400</v>
      </c>
      <c r="F72" s="6" t="s">
        <v>146</v>
      </c>
      <c r="G72" s="8" t="s">
        <v>147</v>
      </c>
      <c r="H72" s="6" t="s">
        <v>148</v>
      </c>
      <c r="I72" s="11" t="s">
        <v>16</v>
      </c>
      <c r="J72" s="3"/>
      <c r="K72" s="65" t="s">
        <v>219</v>
      </c>
      <c r="L72" s="111" t="s">
        <v>334</v>
      </c>
      <c r="M72" s="111" t="s">
        <v>350</v>
      </c>
    </row>
    <row r="73" spans="1:13" ht="15">
      <c r="A73" s="9" t="s">
        <v>153</v>
      </c>
      <c r="B73" s="45" t="s">
        <v>144</v>
      </c>
      <c r="C73" s="6" t="s">
        <v>53</v>
      </c>
      <c r="D73" s="6" t="s">
        <v>145</v>
      </c>
      <c r="E73" s="12">
        <v>185400</v>
      </c>
      <c r="F73" s="6" t="s">
        <v>146</v>
      </c>
      <c r="G73" s="8" t="s">
        <v>147</v>
      </c>
      <c r="H73" s="6" t="s">
        <v>148</v>
      </c>
      <c r="I73" s="11" t="s">
        <v>16</v>
      </c>
      <c r="J73" s="3"/>
      <c r="K73" s="65" t="s">
        <v>219</v>
      </c>
      <c r="L73" s="111" t="s">
        <v>334</v>
      </c>
      <c r="M73" s="111" t="s">
        <v>350</v>
      </c>
    </row>
    <row r="74" spans="1:13" ht="15">
      <c r="A74" s="9" t="s">
        <v>154</v>
      </c>
      <c r="B74" s="45" t="s">
        <v>144</v>
      </c>
      <c r="C74" s="6" t="s">
        <v>53</v>
      </c>
      <c r="D74" s="6" t="s">
        <v>145</v>
      </c>
      <c r="E74" s="12">
        <v>185400</v>
      </c>
      <c r="F74" s="6" t="s">
        <v>146</v>
      </c>
      <c r="G74" s="8" t="s">
        <v>147</v>
      </c>
      <c r="H74" s="6" t="s">
        <v>148</v>
      </c>
      <c r="I74" s="11" t="s">
        <v>16</v>
      </c>
      <c r="J74" s="3"/>
      <c r="K74" s="65" t="s">
        <v>219</v>
      </c>
      <c r="L74" s="111" t="s">
        <v>334</v>
      </c>
      <c r="M74" s="111" t="s">
        <v>350</v>
      </c>
    </row>
    <row r="75" spans="1:13" ht="15">
      <c r="A75" s="26"/>
      <c r="B75" s="18"/>
      <c r="C75" s="18"/>
      <c r="D75" s="45" t="s">
        <v>127</v>
      </c>
      <c r="E75" s="46">
        <f>SUM(E70:E74)</f>
        <v>927000</v>
      </c>
      <c r="F75" s="18"/>
      <c r="G75" s="23"/>
      <c r="H75" s="18"/>
      <c r="I75" s="22"/>
    </row>
    <row r="76" spans="1:13">
      <c r="A76" s="26"/>
      <c r="B76" s="18"/>
      <c r="C76" s="18"/>
      <c r="D76" s="18"/>
      <c r="E76" s="28"/>
      <c r="F76" s="18"/>
      <c r="G76" s="23"/>
      <c r="H76" s="18"/>
      <c r="I76" s="22"/>
    </row>
    <row r="77" spans="1:13">
      <c r="A77" s="26"/>
      <c r="B77" s="18"/>
      <c r="C77" s="18"/>
      <c r="D77" s="18"/>
      <c r="E77" s="28"/>
      <c r="F77" s="18"/>
      <c r="G77" s="23"/>
      <c r="H77" s="18"/>
      <c r="I77" s="22"/>
    </row>
    <row r="78" spans="1:13" ht="15">
      <c r="A78" s="74" t="s">
        <v>155</v>
      </c>
      <c r="B78" s="54" t="s">
        <v>156</v>
      </c>
      <c r="C78" s="55" t="s">
        <v>30</v>
      </c>
      <c r="D78" s="55" t="s">
        <v>157</v>
      </c>
      <c r="E78" s="75">
        <v>2300</v>
      </c>
      <c r="F78" s="55" t="s">
        <v>158</v>
      </c>
      <c r="G78" s="76" t="s">
        <v>159</v>
      </c>
      <c r="H78" s="55" t="s">
        <v>160</v>
      </c>
      <c r="I78" s="77" t="s">
        <v>15</v>
      </c>
      <c r="J78" s="53">
        <v>4692</v>
      </c>
      <c r="K78" s="73" t="s">
        <v>207</v>
      </c>
      <c r="L78" s="111" t="s">
        <v>335</v>
      </c>
      <c r="M78" s="111"/>
    </row>
    <row r="79" spans="1:13" ht="15">
      <c r="D79" s="51" t="s">
        <v>127</v>
      </c>
      <c r="E79" s="48">
        <f>SUM(E78)</f>
        <v>2300</v>
      </c>
    </row>
    <row r="81" spans="1:13" ht="15">
      <c r="A81" s="79" t="s">
        <v>164</v>
      </c>
      <c r="B81" s="80" t="s">
        <v>165</v>
      </c>
      <c r="C81" s="81" t="s">
        <v>30</v>
      </c>
      <c r="D81" s="81" t="s">
        <v>157</v>
      </c>
      <c r="E81" s="82">
        <v>4500</v>
      </c>
      <c r="F81" s="81" t="s">
        <v>166</v>
      </c>
      <c r="G81" s="83" t="s">
        <v>167</v>
      </c>
      <c r="H81" s="81" t="s">
        <v>163</v>
      </c>
      <c r="I81" s="84" t="s">
        <v>7</v>
      </c>
      <c r="J81" s="85"/>
      <c r="K81" s="86" t="s">
        <v>208</v>
      </c>
      <c r="L81" s="111" t="s">
        <v>334</v>
      </c>
      <c r="M81" s="111"/>
    </row>
    <row r="82" spans="1:13" ht="15">
      <c r="A82" s="37"/>
      <c r="B82" s="38"/>
      <c r="C82" s="38"/>
      <c r="D82" s="45" t="s">
        <v>127</v>
      </c>
      <c r="E82" s="46">
        <f>SUM(E81)</f>
        <v>4500</v>
      </c>
      <c r="F82" s="38"/>
      <c r="G82" s="39"/>
      <c r="H82" s="38"/>
      <c r="I82" s="40"/>
    </row>
    <row r="83" spans="1:13">
      <c r="A83" s="41"/>
      <c r="B83" s="2"/>
      <c r="C83" s="2"/>
      <c r="D83" s="2"/>
      <c r="E83" s="42"/>
      <c r="F83" s="2"/>
      <c r="G83" s="43"/>
      <c r="H83" s="2"/>
      <c r="I83" s="44"/>
    </row>
    <row r="84" spans="1:13" ht="15">
      <c r="A84" s="33" t="s">
        <v>168</v>
      </c>
      <c r="B84" s="52" t="s">
        <v>169</v>
      </c>
      <c r="C84" s="16" t="s">
        <v>53</v>
      </c>
      <c r="D84" s="16" t="s">
        <v>103</v>
      </c>
      <c r="E84" s="34">
        <v>38100</v>
      </c>
      <c r="F84" s="16" t="s">
        <v>170</v>
      </c>
      <c r="G84" s="35" t="s">
        <v>171</v>
      </c>
      <c r="H84" s="16" t="s">
        <v>172</v>
      </c>
      <c r="I84" s="36" t="s">
        <v>7</v>
      </c>
      <c r="J84" s="3"/>
      <c r="K84" s="65" t="s">
        <v>215</v>
      </c>
      <c r="L84" s="111" t="s">
        <v>336</v>
      </c>
      <c r="M84" s="111"/>
    </row>
    <row r="85" spans="1:13" ht="15">
      <c r="A85" s="9" t="s">
        <v>173</v>
      </c>
      <c r="B85" s="45" t="s">
        <v>169</v>
      </c>
      <c r="C85" s="6" t="s">
        <v>53</v>
      </c>
      <c r="D85" s="6" t="s">
        <v>103</v>
      </c>
      <c r="E85" s="12">
        <v>33812</v>
      </c>
      <c r="F85" s="6" t="s">
        <v>170</v>
      </c>
      <c r="G85" s="8" t="s">
        <v>171</v>
      </c>
      <c r="H85" s="6" t="s">
        <v>172</v>
      </c>
      <c r="I85" s="11" t="s">
        <v>7</v>
      </c>
      <c r="J85" s="3"/>
      <c r="K85" s="65" t="s">
        <v>215</v>
      </c>
      <c r="L85" s="111" t="s">
        <v>336</v>
      </c>
      <c r="M85" s="111"/>
    </row>
    <row r="86" spans="1:13" ht="15">
      <c r="D86" s="51" t="s">
        <v>127</v>
      </c>
      <c r="E86" s="48">
        <f>SUM(E84:E85)</f>
        <v>71912</v>
      </c>
    </row>
    <row r="88" spans="1:13" ht="24">
      <c r="A88" s="145" t="s">
        <v>177</v>
      </c>
      <c r="B88" s="92" t="s">
        <v>178</v>
      </c>
      <c r="C88" s="93" t="s">
        <v>26</v>
      </c>
      <c r="D88" s="93" t="s">
        <v>27</v>
      </c>
      <c r="E88" s="146">
        <v>24000</v>
      </c>
      <c r="F88" s="93" t="s">
        <v>179</v>
      </c>
      <c r="G88" s="147" t="s">
        <v>180</v>
      </c>
      <c r="H88" s="93" t="s">
        <v>181</v>
      </c>
      <c r="I88" s="148" t="s">
        <v>15</v>
      </c>
      <c r="J88" s="91">
        <v>4713</v>
      </c>
      <c r="K88" s="149" t="s">
        <v>209</v>
      </c>
      <c r="L88" s="111" t="s">
        <v>336</v>
      </c>
      <c r="M88" s="111"/>
    </row>
    <row r="89" spans="1:13" ht="15">
      <c r="D89" s="51" t="s">
        <v>127</v>
      </c>
      <c r="E89" s="48">
        <f>SUM(E88)</f>
        <v>24000</v>
      </c>
    </row>
    <row r="91" spans="1:13">
      <c r="D91" s="59"/>
      <c r="E91" s="59"/>
      <c r="F91" s="59"/>
      <c r="G91" s="62"/>
      <c r="H91" s="63"/>
      <c r="J91" s="59"/>
      <c r="K91" s="59"/>
    </row>
    <row r="93" spans="1:13">
      <c r="B93" s="137" t="s">
        <v>341</v>
      </c>
      <c r="C93" s="137" t="s">
        <v>347</v>
      </c>
      <c r="D93" s="137" t="s">
        <v>342</v>
      </c>
      <c r="E93" s="137" t="s">
        <v>336</v>
      </c>
      <c r="F93" s="137" t="s">
        <v>334</v>
      </c>
      <c r="G93" s="137" t="s">
        <v>348</v>
      </c>
    </row>
    <row r="94" spans="1:13">
      <c r="B94" s="136" t="s">
        <v>1</v>
      </c>
      <c r="C94" s="136">
        <v>1</v>
      </c>
      <c r="D94" s="136">
        <v>0</v>
      </c>
      <c r="E94" s="136">
        <v>0</v>
      </c>
      <c r="F94" s="136">
        <v>1</v>
      </c>
      <c r="G94" s="111" t="s">
        <v>357</v>
      </c>
    </row>
    <row r="95" spans="1:13">
      <c r="B95" s="136" t="s">
        <v>351</v>
      </c>
      <c r="C95" s="136">
        <v>5</v>
      </c>
      <c r="D95" s="136">
        <v>2</v>
      </c>
      <c r="E95" s="136">
        <v>3</v>
      </c>
      <c r="F95" s="136">
        <v>0</v>
      </c>
      <c r="G95" s="111"/>
    </row>
    <row r="96" spans="1:13">
      <c r="B96" s="136" t="s">
        <v>19</v>
      </c>
      <c r="C96" s="136">
        <v>5</v>
      </c>
      <c r="D96" s="136">
        <v>3</v>
      </c>
      <c r="E96" s="136">
        <v>1</v>
      </c>
      <c r="F96" s="136">
        <v>1</v>
      </c>
      <c r="G96" s="111" t="s">
        <v>358</v>
      </c>
    </row>
    <row r="97" spans="2:7">
      <c r="B97" s="136" t="s">
        <v>29</v>
      </c>
      <c r="C97" s="136">
        <v>2</v>
      </c>
      <c r="D97" s="136">
        <v>1</v>
      </c>
      <c r="E97" s="136">
        <v>0</v>
      </c>
      <c r="F97" s="136">
        <v>1</v>
      </c>
      <c r="G97" s="111"/>
    </row>
    <row r="98" spans="2:7">
      <c r="B98" s="136" t="s">
        <v>35</v>
      </c>
      <c r="C98" s="136">
        <v>1</v>
      </c>
      <c r="D98" s="136">
        <v>1</v>
      </c>
      <c r="E98" s="136">
        <v>0</v>
      </c>
      <c r="F98" s="136">
        <v>0</v>
      </c>
      <c r="G98" s="111"/>
    </row>
    <row r="99" spans="2:7">
      <c r="B99" s="136" t="s">
        <v>51</v>
      </c>
      <c r="C99" s="136">
        <v>1</v>
      </c>
      <c r="D99" s="136">
        <v>0</v>
      </c>
      <c r="E99" s="136">
        <v>1</v>
      </c>
      <c r="F99" s="136">
        <v>0</v>
      </c>
      <c r="G99" s="111"/>
    </row>
    <row r="100" spans="2:7">
      <c r="B100" s="136" t="s">
        <v>44</v>
      </c>
      <c r="C100" s="136">
        <v>8</v>
      </c>
      <c r="D100" s="136">
        <v>4</v>
      </c>
      <c r="E100" s="136">
        <v>4</v>
      </c>
      <c r="F100" s="136">
        <v>0</v>
      </c>
      <c r="G100" s="111"/>
    </row>
    <row r="101" spans="2:7">
      <c r="B101" s="136" t="s">
        <v>85</v>
      </c>
      <c r="C101" s="136">
        <v>1</v>
      </c>
      <c r="D101" s="136">
        <v>1</v>
      </c>
      <c r="E101" s="136">
        <v>0</v>
      </c>
      <c r="F101" s="136">
        <v>0</v>
      </c>
      <c r="G101" s="111"/>
    </row>
    <row r="102" spans="2:7">
      <c r="B102" s="136" t="s">
        <v>102</v>
      </c>
      <c r="C102" s="136">
        <v>1</v>
      </c>
      <c r="D102" s="136">
        <v>0</v>
      </c>
      <c r="E102" s="136">
        <v>1</v>
      </c>
      <c r="F102" s="136">
        <v>0</v>
      </c>
      <c r="G102" s="111"/>
    </row>
    <row r="103" spans="2:7">
      <c r="B103" s="136" t="s">
        <v>115</v>
      </c>
      <c r="C103" s="136">
        <v>2</v>
      </c>
      <c r="D103" s="136">
        <v>0</v>
      </c>
      <c r="E103" s="136">
        <v>2</v>
      </c>
      <c r="F103" s="136">
        <v>0</v>
      </c>
      <c r="G103" s="111"/>
    </row>
    <row r="104" spans="2:7">
      <c r="B104" s="136" t="s">
        <v>354</v>
      </c>
      <c r="C104" s="136">
        <v>2</v>
      </c>
      <c r="D104" s="136">
        <v>1</v>
      </c>
      <c r="E104" s="136">
        <v>0</v>
      </c>
      <c r="F104" s="136">
        <v>1</v>
      </c>
      <c r="G104" s="111"/>
    </row>
    <row r="105" spans="2:7">
      <c r="B105" s="136" t="s">
        <v>131</v>
      </c>
      <c r="C105" s="136">
        <v>5</v>
      </c>
      <c r="D105" s="136">
        <v>0</v>
      </c>
      <c r="E105" s="136">
        <v>5</v>
      </c>
      <c r="F105" s="136">
        <v>0</v>
      </c>
      <c r="G105" s="111"/>
    </row>
    <row r="106" spans="2:7">
      <c r="B106" s="136" t="s">
        <v>144</v>
      </c>
      <c r="C106" s="136">
        <v>5</v>
      </c>
      <c r="D106" s="136">
        <v>0</v>
      </c>
      <c r="E106" s="136">
        <v>0</v>
      </c>
      <c r="F106" s="136">
        <v>5</v>
      </c>
      <c r="G106" s="111" t="s">
        <v>350</v>
      </c>
    </row>
    <row r="107" spans="2:7">
      <c r="B107" s="136" t="s">
        <v>156</v>
      </c>
      <c r="C107" s="136">
        <v>1</v>
      </c>
      <c r="D107" s="136">
        <v>1</v>
      </c>
      <c r="E107" s="136">
        <v>0</v>
      </c>
      <c r="F107" s="136">
        <v>0</v>
      </c>
      <c r="G107" s="111"/>
    </row>
    <row r="108" spans="2:7">
      <c r="B108" s="136" t="s">
        <v>165</v>
      </c>
      <c r="C108" s="136">
        <v>1</v>
      </c>
      <c r="D108" s="136">
        <v>0</v>
      </c>
      <c r="E108" s="136">
        <v>0</v>
      </c>
      <c r="F108" s="136">
        <v>1</v>
      </c>
      <c r="G108" s="111"/>
    </row>
    <row r="109" spans="2:7">
      <c r="B109" s="136" t="s">
        <v>169</v>
      </c>
      <c r="C109" s="136">
        <v>2</v>
      </c>
      <c r="D109" s="136">
        <v>0</v>
      </c>
      <c r="E109" s="136">
        <v>2</v>
      </c>
      <c r="F109" s="136">
        <v>0</v>
      </c>
      <c r="G109" s="111"/>
    </row>
    <row r="110" spans="2:7">
      <c r="B110" s="136" t="s">
        <v>355</v>
      </c>
      <c r="C110" s="136">
        <v>1</v>
      </c>
      <c r="D110" s="136">
        <v>0</v>
      </c>
      <c r="E110" s="136">
        <v>1</v>
      </c>
      <c r="F110" s="136">
        <v>0</v>
      </c>
      <c r="G110" s="111" t="s">
        <v>356</v>
      </c>
    </row>
    <row r="111" spans="2:7" ht="15.75">
      <c r="B111" s="150" t="s">
        <v>346</v>
      </c>
      <c r="C111" s="151">
        <f>SUM(C94:C110)</f>
        <v>44</v>
      </c>
      <c r="D111" s="151">
        <f>SUM(D94:D110)</f>
        <v>14</v>
      </c>
      <c r="E111" s="151">
        <f>SUM(E94:E110)</f>
        <v>20</v>
      </c>
      <c r="F111" s="151">
        <f>SUM(F94:F110)</f>
        <v>10</v>
      </c>
    </row>
    <row r="112" spans="2:7" ht="15.75">
      <c r="B112" s="150" t="s">
        <v>340</v>
      </c>
      <c r="C112" s="152">
        <f>F112+E112+D112</f>
        <v>1</v>
      </c>
      <c r="D112" s="152">
        <v>0.32</v>
      </c>
      <c r="E112" s="152">
        <v>0.45</v>
      </c>
      <c r="F112" s="152">
        <v>0.23</v>
      </c>
    </row>
  </sheetData>
  <mergeCells count="2">
    <mergeCell ref="A2:D3"/>
    <mergeCell ref="H2:K3"/>
  </mergeCells>
  <hyperlinks>
    <hyperlink ref="G6" r:id="rId1"/>
    <hyperlink ref="G9" r:id="rId2"/>
    <hyperlink ref="G16" r:id="rId3"/>
    <hyperlink ref="G20" r:id="rId4"/>
    <hyperlink ref="G25" r:id="rId5"/>
    <hyperlink ref="G29" r:id="rId6"/>
    <hyperlink ref="G21" r:id="rId7"/>
    <hyperlink ref="G35" r:id="rId8"/>
    <hyperlink ref="G32" r:id="rId9"/>
    <hyperlink ref="G22" r:id="rId10"/>
    <hyperlink ref="G36" r:id="rId11"/>
    <hyperlink ref="G37" r:id="rId12"/>
    <hyperlink ref="G38" r:id="rId13"/>
    <hyperlink ref="G10" r:id="rId14"/>
    <hyperlink ref="G11" r:id="rId15"/>
    <hyperlink ref="G17" r:id="rId16"/>
    <hyperlink ref="G46" r:id="rId17"/>
    <hyperlink ref="G12" r:id="rId18"/>
    <hyperlink ref="G39" r:id="rId19"/>
    <hyperlink ref="G49" r:id="rId20"/>
    <hyperlink ref="G40" r:id="rId21"/>
    <hyperlink ref="G41" r:id="rId22"/>
    <hyperlink ref="G52" r:id="rId23"/>
    <hyperlink ref="G57" r:id="rId24"/>
    <hyperlink ref="G53" r:id="rId25"/>
    <hyperlink ref="G61" r:id="rId26"/>
    <hyperlink ref="G58" r:id="rId27"/>
    <hyperlink ref="G68" r:id="rId28"/>
    <hyperlink ref="G62" r:id="rId29"/>
    <hyperlink ref="G70" r:id="rId30"/>
    <hyperlink ref="G71" r:id="rId31"/>
    <hyperlink ref="G72" r:id="rId32"/>
    <hyperlink ref="G63" r:id="rId33"/>
    <hyperlink ref="G73" r:id="rId34"/>
    <hyperlink ref="G74" r:id="rId35"/>
    <hyperlink ref="G78" r:id="rId36"/>
    <hyperlink ref="G26" r:id="rId37"/>
    <hyperlink ref="G81" r:id="rId38"/>
    <hyperlink ref="G84" r:id="rId39"/>
    <hyperlink ref="G85" r:id="rId40"/>
    <hyperlink ref="G64" r:id="rId41"/>
    <hyperlink ref="G65" r:id="rId42"/>
    <hyperlink ref="G88" r:id="rId43"/>
    <hyperlink ref="G42" r:id="rId44"/>
    <hyperlink ref="G13" r:id="rId45"/>
  </hyperlinks>
  <pageMargins left="0.7" right="0.7" top="0.75" bottom="0.75" header="0.3" footer="0.3"/>
  <pageSetup orientation="portrait" horizontalDpi="0" verticalDpi="0" r:id="rId46"/>
  <drawing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2:M85"/>
  <sheetViews>
    <sheetView topLeftCell="A91" zoomScale="118" zoomScaleNormal="118" workbookViewId="0">
      <selection activeCell="B83" sqref="B83:B84"/>
    </sheetView>
  </sheetViews>
  <sheetFormatPr baseColWidth="10" defaultRowHeight="12.75"/>
  <cols>
    <col min="1" max="1" width="17.5703125" style="59" bestFit="1" customWidth="1"/>
    <col min="2" max="2" width="23.42578125" style="59" bestFit="1" customWidth="1"/>
    <col min="3" max="3" width="20.5703125" style="59" bestFit="1" customWidth="1"/>
    <col min="4" max="4" width="24.28515625" style="59" bestFit="1" customWidth="1"/>
    <col min="5" max="5" width="16.28515625" style="59" bestFit="1" customWidth="1"/>
    <col min="6" max="6" width="16.42578125" style="59" bestFit="1" customWidth="1"/>
    <col min="7" max="7" width="39.7109375" style="59" bestFit="1" customWidth="1"/>
    <col min="8" max="8" width="15" style="59" bestFit="1" customWidth="1"/>
    <col min="9" max="9" width="17.28515625" style="59" bestFit="1" customWidth="1"/>
    <col min="10" max="10" width="15.7109375" style="62" bestFit="1" customWidth="1"/>
    <col min="11" max="11" width="27" style="59" bestFit="1" customWidth="1"/>
    <col min="12" max="12" width="11.42578125" style="62"/>
    <col min="13" max="13" width="19.5703125" style="59" bestFit="1" customWidth="1"/>
    <col min="14" max="16384" width="11.42578125" style="59"/>
  </cols>
  <sheetData>
    <row r="2" spans="1:13">
      <c r="A2" s="153" t="s">
        <v>9</v>
      </c>
      <c r="B2" s="154"/>
      <c r="C2" s="154"/>
      <c r="D2" s="155"/>
    </row>
    <row r="3" spans="1:13">
      <c r="A3" s="156"/>
      <c r="B3" s="157"/>
      <c r="C3" s="157"/>
      <c r="D3" s="158"/>
    </row>
    <row r="5" spans="1:13">
      <c r="A5" s="97" t="s">
        <v>192</v>
      </c>
      <c r="B5" s="97" t="s">
        <v>193</v>
      </c>
      <c r="C5" s="97" t="s">
        <v>194</v>
      </c>
      <c r="D5" s="97" t="s">
        <v>195</v>
      </c>
      <c r="E5" s="97" t="s">
        <v>196</v>
      </c>
      <c r="F5" s="97" t="s">
        <v>197</v>
      </c>
      <c r="G5" s="97" t="s">
        <v>198</v>
      </c>
      <c r="H5" s="97" t="s">
        <v>199</v>
      </c>
      <c r="I5" s="97" t="s">
        <v>321</v>
      </c>
      <c r="J5" s="97" t="s">
        <v>189</v>
      </c>
      <c r="K5" s="97" t="s">
        <v>191</v>
      </c>
      <c r="L5" s="64" t="s">
        <v>333</v>
      </c>
      <c r="M5" s="144" t="s">
        <v>349</v>
      </c>
    </row>
    <row r="6" spans="1:13" ht="25.5">
      <c r="A6" s="98" t="s">
        <v>220</v>
      </c>
      <c r="B6" s="3" t="s">
        <v>131</v>
      </c>
      <c r="C6" s="3" t="s">
        <v>53</v>
      </c>
      <c r="D6" s="3" t="s">
        <v>221</v>
      </c>
      <c r="E6" s="99">
        <v>478720</v>
      </c>
      <c r="F6" s="6" t="s">
        <v>303</v>
      </c>
      <c r="G6" s="5" t="s">
        <v>133</v>
      </c>
      <c r="H6" s="3" t="s">
        <v>134</v>
      </c>
      <c r="I6" s="50" t="s">
        <v>16</v>
      </c>
      <c r="J6" s="3"/>
      <c r="K6" s="111" t="s">
        <v>324</v>
      </c>
      <c r="L6" s="136" t="s">
        <v>334</v>
      </c>
      <c r="M6" s="111"/>
    </row>
    <row r="7" spans="1:13" ht="25.5">
      <c r="A7" s="98" t="s">
        <v>222</v>
      </c>
      <c r="B7" s="3" t="s">
        <v>131</v>
      </c>
      <c r="C7" s="3" t="s">
        <v>53</v>
      </c>
      <c r="D7" s="3" t="s">
        <v>221</v>
      </c>
      <c r="E7" s="99">
        <v>359040</v>
      </c>
      <c r="F7" s="6" t="s">
        <v>303</v>
      </c>
      <c r="G7" s="5" t="s">
        <v>133</v>
      </c>
      <c r="H7" s="3" t="s">
        <v>134</v>
      </c>
      <c r="I7" s="50" t="s">
        <v>16</v>
      </c>
      <c r="J7" s="3"/>
      <c r="K7" s="111" t="s">
        <v>324</v>
      </c>
      <c r="L7" s="136" t="s">
        <v>334</v>
      </c>
      <c r="M7" s="111"/>
    </row>
    <row r="8" spans="1:13" ht="25.5">
      <c r="A8" s="74" t="s">
        <v>252</v>
      </c>
      <c r="B8" s="55" t="s">
        <v>131</v>
      </c>
      <c r="C8" s="55" t="s">
        <v>53</v>
      </c>
      <c r="D8" s="55" t="s">
        <v>253</v>
      </c>
      <c r="E8" s="75">
        <v>11750</v>
      </c>
      <c r="F8" s="55" t="s">
        <v>303</v>
      </c>
      <c r="G8" s="76" t="s">
        <v>133</v>
      </c>
      <c r="H8" s="55" t="s">
        <v>134</v>
      </c>
      <c r="I8" s="77" t="s">
        <v>16</v>
      </c>
      <c r="J8" s="53" t="s">
        <v>313</v>
      </c>
      <c r="K8" s="119" t="s">
        <v>314</v>
      </c>
      <c r="L8" s="136" t="s">
        <v>335</v>
      </c>
      <c r="M8" s="111"/>
    </row>
    <row r="9" spans="1:13" ht="25.5">
      <c r="A9" s="74" t="s">
        <v>254</v>
      </c>
      <c r="B9" s="55" t="s">
        <v>131</v>
      </c>
      <c r="C9" s="55" t="s">
        <v>255</v>
      </c>
      <c r="D9" s="55" t="s">
        <v>256</v>
      </c>
      <c r="E9" s="75">
        <v>13800</v>
      </c>
      <c r="F9" s="55" t="s">
        <v>303</v>
      </c>
      <c r="G9" s="76" t="s">
        <v>133</v>
      </c>
      <c r="H9" s="55" t="s">
        <v>134</v>
      </c>
      <c r="I9" s="77" t="s">
        <v>16</v>
      </c>
      <c r="J9" s="53">
        <v>4728</v>
      </c>
      <c r="K9" s="118" t="s">
        <v>312</v>
      </c>
      <c r="L9" s="136" t="s">
        <v>335</v>
      </c>
      <c r="M9" s="111"/>
    </row>
    <row r="10" spans="1:13">
      <c r="A10" s="9" t="s">
        <v>279</v>
      </c>
      <c r="B10" s="6" t="s">
        <v>131</v>
      </c>
      <c r="C10" s="6" t="s">
        <v>53</v>
      </c>
      <c r="D10" s="6" t="s">
        <v>128</v>
      </c>
      <c r="E10" s="100">
        <v>25500</v>
      </c>
      <c r="F10" s="6" t="s">
        <v>280</v>
      </c>
      <c r="G10" s="8" t="s">
        <v>281</v>
      </c>
      <c r="H10" s="6" t="s">
        <v>134</v>
      </c>
      <c r="I10" s="11" t="s">
        <v>16</v>
      </c>
      <c r="J10" s="3"/>
      <c r="K10" s="111" t="s">
        <v>324</v>
      </c>
      <c r="L10" s="136" t="s">
        <v>334</v>
      </c>
      <c r="M10" s="111"/>
    </row>
    <row r="11" spans="1:13" s="67" customFormat="1">
      <c r="A11" s="9" t="s">
        <v>282</v>
      </c>
      <c r="B11" s="6" t="s">
        <v>131</v>
      </c>
      <c r="C11" s="6" t="s">
        <v>53</v>
      </c>
      <c r="D11" s="6" t="s">
        <v>283</v>
      </c>
      <c r="E11" s="100">
        <v>48000</v>
      </c>
      <c r="F11" s="6" t="s">
        <v>280</v>
      </c>
      <c r="G11" s="8" t="s">
        <v>281</v>
      </c>
      <c r="H11" s="6" t="s">
        <v>134</v>
      </c>
      <c r="I11" s="11" t="s">
        <v>16</v>
      </c>
      <c r="J11" s="3"/>
      <c r="K11" s="111" t="s">
        <v>324</v>
      </c>
      <c r="L11" s="136" t="s">
        <v>334</v>
      </c>
      <c r="M11" s="111"/>
    </row>
    <row r="12" spans="1:13" s="67" customFormat="1" ht="15">
      <c r="A12" s="26"/>
      <c r="B12" s="18"/>
      <c r="C12" s="18"/>
      <c r="D12" s="45" t="s">
        <v>127</v>
      </c>
      <c r="E12" s="46">
        <f>SUM(E6:E11)</f>
        <v>936810</v>
      </c>
      <c r="F12" s="18"/>
      <c r="G12" s="23"/>
      <c r="H12" s="18"/>
      <c r="I12" s="22"/>
      <c r="J12" s="17"/>
      <c r="L12" s="17"/>
    </row>
    <row r="13" spans="1:13" s="67" customFormat="1">
      <c r="A13" s="26"/>
      <c r="B13" s="18"/>
      <c r="C13" s="18"/>
      <c r="D13" s="18"/>
      <c r="E13" s="28"/>
      <c r="F13" s="18"/>
      <c r="G13" s="23"/>
      <c r="H13" s="18"/>
      <c r="I13" s="22"/>
      <c r="J13" s="17"/>
      <c r="L13" s="17"/>
    </row>
    <row r="14" spans="1:13" s="67" customFormat="1" ht="25.5">
      <c r="A14" s="9" t="s">
        <v>224</v>
      </c>
      <c r="B14" s="6" t="s">
        <v>156</v>
      </c>
      <c r="C14" s="6" t="s">
        <v>26</v>
      </c>
      <c r="D14" s="6" t="s">
        <v>27</v>
      </c>
      <c r="E14" s="10">
        <v>12600</v>
      </c>
      <c r="F14" s="6" t="s">
        <v>304</v>
      </c>
      <c r="G14" s="8" t="s">
        <v>225</v>
      </c>
      <c r="H14" s="6" t="s">
        <v>226</v>
      </c>
      <c r="I14" s="11" t="s">
        <v>15</v>
      </c>
      <c r="J14" s="3"/>
      <c r="K14" s="111" t="s">
        <v>325</v>
      </c>
      <c r="L14" s="136" t="s">
        <v>336</v>
      </c>
      <c r="M14" s="111"/>
    </row>
    <row r="15" spans="1:13" s="67" customFormat="1" ht="15">
      <c r="A15" s="26"/>
      <c r="B15" s="18"/>
      <c r="C15" s="18"/>
      <c r="D15" s="45" t="s">
        <v>127</v>
      </c>
      <c r="E15" s="47">
        <f>SUM(E14)</f>
        <v>12600</v>
      </c>
      <c r="F15" s="18"/>
      <c r="G15" s="23"/>
      <c r="H15" s="18"/>
      <c r="I15" s="22"/>
      <c r="J15" s="17"/>
      <c r="L15" s="17"/>
    </row>
    <row r="16" spans="1:13" s="67" customFormat="1">
      <c r="A16" s="26"/>
      <c r="B16" s="18"/>
      <c r="C16" s="18"/>
      <c r="D16" s="18"/>
      <c r="E16" s="27"/>
      <c r="F16" s="18"/>
      <c r="G16" s="23"/>
      <c r="H16" s="18"/>
      <c r="I16" s="22"/>
      <c r="J16" s="17"/>
      <c r="L16" s="17"/>
    </row>
    <row r="17" spans="1:13" s="67" customFormat="1" ht="25.5">
      <c r="A17" s="74" t="s">
        <v>227</v>
      </c>
      <c r="B17" s="55" t="s">
        <v>19</v>
      </c>
      <c r="C17" s="55" t="s">
        <v>228</v>
      </c>
      <c r="D17" s="55" t="s">
        <v>229</v>
      </c>
      <c r="E17" s="78">
        <v>850</v>
      </c>
      <c r="F17" s="55" t="s">
        <v>22</v>
      </c>
      <c r="G17" s="76" t="s">
        <v>23</v>
      </c>
      <c r="H17" s="55" t="s">
        <v>42</v>
      </c>
      <c r="I17" s="77" t="s">
        <v>15</v>
      </c>
      <c r="J17" s="53">
        <v>4720</v>
      </c>
      <c r="K17" s="120" t="s">
        <v>315</v>
      </c>
      <c r="L17" s="136" t="s">
        <v>335</v>
      </c>
      <c r="M17" s="111"/>
    </row>
    <row r="18" spans="1:13" s="67" customFormat="1" ht="15">
      <c r="A18" s="26"/>
      <c r="B18" s="18"/>
      <c r="C18" s="18"/>
      <c r="D18" s="45" t="s">
        <v>127</v>
      </c>
      <c r="E18" s="47">
        <f>SUM(E17)</f>
        <v>850</v>
      </c>
      <c r="F18" s="18"/>
      <c r="G18" s="23"/>
      <c r="H18" s="18"/>
      <c r="I18" s="22"/>
      <c r="J18" s="17"/>
      <c r="L18" s="17"/>
    </row>
    <row r="19" spans="1:13" s="67" customFormat="1">
      <c r="A19" s="26"/>
      <c r="B19" s="18"/>
      <c r="C19" s="18"/>
      <c r="D19" s="18"/>
      <c r="E19" s="27"/>
      <c r="F19" s="18"/>
      <c r="G19" s="23"/>
      <c r="H19" s="18"/>
      <c r="I19" s="22"/>
      <c r="J19" s="17"/>
      <c r="L19" s="17"/>
    </row>
    <row r="20" spans="1:13" s="67" customFormat="1" ht="38.25">
      <c r="A20" s="74" t="s">
        <v>230</v>
      </c>
      <c r="B20" s="55" t="s">
        <v>339</v>
      </c>
      <c r="C20" s="55" t="s">
        <v>36</v>
      </c>
      <c r="D20" s="55" t="s">
        <v>37</v>
      </c>
      <c r="E20" s="78">
        <v>9588</v>
      </c>
      <c r="F20" s="55" t="s">
        <v>305</v>
      </c>
      <c r="G20" s="76" t="s">
        <v>231</v>
      </c>
      <c r="H20" s="55" t="s">
        <v>40</v>
      </c>
      <c r="I20" s="77" t="s">
        <v>15</v>
      </c>
      <c r="J20" s="53">
        <v>4718</v>
      </c>
      <c r="K20" s="71" t="s">
        <v>190</v>
      </c>
      <c r="L20" s="136" t="s">
        <v>335</v>
      </c>
      <c r="M20" s="111"/>
    </row>
    <row r="21" spans="1:13" s="67" customFormat="1" ht="15">
      <c r="A21" s="26"/>
      <c r="B21" s="18"/>
      <c r="C21" s="18"/>
      <c r="D21" s="52" t="s">
        <v>127</v>
      </c>
      <c r="E21" s="109">
        <f>SUM(E20)</f>
        <v>9588</v>
      </c>
      <c r="F21" s="18"/>
      <c r="G21" s="23"/>
      <c r="H21" s="18"/>
      <c r="I21" s="22"/>
      <c r="J21" s="17"/>
      <c r="L21" s="17"/>
    </row>
    <row r="22" spans="1:13" s="67" customFormat="1">
      <c r="A22" s="26"/>
      <c r="B22" s="18"/>
      <c r="C22" s="18"/>
      <c r="D22" s="18"/>
      <c r="E22" s="27"/>
      <c r="F22" s="18"/>
      <c r="G22" s="23"/>
      <c r="H22" s="18"/>
      <c r="I22" s="22"/>
      <c r="J22" s="17"/>
      <c r="L22" s="17"/>
    </row>
    <row r="23" spans="1:13" ht="25.5">
      <c r="A23" s="29" t="s">
        <v>232</v>
      </c>
      <c r="B23" s="15" t="s">
        <v>233</v>
      </c>
      <c r="C23" s="15" t="s">
        <v>30</v>
      </c>
      <c r="D23" s="6" t="s">
        <v>234</v>
      </c>
      <c r="E23" s="108">
        <v>2450</v>
      </c>
      <c r="F23" s="15" t="s">
        <v>306</v>
      </c>
      <c r="G23" s="31" t="s">
        <v>235</v>
      </c>
      <c r="H23" s="15" t="s">
        <v>236</v>
      </c>
      <c r="I23" s="32" t="s">
        <v>15</v>
      </c>
      <c r="J23" s="115"/>
      <c r="K23" s="135" t="s">
        <v>326</v>
      </c>
      <c r="L23" s="136" t="s">
        <v>334</v>
      </c>
      <c r="M23" s="111" t="s">
        <v>337</v>
      </c>
    </row>
    <row r="24" spans="1:13" ht="15">
      <c r="A24" s="37"/>
      <c r="B24" s="38"/>
      <c r="C24" s="38"/>
      <c r="D24" s="52" t="s">
        <v>127</v>
      </c>
      <c r="E24" s="47">
        <f>SUM(E23)</f>
        <v>2450</v>
      </c>
      <c r="F24" s="38"/>
      <c r="G24" s="39"/>
      <c r="H24" s="38"/>
      <c r="I24" s="40"/>
      <c r="J24" s="116"/>
      <c r="K24" s="67"/>
    </row>
    <row r="25" spans="1:13">
      <c r="A25" s="41"/>
      <c r="B25" s="2"/>
      <c r="C25" s="2"/>
      <c r="D25" s="2"/>
      <c r="E25" s="107"/>
      <c r="F25" s="2"/>
      <c r="G25" s="43"/>
      <c r="H25" s="2"/>
      <c r="I25" s="44"/>
      <c r="J25" s="1"/>
      <c r="K25" s="113"/>
    </row>
    <row r="26" spans="1:13">
      <c r="A26" s="102" t="s">
        <v>237</v>
      </c>
      <c r="B26" s="103" t="s">
        <v>238</v>
      </c>
      <c r="C26" s="103" t="s">
        <v>53</v>
      </c>
      <c r="D26" s="103" t="s">
        <v>129</v>
      </c>
      <c r="E26" s="104">
        <v>2845</v>
      </c>
      <c r="F26" s="103" t="s">
        <v>239</v>
      </c>
      <c r="G26" s="105" t="s">
        <v>240</v>
      </c>
      <c r="H26" s="103" t="s">
        <v>241</v>
      </c>
      <c r="I26" s="106" t="s">
        <v>15</v>
      </c>
      <c r="J26" s="117"/>
      <c r="K26" s="111" t="s">
        <v>327</v>
      </c>
      <c r="L26" s="136" t="s">
        <v>334</v>
      </c>
      <c r="M26" s="111" t="s">
        <v>337</v>
      </c>
    </row>
    <row r="27" spans="1:13">
      <c r="A27" s="9" t="s">
        <v>267</v>
      </c>
      <c r="B27" s="6" t="s">
        <v>238</v>
      </c>
      <c r="C27" s="6" t="s">
        <v>53</v>
      </c>
      <c r="D27" s="6" t="s">
        <v>129</v>
      </c>
      <c r="E27" s="12">
        <v>5600</v>
      </c>
      <c r="F27" s="6" t="s">
        <v>239</v>
      </c>
      <c r="G27" s="8" t="s">
        <v>240</v>
      </c>
      <c r="H27" s="6" t="s">
        <v>241</v>
      </c>
      <c r="I27" s="11" t="s">
        <v>15</v>
      </c>
      <c r="J27" s="3"/>
      <c r="K27" s="111" t="s">
        <v>327</v>
      </c>
      <c r="L27" s="136" t="s">
        <v>334</v>
      </c>
      <c r="M27" s="111" t="s">
        <v>337</v>
      </c>
    </row>
    <row r="28" spans="1:13" ht="15">
      <c r="A28" s="26"/>
      <c r="B28" s="18"/>
      <c r="C28" s="18"/>
      <c r="D28" s="45" t="s">
        <v>127</v>
      </c>
      <c r="E28" s="46">
        <f>SUM(E26:E27)</f>
        <v>8445</v>
      </c>
      <c r="F28" s="18"/>
      <c r="G28" s="23"/>
      <c r="H28" s="18"/>
      <c r="I28" s="22"/>
      <c r="J28" s="17"/>
      <c r="K28" s="67"/>
    </row>
    <row r="29" spans="1:13" s="67" customFormat="1">
      <c r="A29" s="26"/>
      <c r="B29" s="18"/>
      <c r="C29" s="18"/>
      <c r="D29" s="18"/>
      <c r="E29" s="27"/>
      <c r="F29" s="18"/>
      <c r="G29" s="23"/>
      <c r="H29" s="18"/>
      <c r="I29" s="22"/>
      <c r="J29" s="17"/>
      <c r="L29" s="17"/>
    </row>
    <row r="30" spans="1:13">
      <c r="A30" s="9" t="s">
        <v>242</v>
      </c>
      <c r="B30" s="6" t="s">
        <v>243</v>
      </c>
      <c r="C30" s="6" t="s">
        <v>53</v>
      </c>
      <c r="D30" s="6" t="s">
        <v>103</v>
      </c>
      <c r="E30" s="10">
        <v>8100</v>
      </c>
      <c r="F30" s="6" t="s">
        <v>244</v>
      </c>
      <c r="G30" s="8" t="s">
        <v>245</v>
      </c>
      <c r="H30" s="6" t="s">
        <v>246</v>
      </c>
      <c r="I30" s="11" t="s">
        <v>7</v>
      </c>
      <c r="J30" s="3"/>
      <c r="K30" s="135" t="s">
        <v>328</v>
      </c>
      <c r="L30" s="136" t="s">
        <v>336</v>
      </c>
      <c r="M30" s="111"/>
    </row>
    <row r="31" spans="1:13" ht="15">
      <c r="A31" s="37"/>
      <c r="B31" s="38"/>
      <c r="C31" s="38"/>
      <c r="D31" s="45" t="s">
        <v>127</v>
      </c>
      <c r="E31" s="47">
        <f>SUM(E30)</f>
        <v>8100</v>
      </c>
      <c r="F31" s="38"/>
      <c r="G31" s="39"/>
      <c r="H31" s="38"/>
      <c r="I31" s="40"/>
      <c r="J31" s="116"/>
      <c r="K31" s="112"/>
    </row>
    <row r="32" spans="1:13">
      <c r="A32" s="41"/>
      <c r="B32" s="2"/>
      <c r="C32" s="2"/>
      <c r="D32" s="2"/>
      <c r="E32" s="107"/>
      <c r="F32" s="2"/>
      <c r="G32" s="43"/>
      <c r="H32" s="2"/>
      <c r="I32" s="44"/>
      <c r="J32" s="1"/>
      <c r="K32" s="113"/>
    </row>
    <row r="33" spans="1:13">
      <c r="A33" s="33" t="s">
        <v>247</v>
      </c>
      <c r="B33" s="16" t="s">
        <v>248</v>
      </c>
      <c r="C33" s="16" t="s">
        <v>53</v>
      </c>
      <c r="D33" s="16" t="s">
        <v>103</v>
      </c>
      <c r="E33" s="34">
        <v>25180</v>
      </c>
      <c r="F33" s="16" t="s">
        <v>249</v>
      </c>
      <c r="G33" s="35" t="s">
        <v>250</v>
      </c>
      <c r="H33" s="16" t="s">
        <v>251</v>
      </c>
      <c r="I33" s="36" t="s">
        <v>15</v>
      </c>
      <c r="J33" s="13"/>
      <c r="K33" s="114" t="s">
        <v>329</v>
      </c>
      <c r="L33" s="136" t="s">
        <v>336</v>
      </c>
      <c r="M33" s="111"/>
    </row>
    <row r="34" spans="1:13">
      <c r="A34" s="74" t="s">
        <v>274</v>
      </c>
      <c r="B34" s="55" t="s">
        <v>248</v>
      </c>
      <c r="C34" s="55" t="s">
        <v>53</v>
      </c>
      <c r="D34" s="55" t="s">
        <v>275</v>
      </c>
      <c r="E34" s="78">
        <v>8400</v>
      </c>
      <c r="F34" s="55" t="s">
        <v>249</v>
      </c>
      <c r="G34" s="76" t="s">
        <v>250</v>
      </c>
      <c r="H34" s="55" t="s">
        <v>251</v>
      </c>
      <c r="I34" s="77" t="s">
        <v>15</v>
      </c>
      <c r="J34" s="53">
        <v>4734</v>
      </c>
      <c r="K34" s="118" t="s">
        <v>316</v>
      </c>
      <c r="L34" s="136" t="s">
        <v>335</v>
      </c>
      <c r="M34" s="111"/>
    </row>
    <row r="35" spans="1:13" ht="15">
      <c r="A35" s="26"/>
      <c r="B35" s="18"/>
      <c r="C35" s="18"/>
      <c r="D35" s="45" t="s">
        <v>127</v>
      </c>
      <c r="E35" s="47">
        <f>SUM(E33:E34)</f>
        <v>33580</v>
      </c>
      <c r="F35" s="18"/>
      <c r="G35" s="23"/>
      <c r="H35" s="18"/>
      <c r="I35" s="22"/>
      <c r="J35" s="17"/>
      <c r="K35" s="67"/>
    </row>
    <row r="37" spans="1:13">
      <c r="A37" s="9" t="s">
        <v>257</v>
      </c>
      <c r="B37" s="6" t="s">
        <v>85</v>
      </c>
      <c r="C37" s="6" t="s">
        <v>258</v>
      </c>
      <c r="D37" s="6" t="s">
        <v>259</v>
      </c>
      <c r="E37" s="12">
        <v>6900</v>
      </c>
      <c r="F37" s="6" t="s">
        <v>87</v>
      </c>
      <c r="G37" s="8" t="s">
        <v>88</v>
      </c>
      <c r="H37" s="6" t="s">
        <v>89</v>
      </c>
      <c r="I37" s="11" t="s">
        <v>7</v>
      </c>
      <c r="J37" s="3"/>
      <c r="K37" s="111" t="s">
        <v>329</v>
      </c>
      <c r="L37" s="136" t="s">
        <v>336</v>
      </c>
      <c r="M37" s="111"/>
    </row>
    <row r="38" spans="1:13">
      <c r="A38" s="29" t="s">
        <v>260</v>
      </c>
      <c r="B38" s="15" t="s">
        <v>85</v>
      </c>
      <c r="C38" s="15" t="s">
        <v>261</v>
      </c>
      <c r="D38" s="15" t="s">
        <v>27</v>
      </c>
      <c r="E38" s="30">
        <v>13800</v>
      </c>
      <c r="F38" s="15" t="s">
        <v>87</v>
      </c>
      <c r="G38" s="31" t="s">
        <v>88</v>
      </c>
      <c r="H38" s="15" t="s">
        <v>89</v>
      </c>
      <c r="I38" s="32" t="s">
        <v>7</v>
      </c>
      <c r="J38" s="14"/>
      <c r="K38" s="111" t="s">
        <v>329</v>
      </c>
      <c r="L38" s="136" t="s">
        <v>336</v>
      </c>
      <c r="M38" s="111"/>
    </row>
    <row r="39" spans="1:13" ht="15">
      <c r="A39" s="37"/>
      <c r="B39" s="38"/>
      <c r="C39" s="38"/>
      <c r="D39" s="45" t="s">
        <v>127</v>
      </c>
      <c r="E39" s="47">
        <f>SUM(E37:E38)</f>
        <v>20700</v>
      </c>
      <c r="F39" s="38"/>
      <c r="G39" s="39"/>
      <c r="H39" s="38"/>
      <c r="I39" s="40"/>
      <c r="J39" s="116"/>
      <c r="K39" s="112"/>
    </row>
    <row r="40" spans="1:13">
      <c r="A40" s="41"/>
      <c r="B40" s="2"/>
      <c r="C40" s="2"/>
      <c r="D40" s="2"/>
      <c r="E40" s="42"/>
      <c r="F40" s="2"/>
      <c r="G40" s="43"/>
      <c r="H40" s="2"/>
      <c r="I40" s="44"/>
      <c r="J40" s="1"/>
      <c r="K40" s="113"/>
    </row>
    <row r="41" spans="1:13">
      <c r="A41" s="33" t="s">
        <v>262</v>
      </c>
      <c r="B41" s="16" t="s">
        <v>44</v>
      </c>
      <c r="C41" s="16" t="s">
        <v>263</v>
      </c>
      <c r="D41" s="16" t="s">
        <v>264</v>
      </c>
      <c r="E41" s="110">
        <v>2500</v>
      </c>
      <c r="F41" s="16" t="s">
        <v>265</v>
      </c>
      <c r="G41" s="35" t="s">
        <v>266</v>
      </c>
      <c r="H41" s="16" t="s">
        <v>49</v>
      </c>
      <c r="I41" s="36" t="s">
        <v>15</v>
      </c>
      <c r="J41" s="13"/>
      <c r="K41" s="114" t="s">
        <v>330</v>
      </c>
      <c r="L41" s="136" t="s">
        <v>336</v>
      </c>
      <c r="M41" s="111"/>
    </row>
    <row r="42" spans="1:13" ht="25.5">
      <c r="A42" s="9" t="s">
        <v>276</v>
      </c>
      <c r="B42" s="6" t="s">
        <v>277</v>
      </c>
      <c r="C42" s="6" t="s">
        <v>53</v>
      </c>
      <c r="D42" s="6" t="s">
        <v>103</v>
      </c>
      <c r="E42" s="100">
        <v>44802</v>
      </c>
      <c r="F42" s="6" t="s">
        <v>311</v>
      </c>
      <c r="G42" s="8" t="s">
        <v>278</v>
      </c>
      <c r="H42" s="6" t="s">
        <v>49</v>
      </c>
      <c r="I42" s="11" t="s">
        <v>15</v>
      </c>
      <c r="J42" s="3"/>
      <c r="K42" s="111" t="s">
        <v>331</v>
      </c>
      <c r="L42" s="136" t="s">
        <v>336</v>
      </c>
      <c r="M42" s="111"/>
    </row>
    <row r="43" spans="1:13" ht="25.5">
      <c r="A43" s="9" t="s">
        <v>289</v>
      </c>
      <c r="B43" s="6" t="s">
        <v>44</v>
      </c>
      <c r="C43" s="6" t="s">
        <v>223</v>
      </c>
      <c r="D43" s="6" t="s">
        <v>290</v>
      </c>
      <c r="E43" s="100">
        <v>8500</v>
      </c>
      <c r="F43" s="6" t="s">
        <v>307</v>
      </c>
      <c r="G43" s="8" t="s">
        <v>291</v>
      </c>
      <c r="H43" s="6" t="s">
        <v>49</v>
      </c>
      <c r="I43" s="11" t="s">
        <v>15</v>
      </c>
      <c r="J43" s="3"/>
      <c r="K43" s="111" t="s">
        <v>331</v>
      </c>
      <c r="L43" s="136" t="s">
        <v>336</v>
      </c>
      <c r="M43" s="111"/>
    </row>
    <row r="44" spans="1:13" ht="15">
      <c r="A44" s="26"/>
      <c r="B44" s="18"/>
      <c r="C44" s="18"/>
      <c r="D44" s="45" t="s">
        <v>127</v>
      </c>
      <c r="E44" s="47">
        <f>SUM(E41:E43)</f>
        <v>55802</v>
      </c>
      <c r="F44" s="18"/>
      <c r="G44" s="23"/>
      <c r="H44" s="18"/>
      <c r="I44" s="22"/>
      <c r="J44" s="17"/>
      <c r="K44" s="67"/>
    </row>
    <row r="46" spans="1:13" ht="38.25">
      <c r="A46" s="121" t="s">
        <v>267</v>
      </c>
      <c r="B46" s="122" t="s">
        <v>268</v>
      </c>
      <c r="C46" s="122" t="s">
        <v>53</v>
      </c>
      <c r="D46" s="122" t="s">
        <v>269</v>
      </c>
      <c r="E46" s="123">
        <v>350</v>
      </c>
      <c r="F46" s="122" t="s">
        <v>308</v>
      </c>
      <c r="G46" s="124" t="s">
        <v>270</v>
      </c>
      <c r="H46" s="122" t="s">
        <v>271</v>
      </c>
      <c r="I46" s="125" t="s">
        <v>15</v>
      </c>
      <c r="J46" s="126">
        <v>4730</v>
      </c>
      <c r="K46" s="127" t="s">
        <v>317</v>
      </c>
      <c r="L46" s="136" t="s">
        <v>335</v>
      </c>
      <c r="M46" s="111"/>
    </row>
    <row r="47" spans="1:13" ht="15">
      <c r="A47" s="37"/>
      <c r="B47" s="38"/>
      <c r="C47" s="38"/>
      <c r="D47" s="45" t="s">
        <v>127</v>
      </c>
      <c r="E47" s="47">
        <f>SUM(E46)</f>
        <v>350</v>
      </c>
      <c r="F47" s="38"/>
      <c r="G47" s="39"/>
      <c r="H47" s="38"/>
      <c r="I47" s="40"/>
      <c r="J47" s="116"/>
      <c r="K47" s="112"/>
    </row>
    <row r="48" spans="1:13">
      <c r="A48" s="41"/>
      <c r="B48" s="2"/>
      <c r="C48" s="2"/>
      <c r="D48" s="2"/>
      <c r="E48" s="42"/>
      <c r="F48" s="2"/>
      <c r="G48" s="43"/>
      <c r="H48" s="2"/>
      <c r="I48" s="44"/>
      <c r="J48" s="1"/>
      <c r="K48" s="113"/>
    </row>
    <row r="49" spans="1:13" ht="25.5">
      <c r="A49" s="33" t="s">
        <v>272</v>
      </c>
      <c r="B49" s="16" t="s">
        <v>29</v>
      </c>
      <c r="C49" s="16" t="s">
        <v>30</v>
      </c>
      <c r="D49" s="16" t="s">
        <v>273</v>
      </c>
      <c r="E49" s="101">
        <v>3000</v>
      </c>
      <c r="F49" s="16" t="s">
        <v>309</v>
      </c>
      <c r="G49" s="35" t="s">
        <v>162</v>
      </c>
      <c r="H49" s="16" t="s">
        <v>163</v>
      </c>
      <c r="I49" s="36" t="s">
        <v>7</v>
      </c>
      <c r="J49" s="13"/>
      <c r="K49" s="135" t="s">
        <v>332</v>
      </c>
      <c r="L49" s="136" t="s">
        <v>334</v>
      </c>
      <c r="M49" s="111" t="s">
        <v>337</v>
      </c>
    </row>
    <row r="50" spans="1:13" ht="15">
      <c r="D50" s="45" t="s">
        <v>127</v>
      </c>
      <c r="E50" s="47">
        <f>SUM(E49)</f>
        <v>3000</v>
      </c>
    </row>
    <row r="53" spans="1:13" ht="25.5">
      <c r="A53" s="74" t="s">
        <v>284</v>
      </c>
      <c r="B53" s="55" t="s">
        <v>285</v>
      </c>
      <c r="C53" s="55" t="s">
        <v>83</v>
      </c>
      <c r="D53" s="55" t="s">
        <v>286</v>
      </c>
      <c r="E53" s="78">
        <v>6000</v>
      </c>
      <c r="F53" s="55" t="s">
        <v>310</v>
      </c>
      <c r="G53" s="76" t="s">
        <v>287</v>
      </c>
      <c r="H53" s="55" t="s">
        <v>288</v>
      </c>
      <c r="I53" s="77" t="s">
        <v>7</v>
      </c>
      <c r="J53" s="53">
        <v>4754</v>
      </c>
      <c r="K53" s="118" t="s">
        <v>318</v>
      </c>
      <c r="L53" s="136" t="s">
        <v>338</v>
      </c>
      <c r="M53" s="111"/>
    </row>
    <row r="54" spans="1:13" ht="15">
      <c r="A54" s="26"/>
      <c r="B54" s="18"/>
      <c r="C54" s="18"/>
      <c r="D54" s="45" t="s">
        <v>127</v>
      </c>
      <c r="E54" s="47">
        <f>SUM(E53)</f>
        <v>6000</v>
      </c>
      <c r="F54" s="18"/>
      <c r="G54" s="23"/>
      <c r="H54" s="18"/>
      <c r="I54" s="22"/>
      <c r="J54" s="17"/>
      <c r="K54" s="67"/>
    </row>
    <row r="56" spans="1:13" ht="25.5">
      <c r="A56" s="121" t="s">
        <v>292</v>
      </c>
      <c r="B56" s="122" t="s">
        <v>293</v>
      </c>
      <c r="C56" s="122" t="s">
        <v>46</v>
      </c>
      <c r="D56" s="122" t="s">
        <v>20</v>
      </c>
      <c r="E56" s="128">
        <v>900</v>
      </c>
      <c r="F56" s="122" t="s">
        <v>294</v>
      </c>
      <c r="G56" s="124" t="s">
        <v>124</v>
      </c>
      <c r="H56" s="122" t="s">
        <v>125</v>
      </c>
      <c r="I56" s="125" t="s">
        <v>15</v>
      </c>
      <c r="J56" s="126">
        <v>4748</v>
      </c>
      <c r="K56" s="127" t="s">
        <v>319</v>
      </c>
      <c r="L56" s="136" t="s">
        <v>338</v>
      </c>
      <c r="M56" s="111"/>
    </row>
    <row r="57" spans="1:13" ht="15">
      <c r="A57" s="37"/>
      <c r="B57" s="38"/>
      <c r="C57" s="38"/>
      <c r="D57" s="45" t="s">
        <v>127</v>
      </c>
      <c r="E57" s="47">
        <f>SUM(E56)</f>
        <v>900</v>
      </c>
      <c r="F57" s="38"/>
      <c r="G57" s="39"/>
      <c r="H57" s="38"/>
      <c r="I57" s="40"/>
      <c r="J57" s="116"/>
      <c r="K57" s="112"/>
    </row>
    <row r="58" spans="1:13">
      <c r="A58" s="41"/>
      <c r="B58" s="2"/>
      <c r="C58" s="2"/>
      <c r="D58" s="2"/>
      <c r="E58" s="107"/>
      <c r="F58" s="2"/>
      <c r="G58" s="43"/>
      <c r="H58" s="2"/>
      <c r="I58" s="44"/>
      <c r="J58" s="1"/>
      <c r="K58" s="113"/>
    </row>
    <row r="59" spans="1:13" ht="25.5">
      <c r="A59" s="129" t="s">
        <v>295</v>
      </c>
      <c r="B59" s="130" t="s">
        <v>296</v>
      </c>
      <c r="C59" s="130" t="s">
        <v>297</v>
      </c>
      <c r="D59" s="130" t="s">
        <v>298</v>
      </c>
      <c r="E59" s="131">
        <v>1650</v>
      </c>
      <c r="F59" s="130" t="s">
        <v>299</v>
      </c>
      <c r="G59" s="132" t="s">
        <v>300</v>
      </c>
      <c r="H59" s="130" t="s">
        <v>301</v>
      </c>
      <c r="I59" s="133" t="s">
        <v>15</v>
      </c>
      <c r="J59" s="134">
        <v>4750</v>
      </c>
      <c r="K59" s="127" t="s">
        <v>319</v>
      </c>
      <c r="L59" s="136" t="s">
        <v>338</v>
      </c>
      <c r="M59" s="111"/>
    </row>
    <row r="60" spans="1:13" ht="25.5">
      <c r="A60" s="74" t="s">
        <v>302</v>
      </c>
      <c r="B60" s="55" t="s">
        <v>296</v>
      </c>
      <c r="C60" s="55" t="s">
        <v>297</v>
      </c>
      <c r="D60" s="55" t="s">
        <v>320</v>
      </c>
      <c r="E60" s="78">
        <v>1650</v>
      </c>
      <c r="F60" s="55" t="s">
        <v>299</v>
      </c>
      <c r="G60" s="76" t="s">
        <v>300</v>
      </c>
      <c r="H60" s="55" t="s">
        <v>301</v>
      </c>
      <c r="I60" s="77" t="s">
        <v>15</v>
      </c>
      <c r="J60" s="53">
        <v>4752</v>
      </c>
      <c r="K60" s="120" t="s">
        <v>319</v>
      </c>
      <c r="L60" s="136" t="s">
        <v>338</v>
      </c>
      <c r="M60" s="111"/>
    </row>
    <row r="61" spans="1:13" ht="15">
      <c r="D61" s="45" t="s">
        <v>127</v>
      </c>
      <c r="E61" s="47">
        <f>SUM(E59:E60)</f>
        <v>3300</v>
      </c>
    </row>
    <row r="67" spans="2:12">
      <c r="B67" s="137" t="s">
        <v>341</v>
      </c>
      <c r="C67" s="137" t="s">
        <v>347</v>
      </c>
      <c r="D67" s="137" t="s">
        <v>342</v>
      </c>
      <c r="E67" s="137" t="s">
        <v>336</v>
      </c>
      <c r="F67" s="137" t="s">
        <v>334</v>
      </c>
      <c r="G67" s="137" t="s">
        <v>348</v>
      </c>
      <c r="I67" s="62"/>
      <c r="J67" s="59"/>
      <c r="L67" s="59"/>
    </row>
    <row r="68" spans="2:12">
      <c r="B68" s="136" t="s">
        <v>131</v>
      </c>
      <c r="C68" s="136">
        <v>6</v>
      </c>
      <c r="D68" s="136">
        <v>2</v>
      </c>
      <c r="E68" s="136">
        <v>0</v>
      </c>
      <c r="F68" s="136">
        <v>4</v>
      </c>
      <c r="G68" s="136"/>
      <c r="I68" s="62"/>
      <c r="J68" s="59"/>
      <c r="L68" s="59"/>
    </row>
    <row r="69" spans="2:12">
      <c r="B69" s="136" t="s">
        <v>156</v>
      </c>
      <c r="C69" s="136">
        <v>1</v>
      </c>
      <c r="D69" s="136">
        <v>0</v>
      </c>
      <c r="E69" s="136">
        <v>1</v>
      </c>
      <c r="F69" s="136">
        <v>0</v>
      </c>
      <c r="G69" s="136"/>
      <c r="I69" s="62"/>
      <c r="J69" s="59"/>
      <c r="L69" s="59"/>
    </row>
    <row r="70" spans="2:12">
      <c r="B70" s="136" t="s">
        <v>19</v>
      </c>
      <c r="C70" s="136">
        <v>1</v>
      </c>
      <c r="D70" s="136">
        <v>1</v>
      </c>
      <c r="E70" s="136">
        <v>0</v>
      </c>
      <c r="F70" s="136">
        <v>0</v>
      </c>
      <c r="G70" s="136"/>
      <c r="I70" s="62"/>
      <c r="J70" s="59"/>
      <c r="L70" s="59"/>
    </row>
    <row r="71" spans="2:12">
      <c r="B71" s="136" t="s">
        <v>35</v>
      </c>
      <c r="C71" s="136">
        <v>1</v>
      </c>
      <c r="D71" s="136">
        <v>1</v>
      </c>
      <c r="E71" s="136">
        <v>0</v>
      </c>
      <c r="F71" s="136">
        <v>0</v>
      </c>
      <c r="G71" s="136"/>
      <c r="I71" s="62"/>
      <c r="J71" s="59"/>
      <c r="L71" s="59"/>
    </row>
    <row r="72" spans="2:12">
      <c r="B72" s="136" t="s">
        <v>233</v>
      </c>
      <c r="C72" s="136">
        <v>1</v>
      </c>
      <c r="D72" s="136">
        <v>0</v>
      </c>
      <c r="E72" s="136">
        <v>0</v>
      </c>
      <c r="F72" s="136">
        <v>1</v>
      </c>
      <c r="G72" s="136" t="s">
        <v>343</v>
      </c>
      <c r="I72" s="62"/>
      <c r="J72" s="59"/>
      <c r="L72" s="59"/>
    </row>
    <row r="73" spans="2:12">
      <c r="B73" s="136" t="s">
        <v>238</v>
      </c>
      <c r="C73" s="136">
        <v>2</v>
      </c>
      <c r="D73" s="136">
        <v>0</v>
      </c>
      <c r="E73" s="136">
        <v>0</v>
      </c>
      <c r="F73" s="136">
        <v>2</v>
      </c>
      <c r="G73" s="136" t="s">
        <v>343</v>
      </c>
      <c r="I73" s="62"/>
      <c r="J73" s="59"/>
      <c r="L73" s="59"/>
    </row>
    <row r="74" spans="2:12">
      <c r="B74" s="136" t="s">
        <v>243</v>
      </c>
      <c r="C74" s="136">
        <v>1</v>
      </c>
      <c r="D74" s="136">
        <v>0</v>
      </c>
      <c r="E74" s="136">
        <v>1</v>
      </c>
      <c r="F74" s="136">
        <v>0</v>
      </c>
      <c r="G74" s="136"/>
      <c r="I74" s="62"/>
      <c r="J74" s="59"/>
      <c r="L74" s="59"/>
    </row>
    <row r="75" spans="2:12">
      <c r="B75" s="136" t="s">
        <v>344</v>
      </c>
      <c r="C75" s="136">
        <v>2</v>
      </c>
      <c r="D75" s="136">
        <v>1</v>
      </c>
      <c r="E75" s="136">
        <v>1</v>
      </c>
      <c r="F75" s="136">
        <v>0</v>
      </c>
      <c r="G75" s="136"/>
      <c r="I75" s="62"/>
      <c r="J75" s="59"/>
      <c r="L75" s="59"/>
    </row>
    <row r="76" spans="2:12">
      <c r="B76" s="136" t="s">
        <v>85</v>
      </c>
      <c r="C76" s="136">
        <v>2</v>
      </c>
      <c r="D76" s="136">
        <v>0</v>
      </c>
      <c r="E76" s="136">
        <v>2</v>
      </c>
      <c r="F76" s="136">
        <v>0</v>
      </c>
      <c r="G76" s="136"/>
      <c r="I76" s="62"/>
      <c r="J76" s="59"/>
      <c r="L76" s="59"/>
    </row>
    <row r="77" spans="2:12">
      <c r="B77" s="136" t="s">
        <v>44</v>
      </c>
      <c r="C77" s="136">
        <v>3</v>
      </c>
      <c r="D77" s="136">
        <v>0</v>
      </c>
      <c r="E77" s="136">
        <v>3</v>
      </c>
      <c r="F77" s="136">
        <v>0</v>
      </c>
      <c r="G77" s="136"/>
      <c r="I77" s="62"/>
      <c r="J77" s="59"/>
      <c r="L77" s="59"/>
    </row>
    <row r="78" spans="2:12">
      <c r="B78" s="136" t="s">
        <v>268</v>
      </c>
      <c r="C78" s="136">
        <v>1</v>
      </c>
      <c r="D78" s="136">
        <v>1</v>
      </c>
      <c r="E78" s="136">
        <v>0</v>
      </c>
      <c r="F78" s="136">
        <v>0</v>
      </c>
      <c r="G78" s="136"/>
      <c r="I78" s="62"/>
      <c r="J78" s="59"/>
      <c r="L78" s="59"/>
    </row>
    <row r="79" spans="2:12">
      <c r="B79" s="136" t="s">
        <v>29</v>
      </c>
      <c r="C79" s="136">
        <v>1</v>
      </c>
      <c r="D79" s="136">
        <v>0</v>
      </c>
      <c r="E79" s="136">
        <v>0</v>
      </c>
      <c r="F79" s="136">
        <v>1</v>
      </c>
      <c r="G79" s="136" t="s">
        <v>343</v>
      </c>
      <c r="I79" s="62"/>
      <c r="J79" s="59"/>
      <c r="L79" s="59"/>
    </row>
    <row r="80" spans="2:12">
      <c r="B80" s="136" t="s">
        <v>345</v>
      </c>
      <c r="C80" s="136">
        <v>1</v>
      </c>
      <c r="D80" s="136">
        <v>1</v>
      </c>
      <c r="E80" s="136">
        <v>0</v>
      </c>
      <c r="F80" s="136">
        <v>0</v>
      </c>
      <c r="G80" s="136"/>
      <c r="I80" s="62"/>
      <c r="J80" s="59"/>
      <c r="L80" s="59"/>
    </row>
    <row r="81" spans="2:12">
      <c r="B81" s="136" t="s">
        <v>293</v>
      </c>
      <c r="C81" s="136">
        <v>1</v>
      </c>
      <c r="D81" s="136">
        <v>1</v>
      </c>
      <c r="E81" s="136">
        <v>0</v>
      </c>
      <c r="F81" s="136">
        <v>0</v>
      </c>
      <c r="G81" s="136"/>
      <c r="I81" s="62"/>
      <c r="J81" s="59"/>
      <c r="L81" s="59"/>
    </row>
    <row r="82" spans="2:12">
      <c r="B82" s="136" t="s">
        <v>296</v>
      </c>
      <c r="C82" s="136">
        <v>2</v>
      </c>
      <c r="D82" s="136">
        <v>2</v>
      </c>
      <c r="E82" s="136">
        <v>0</v>
      </c>
      <c r="F82" s="136">
        <v>0</v>
      </c>
      <c r="G82" s="136"/>
      <c r="I82" s="62"/>
      <c r="J82" s="59"/>
      <c r="L82" s="59"/>
    </row>
    <row r="83" spans="2:12" ht="21">
      <c r="B83" s="138" t="s">
        <v>346</v>
      </c>
      <c r="C83" s="139">
        <f>SUM(C68:C82)</f>
        <v>26</v>
      </c>
      <c r="D83" s="140">
        <f>SUM(D68:D82)</f>
        <v>10</v>
      </c>
      <c r="E83" s="140">
        <f>SUM(E68:E82)</f>
        <v>8</v>
      </c>
      <c r="F83" s="140">
        <f>SUM(F68:F82)</f>
        <v>8</v>
      </c>
      <c r="G83" s="142">
        <f>30/15*3</f>
        <v>6</v>
      </c>
      <c r="H83" s="143"/>
      <c r="L83" s="59"/>
    </row>
    <row r="84" spans="2:12">
      <c r="B84" s="138" t="s">
        <v>340</v>
      </c>
      <c r="C84" s="141">
        <f>F84+E84+D84</f>
        <v>1</v>
      </c>
      <c r="D84" s="141">
        <v>0.4</v>
      </c>
      <c r="E84" s="141">
        <v>0.3</v>
      </c>
      <c r="F84" s="141">
        <v>0.3</v>
      </c>
      <c r="G84" s="62"/>
      <c r="I84" s="62"/>
      <c r="J84" s="59"/>
      <c r="L84" s="59"/>
    </row>
    <row r="85" spans="2:12">
      <c r="D85" s="62"/>
      <c r="G85" s="62"/>
      <c r="I85" s="62"/>
      <c r="J85" s="59"/>
      <c r="L85" s="59"/>
    </row>
  </sheetData>
  <mergeCells count="1">
    <mergeCell ref="A2:D3"/>
  </mergeCells>
  <hyperlinks>
    <hyperlink ref="G6" r:id="rId1"/>
    <hyperlink ref="G7" r:id="rId2"/>
    <hyperlink ref="G14" r:id="rId3"/>
    <hyperlink ref="G17" r:id="rId4"/>
    <hyperlink ref="G20" r:id="rId5"/>
    <hyperlink ref="G23" r:id="rId6"/>
    <hyperlink ref="G26" r:id="rId7"/>
    <hyperlink ref="G30" r:id="rId8"/>
    <hyperlink ref="G33" r:id="rId9"/>
    <hyperlink ref="G8" r:id="rId10"/>
    <hyperlink ref="G9" r:id="rId11"/>
    <hyperlink ref="G37" r:id="rId12"/>
    <hyperlink ref="G38" r:id="rId13"/>
    <hyperlink ref="G41" r:id="rId14"/>
    <hyperlink ref="G27" r:id="rId15"/>
    <hyperlink ref="G46" r:id="rId16"/>
    <hyperlink ref="G49" r:id="rId17"/>
    <hyperlink ref="G34" r:id="rId18"/>
    <hyperlink ref="G42" r:id="rId19"/>
    <hyperlink ref="G10" r:id="rId20"/>
    <hyperlink ref="G11" r:id="rId21"/>
    <hyperlink ref="G53" r:id="rId22"/>
    <hyperlink ref="G43" r:id="rId23"/>
    <hyperlink ref="G56" r:id="rId24"/>
    <hyperlink ref="G59" r:id="rId25"/>
    <hyperlink ref="G60" r:id="rId26"/>
  </hyperlinks>
  <pageMargins left="0.7" right="0.7" top="0.75" bottom="0.75" header="0.3" footer="0.3"/>
  <pageSetup paperSize="9" orientation="portrait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MARX OCTUBRE</vt:lpstr>
      <vt:lpstr>MARX NOVIEMBRE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2018-12-03T05:34:05Z</dcterms:modified>
</cp:coreProperties>
</file>