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kesopenaurbano/Downloads/"/>
    </mc:Choice>
  </mc:AlternateContent>
  <xr:revisionPtr revIDLastSave="0" documentId="13_ncr:1_{A0BE4ADB-7456-9B4A-8CE6-3F2D78C6B673}" xr6:coauthVersionLast="47" xr6:coauthVersionMax="47" xr10:uidLastSave="{00000000-0000-0000-0000-000000000000}"/>
  <bookViews>
    <workbookView xWindow="29400" yWindow="-2480" windowWidth="38400" windowHeight="21600" xr2:uid="{73F6A941-228A-174D-A489-801F8379ADDB}"/>
  </bookViews>
  <sheets>
    <sheet name="PRIMER CUATRI" sheetId="10" r:id="rId1"/>
    <sheet name="3ºTI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B7" i="12"/>
  <c r="C7" i="12"/>
  <c r="E11" i="12"/>
  <c r="F11" i="12" s="1"/>
  <c r="D23" i="12"/>
  <c r="E23" i="12"/>
  <c r="J19" i="12"/>
  <c r="G27" i="12"/>
  <c r="J15" i="12"/>
  <c r="D2" i="10"/>
  <c r="H7" i="10"/>
  <c r="F19" i="10"/>
  <c r="G23" i="10"/>
  <c r="F15" i="10"/>
  <c r="E27" i="10"/>
  <c r="C11" i="10"/>
  <c r="B11" i="10"/>
  <c r="F11" i="10" l="1"/>
  <c r="I7" i="12"/>
  <c r="F23" i="12"/>
  <c r="H2" i="12" l="1"/>
</calcChain>
</file>

<file path=xl/sharedStrings.xml><?xml version="1.0" encoding="utf-8"?>
<sst xmlns="http://schemas.openxmlformats.org/spreadsheetml/2006/main" count="153" uniqueCount="98">
  <si>
    <t>NOTA</t>
  </si>
  <si>
    <t>CASO 1</t>
  </si>
  <si>
    <t>EXAMEN ENERO</t>
  </si>
  <si>
    <t>PRIMERA ENTREGA</t>
  </si>
  <si>
    <t>SEGUNDA ENTREGA</t>
  </si>
  <si>
    <t>CASO2</t>
  </si>
  <si>
    <t>NOTA FINAL</t>
  </si>
  <si>
    <t>PRÁCTICAS</t>
  </si>
  <si>
    <t>PRUEBAS DE SEGUIMIENTO</t>
  </si>
  <si>
    <t>EXAMEN NOVIEMBRE</t>
  </si>
  <si>
    <t>PRACT</t>
  </si>
  <si>
    <t>PRUEBA</t>
  </si>
  <si>
    <t>AIC PRUEBAS/PRACTICAS</t>
  </si>
  <si>
    <t>EXAMEN PRÁCTICA 2</t>
  </si>
  <si>
    <t>MEMORIA PRÁCTICA 2</t>
  </si>
  <si>
    <t>EXAMEN PRÁCTICA 3</t>
  </si>
  <si>
    <t>EXAMEN PRÁCTICA 1</t>
  </si>
  <si>
    <t>CASO T1</t>
  </si>
  <si>
    <t>SQL</t>
  </si>
  <si>
    <t>ENTREGA 2 PRÁCTICA</t>
  </si>
  <si>
    <t>ENTREGA 1 PRÁCTICA</t>
  </si>
  <si>
    <t>VIDEO</t>
  </si>
  <si>
    <t>EXAMEN NOVIEMBRE (3,75)</t>
  </si>
  <si>
    <t>EXAMEN ENERO (3,75)</t>
  </si>
  <si>
    <t>EXAMEN PRÁCTICA 2 (1,25)</t>
  </si>
  <si>
    <t>EXAMEN PRÁCTICA 1 (1,25)</t>
  </si>
  <si>
    <t>ISW nota mínima = 4 (6 créditos)</t>
  </si>
  <si>
    <t>AIC (6 créditos)</t>
  </si>
  <si>
    <t>CPA nota minima = 1,4/3,5 (4,5 créditos)</t>
  </si>
  <si>
    <t>SIN (4,5 créditos)</t>
  </si>
  <si>
    <t>BDA (6 créditos)</t>
  </si>
  <si>
    <t>TSR nota minima = 3 (6 créditos)</t>
  </si>
  <si>
    <t>MEDIA PRIMER CUATRI</t>
  </si>
  <si>
    <t>DEW</t>
  </si>
  <si>
    <t>MEDIA 3ºTI</t>
  </si>
  <si>
    <t>EJERCICIOS</t>
  </si>
  <si>
    <t>TEST</t>
  </si>
  <si>
    <t>PRESENCTACIÓN</t>
  </si>
  <si>
    <t>ENTREGA 1 SEM (19/04)</t>
  </si>
  <si>
    <t>ENTREGA 1 LAB (19/04)</t>
  </si>
  <si>
    <t>ENTREGA 2 SEM (9/06)</t>
  </si>
  <si>
    <t>ENTREGA 2 LAB (9/06)</t>
  </si>
  <si>
    <t>TEST GPR</t>
  </si>
  <si>
    <t>PARCIAL MARZO</t>
  </si>
  <si>
    <t>PARCIAL JUNIO</t>
  </si>
  <si>
    <t>TRABAJO EN GRUPO (LAB2)</t>
  </si>
  <si>
    <t>EXAMEN FINAL</t>
  </si>
  <si>
    <t>PRÁCTICA 1</t>
  </si>
  <si>
    <t>PRÁCTICA 2</t>
  </si>
  <si>
    <t>PRÁCTICA 3</t>
  </si>
  <si>
    <t>PRÁCTICA 4</t>
  </si>
  <si>
    <t>PRÁCTICA 5</t>
  </si>
  <si>
    <t>PRÁCTICA 6</t>
  </si>
  <si>
    <t>TRABAJO</t>
  </si>
  <si>
    <t>MEDIA 3º</t>
  </si>
  <si>
    <t>PE1</t>
  </si>
  <si>
    <t>PE2</t>
  </si>
  <si>
    <t>PE3</t>
  </si>
  <si>
    <t>PROYECTO 1</t>
  </si>
  <si>
    <t>PROYECTO 2</t>
  </si>
  <si>
    <t>PROYECTO 3</t>
  </si>
  <si>
    <t>PARCIAL 1</t>
  </si>
  <si>
    <t>PARCIAL 2</t>
  </si>
  <si>
    <t>EX LAB 1</t>
  </si>
  <si>
    <t>EX LAB 2</t>
  </si>
  <si>
    <t>TRABAJO EN GRUPO</t>
  </si>
  <si>
    <t>GPR (Nota minima en ejercicios y test &gt;= 3; asistencia 80%)</t>
  </si>
  <si>
    <r>
      <t xml:space="preserve">ADS (Nota mínima en examen &gt;= 3,5; asistencia </t>
    </r>
    <r>
      <rPr>
        <b/>
        <sz val="12"/>
        <color rgb="FFFF0000"/>
        <rFont val="Calibri (Cuerpo)"/>
      </rPr>
      <t>OBLIGATORIA</t>
    </r>
    <r>
      <rPr>
        <b/>
        <sz val="12"/>
        <color theme="1"/>
        <rFont val="Calibri"/>
        <family val="2"/>
        <scheme val="minor"/>
      </rPr>
      <t xml:space="preserve"> en laboratorio)</t>
    </r>
  </si>
  <si>
    <t>LABORATORIO</t>
  </si>
  <si>
    <t>TEST DCE</t>
  </si>
  <si>
    <t>TBD (Nota mínima en examenes de &gt;= 1 sobre 4)</t>
  </si>
  <si>
    <t>ASIGNATURA</t>
  </si>
  <si>
    <t>AIC</t>
  </si>
  <si>
    <t>ISW</t>
  </si>
  <si>
    <t>CPA</t>
  </si>
  <si>
    <t>SIN</t>
  </si>
  <si>
    <t>BDA</t>
  </si>
  <si>
    <t>TSR</t>
  </si>
  <si>
    <t>ASIG</t>
  </si>
  <si>
    <t>PERCENTILES</t>
  </si>
  <si>
    <t>GRUPO</t>
  </si>
  <si>
    <t>CURSO</t>
  </si>
  <si>
    <t>LAB DCE</t>
  </si>
  <si>
    <t>DCLAN (Nota mínima en parciales &gt;=3)</t>
  </si>
  <si>
    <t>DCE asistencia 50%</t>
  </si>
  <si>
    <t>EJERCICIO GPR</t>
  </si>
  <si>
    <t>EJERCICIO</t>
  </si>
  <si>
    <t>TRABAJO DEW</t>
  </si>
  <si>
    <t>ENTREGA</t>
  </si>
  <si>
    <t>PROYECTO 4</t>
  </si>
  <si>
    <t>Aprobado / Recuperar</t>
  </si>
  <si>
    <t xml:space="preserve">NOTA FINAL </t>
  </si>
  <si>
    <t>GPR</t>
  </si>
  <si>
    <t>ADS</t>
  </si>
  <si>
    <t>TBD</t>
  </si>
  <si>
    <t>DCE</t>
  </si>
  <si>
    <t>DCLAN</t>
  </si>
  <si>
    <t>MEDIA 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</si>
</sst>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1"/>
      <name val="Calibri (Cuerpo)"/>
    </font>
    <font>
      <b/>
      <u val="double"/>
      <sz val="24"/>
      <color theme="1"/>
      <name val="Calibri (Cuerpo)"/>
    </font>
    <font>
      <u val="double"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u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FFFA"/>
        <bgColor indexed="64"/>
      </patternFill>
    </fill>
    <fill>
      <patternFill patternType="solid">
        <fgColor rgb="FFFFB1FF"/>
        <bgColor indexed="64"/>
      </patternFill>
    </fill>
    <fill>
      <patternFill patternType="solid">
        <fgColor rgb="FFADABFF"/>
        <bgColor indexed="64"/>
      </patternFill>
    </fill>
    <fill>
      <patternFill patternType="solid">
        <fgColor rgb="FFFFFC9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6" fillId="14" borderId="40" xfId="0" applyFont="1" applyFill="1" applyBorder="1" applyAlignment="1">
      <alignment horizontal="center" vertical="center" wrapText="1"/>
    </xf>
    <xf numFmtId="0" fontId="6" fillId="14" borderId="38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6" borderId="40" xfId="0" applyFont="1" applyFill="1" applyBorder="1" applyAlignment="1">
      <alignment horizontal="center" vertical="center" wrapText="1"/>
    </xf>
    <xf numFmtId="0" fontId="1" fillId="16" borderId="38" xfId="0" applyFont="1" applyFill="1" applyBorder="1" applyAlignment="1">
      <alignment horizontal="center" vertical="center" wrapText="1"/>
    </xf>
    <xf numFmtId="0" fontId="1" fillId="16" borderId="39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00B050"/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C9F"/>
      <color rgb="FFADABFF"/>
      <color rgb="FFFFB1FF"/>
      <color rgb="FFC7F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 i="0" baseline="0"/>
              <a:t>PERCENTILES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CUATRI'!$R$10</c:f>
              <c:strCache>
                <c:ptCount val="1"/>
                <c:pt idx="0">
                  <c:v>CURSO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CUATRI'!$Q$11:$Q$16</c:f>
              <c:strCache>
                <c:ptCount val="6"/>
                <c:pt idx="0">
                  <c:v>AIC</c:v>
                </c:pt>
                <c:pt idx="1">
                  <c:v>BDA</c:v>
                </c:pt>
                <c:pt idx="2">
                  <c:v>CPA</c:v>
                </c:pt>
                <c:pt idx="3">
                  <c:v>ISW</c:v>
                </c:pt>
                <c:pt idx="4">
                  <c:v>SIN</c:v>
                </c:pt>
                <c:pt idx="5">
                  <c:v>TSR</c:v>
                </c:pt>
              </c:strCache>
            </c:strRef>
          </c:cat>
          <c:val>
            <c:numRef>
              <c:f>'PRIMER CUATRI'!$R$11:$R$16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A-104D-9E7E-5E82EC6F11CD}"/>
            </c:ext>
          </c:extLst>
        </c:ser>
        <c:ser>
          <c:idx val="1"/>
          <c:order val="1"/>
          <c:tx>
            <c:strRef>
              <c:f>'PRIMER CUATRI'!$S$10</c:f>
              <c:strCache>
                <c:ptCount val="1"/>
                <c:pt idx="0">
                  <c:v>GRUPO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CUATRI'!$Q$11:$Q$16</c:f>
              <c:strCache>
                <c:ptCount val="6"/>
                <c:pt idx="0">
                  <c:v>AIC</c:v>
                </c:pt>
                <c:pt idx="1">
                  <c:v>BDA</c:v>
                </c:pt>
                <c:pt idx="2">
                  <c:v>CPA</c:v>
                </c:pt>
                <c:pt idx="3">
                  <c:v>ISW</c:v>
                </c:pt>
                <c:pt idx="4">
                  <c:v>SIN</c:v>
                </c:pt>
                <c:pt idx="5">
                  <c:v>TSR</c:v>
                </c:pt>
              </c:strCache>
            </c:strRef>
          </c:cat>
          <c:val>
            <c:numRef>
              <c:f>'PRIMER CUATRI'!$S$11:$S$16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A-104D-9E7E-5E82EC6F1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24384"/>
        <c:axId val="2064126096"/>
      </c:lineChart>
      <c:catAx>
        <c:axId val="20641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126096"/>
        <c:crosses val="autoZero"/>
        <c:auto val="1"/>
        <c:lblAlgn val="ctr"/>
        <c:lblOffset val="100"/>
        <c:noMultiLvlLbl val="0"/>
      </c:catAx>
      <c:valAx>
        <c:axId val="20641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1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PERCENTILES TI</a:t>
            </a:r>
            <a:r>
              <a:rPr lang="es-ES_tradnl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'3ºTI'!$V$22</c:f>
              <c:strCache>
                <c:ptCount val="1"/>
                <c:pt idx="0">
                  <c:v>CURSO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'3ºTI'!$U$23:$U$28</c:f>
              <c:strCache>
                <c:ptCount val="6"/>
                <c:pt idx="0">
                  <c:v>GPR</c:v>
                </c:pt>
                <c:pt idx="1">
                  <c:v>DEW</c:v>
                </c:pt>
                <c:pt idx="2">
                  <c:v>ADS</c:v>
                </c:pt>
                <c:pt idx="3">
                  <c:v>TBD</c:v>
                </c:pt>
                <c:pt idx="4">
                  <c:v>DCE</c:v>
                </c:pt>
                <c:pt idx="5">
                  <c:v>DCLAN</c:v>
                </c:pt>
              </c:strCache>
            </c:strRef>
          </c:cat>
          <c:val>
            <c:numRef>
              <c:f>'3ºTI'!$V$23:$V$28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0-1248-999E-711C20AC6FD1}"/>
            </c:ext>
          </c:extLst>
        </c:ser>
        <c:ser>
          <c:idx val="1"/>
          <c:order val="1"/>
          <c:tx>
            <c:strRef>
              <c:f>'3ºTI'!$W$22</c:f>
              <c:strCache>
                <c:ptCount val="1"/>
                <c:pt idx="0">
                  <c:v>GRUPO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'3ºTI'!$U$23:$U$28</c:f>
              <c:strCache>
                <c:ptCount val="6"/>
                <c:pt idx="0">
                  <c:v>GPR</c:v>
                </c:pt>
                <c:pt idx="1">
                  <c:v>DEW</c:v>
                </c:pt>
                <c:pt idx="2">
                  <c:v>ADS</c:v>
                </c:pt>
                <c:pt idx="3">
                  <c:v>TBD</c:v>
                </c:pt>
                <c:pt idx="4">
                  <c:v>DCE</c:v>
                </c:pt>
                <c:pt idx="5">
                  <c:v>DCLAN</c:v>
                </c:pt>
              </c:strCache>
            </c:strRef>
          </c:cat>
          <c:val>
            <c:numRef>
              <c:f>'3ºTI'!$W$23:$W$28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0-1248-999E-711C20AC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51168"/>
        <c:axId val="334952896"/>
      </c:lineChart>
      <c:catAx>
        <c:axId val="3349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52896"/>
        <c:crosses val="autoZero"/>
        <c:auto val="1"/>
        <c:lblAlgn val="ctr"/>
        <c:lblOffset val="100"/>
        <c:noMultiLvlLbl val="0"/>
      </c:catAx>
      <c:valAx>
        <c:axId val="3349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804656</xdr:colOff>
      <xdr:row>20</xdr:row>
      <xdr:rowOff>156689</xdr:rowOff>
    </xdr:from>
    <xdr:to>
      <xdr:col>18</xdr:col>
      <xdr:colOff>804655</xdr:colOff>
      <xdr:row>39</xdr:row>
      <xdr:rowOff>5144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BBEC5-74E2-5A8C-0A0E-985830B7A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819219</xdr:colOff>
      <xdr:row>20</xdr:row>
      <xdr:rowOff>13957</xdr:rowOff>
    </xdr:from>
    <xdr:to>
      <xdr:col>18</xdr:col>
      <xdr:colOff>823405</xdr:colOff>
      <xdr:row>33</xdr:row>
      <xdr:rowOff>27912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A9AC46-04BE-D795-28D1-7A750793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45E0-AA58-AA41-AD90-19D747DD0F21}">
  <dimension ref="B1:S29"/>
  <sheetViews>
    <sheetView tabSelected="1" zoomScale="79" workbookViewId="0">
      <selection activeCell="I47" sqref="I47"/>
    </sheetView>
  </sheetViews>
  <sheetFormatPr baseColWidth="10" defaultColWidth="10.83203125" defaultRowHeight="16" x14ac:dyDescent="0.2"/>
  <cols>
    <col min="1" max="1" width="10.83203125" style="1"/>
    <col min="2" max="2" width="28.6640625" style="1" customWidth="1"/>
    <col min="3" max="5" width="25.83203125" style="1" customWidth="1"/>
    <col min="6" max="6" width="27.33203125" style="1" customWidth="1"/>
    <col min="7" max="8" width="19.83203125" style="1" customWidth="1"/>
    <col min="9" max="9" width="10.83203125" style="1"/>
    <col min="10" max="10" width="11.5" style="1" bestFit="1" customWidth="1"/>
    <col min="11" max="13" width="10.83203125" style="1"/>
    <col min="14" max="14" width="13.1640625" style="1" customWidth="1"/>
    <col min="15" max="15" width="13" style="1" customWidth="1"/>
    <col min="16" max="16" width="10.83203125" style="1"/>
    <col min="17" max="17" width="13.6640625" style="1" customWidth="1"/>
    <col min="18" max="18" width="12.83203125" style="1" customWidth="1"/>
    <col min="19" max="16384" width="10.83203125" style="1"/>
  </cols>
  <sheetData>
    <row r="1" spans="2:19" ht="17" thickBot="1" x14ac:dyDescent="0.25"/>
    <row r="2" spans="2:19" ht="22" customHeight="1" x14ac:dyDescent="0.2">
      <c r="B2" s="55" t="s">
        <v>32</v>
      </c>
      <c r="C2" s="56"/>
      <c r="D2" s="59">
        <f>AVERAGE(O11:O16)</f>
        <v>0</v>
      </c>
    </row>
    <row r="3" spans="2:19" ht="22" customHeight="1" thickBot="1" x14ac:dyDescent="0.25">
      <c r="B3" s="57"/>
      <c r="C3" s="58"/>
      <c r="D3" s="60"/>
    </row>
    <row r="4" spans="2:19" ht="22" customHeight="1" thickBot="1" x14ac:dyDescent="0.25"/>
    <row r="5" spans="2:19" ht="22" customHeight="1" thickBot="1" x14ac:dyDescent="0.25">
      <c r="B5" s="88" t="s">
        <v>26</v>
      </c>
      <c r="C5" s="89"/>
      <c r="D5" s="89"/>
      <c r="E5" s="89"/>
      <c r="F5" s="89"/>
      <c r="G5" s="89"/>
      <c r="H5" s="89"/>
      <c r="I5" s="64" t="s">
        <v>90</v>
      </c>
      <c r="J5" s="65"/>
    </row>
    <row r="6" spans="2:19" ht="22" customHeight="1" x14ac:dyDescent="0.2">
      <c r="B6" s="2" t="s">
        <v>1</v>
      </c>
      <c r="C6" s="3" t="s">
        <v>5</v>
      </c>
      <c r="D6" s="3" t="s">
        <v>2</v>
      </c>
      <c r="E6" s="3" t="s">
        <v>3</v>
      </c>
      <c r="F6" s="3" t="s">
        <v>4</v>
      </c>
      <c r="G6" s="3" t="s">
        <v>21</v>
      </c>
      <c r="H6" s="4" t="s">
        <v>6</v>
      </c>
      <c r="I6" s="66"/>
      <c r="J6" s="67"/>
    </row>
    <row r="7" spans="2:19" ht="22" customHeight="1" thickBot="1" x14ac:dyDescent="0.25">
      <c r="B7" s="5"/>
      <c r="C7" s="6"/>
      <c r="D7" s="6"/>
      <c r="E7" s="6"/>
      <c r="F7" s="6"/>
      <c r="G7" s="6"/>
      <c r="H7" s="7">
        <f>B7*0.05 +C7*0.05 +D7*0.4+E7*0.1 +F7*0.3 + 0.1*G7</f>
        <v>0</v>
      </c>
      <c r="I7" s="68"/>
      <c r="J7" s="69"/>
    </row>
    <row r="8" spans="2:19" ht="22" customHeight="1" thickBot="1" x14ac:dyDescent="0.25"/>
    <row r="9" spans="2:19" ht="22" customHeight="1" thickBot="1" x14ac:dyDescent="0.25">
      <c r="B9" s="90" t="s">
        <v>27</v>
      </c>
      <c r="C9" s="91"/>
      <c r="D9" s="91"/>
      <c r="E9" s="91"/>
      <c r="F9" s="92"/>
      <c r="G9" s="96" t="s">
        <v>90</v>
      </c>
      <c r="I9" s="61" t="s">
        <v>12</v>
      </c>
      <c r="J9" s="62"/>
      <c r="K9" s="62"/>
      <c r="L9" s="63"/>
      <c r="N9" s="73" t="s">
        <v>97</v>
      </c>
      <c r="O9" s="74"/>
      <c r="Q9" s="70" t="s">
        <v>79</v>
      </c>
      <c r="R9" s="71"/>
      <c r="S9" s="72"/>
    </row>
    <row r="10" spans="2:19" ht="22" customHeight="1" thickBot="1" x14ac:dyDescent="0.25">
      <c r="B10" s="2" t="s">
        <v>7</v>
      </c>
      <c r="C10" s="3" t="s">
        <v>8</v>
      </c>
      <c r="D10" s="3" t="s">
        <v>9</v>
      </c>
      <c r="E10" s="3" t="s">
        <v>2</v>
      </c>
      <c r="F10" s="8" t="s">
        <v>6</v>
      </c>
      <c r="G10" s="97"/>
      <c r="I10" s="9" t="s">
        <v>10</v>
      </c>
      <c r="J10" s="10" t="s">
        <v>0</v>
      </c>
      <c r="K10" s="11" t="s">
        <v>11</v>
      </c>
      <c r="L10" s="12" t="s">
        <v>0</v>
      </c>
      <c r="N10" s="37" t="s">
        <v>78</v>
      </c>
      <c r="O10" s="38" t="s">
        <v>0</v>
      </c>
      <c r="Q10" s="45" t="s">
        <v>71</v>
      </c>
      <c r="R10" s="45" t="s">
        <v>81</v>
      </c>
      <c r="S10" s="46" t="s">
        <v>80</v>
      </c>
    </row>
    <row r="11" spans="2:19" ht="22" customHeight="1" thickBot="1" x14ac:dyDescent="0.25">
      <c r="B11" s="5">
        <f>SUM(J11:J17)/7</f>
        <v>0</v>
      </c>
      <c r="C11" s="6">
        <f>SUM(L11:L14)/4</f>
        <v>0</v>
      </c>
      <c r="D11" s="6"/>
      <c r="E11" s="6"/>
      <c r="F11" s="13">
        <f>B11*0.2+C11*0.1+((D11+E11)/2)*(0.7+(0.1-(C11/100)))</f>
        <v>0</v>
      </c>
      <c r="G11" s="98"/>
      <c r="I11" s="14">
        <v>1</v>
      </c>
      <c r="J11" s="15"/>
      <c r="K11" s="14">
        <v>1</v>
      </c>
      <c r="L11" s="15"/>
      <c r="N11" s="39" t="s">
        <v>72</v>
      </c>
      <c r="O11" s="42">
        <v>0</v>
      </c>
      <c r="Q11" s="47" t="s">
        <v>72</v>
      </c>
      <c r="R11" s="31"/>
      <c r="S11" s="32"/>
    </row>
    <row r="12" spans="2:19" ht="22" customHeight="1" thickBot="1" x14ac:dyDescent="0.25">
      <c r="I12" s="16">
        <v>2</v>
      </c>
      <c r="J12" s="17"/>
      <c r="K12" s="16">
        <v>2</v>
      </c>
      <c r="L12" s="17"/>
      <c r="N12" s="40" t="s">
        <v>73</v>
      </c>
      <c r="O12" s="43">
        <v>0</v>
      </c>
      <c r="Q12" s="48" t="s">
        <v>76</v>
      </c>
      <c r="R12" s="33"/>
      <c r="S12" s="34"/>
    </row>
    <row r="13" spans="2:19" ht="22" customHeight="1" thickBot="1" x14ac:dyDescent="0.25">
      <c r="B13" s="93" t="s">
        <v>28</v>
      </c>
      <c r="C13" s="94"/>
      <c r="D13" s="94"/>
      <c r="E13" s="94"/>
      <c r="F13" s="95"/>
      <c r="G13" s="96" t="s">
        <v>90</v>
      </c>
      <c r="I13" s="16">
        <v>3</v>
      </c>
      <c r="J13" s="17"/>
      <c r="K13" s="16">
        <v>3</v>
      </c>
      <c r="L13" s="17"/>
      <c r="N13" s="40" t="s">
        <v>74</v>
      </c>
      <c r="O13" s="43">
        <v>0</v>
      </c>
      <c r="Q13" s="48" t="s">
        <v>74</v>
      </c>
      <c r="R13" s="33"/>
      <c r="S13" s="34"/>
    </row>
    <row r="14" spans="2:19" ht="22" customHeight="1" x14ac:dyDescent="0.2">
      <c r="B14" s="2" t="s">
        <v>9</v>
      </c>
      <c r="C14" s="3" t="s">
        <v>14</v>
      </c>
      <c r="D14" s="3" t="s">
        <v>15</v>
      </c>
      <c r="E14" s="3" t="s">
        <v>2</v>
      </c>
      <c r="F14" s="8" t="s">
        <v>91</v>
      </c>
      <c r="G14" s="97"/>
      <c r="I14" s="16">
        <v>4</v>
      </c>
      <c r="J14" s="17"/>
      <c r="K14" s="16">
        <v>4</v>
      </c>
      <c r="L14" s="17"/>
      <c r="N14" s="40" t="s">
        <v>75</v>
      </c>
      <c r="O14" s="43">
        <v>0</v>
      </c>
      <c r="Q14" s="48" t="s">
        <v>73</v>
      </c>
      <c r="R14" s="33"/>
      <c r="S14" s="34"/>
    </row>
    <row r="15" spans="2:19" ht="22" customHeight="1" thickBot="1" x14ac:dyDescent="0.25">
      <c r="B15" s="5"/>
      <c r="C15" s="6"/>
      <c r="D15" s="6"/>
      <c r="E15" s="6"/>
      <c r="F15" s="13">
        <f>B15+C15+D15+E15</f>
        <v>0</v>
      </c>
      <c r="G15" s="98"/>
      <c r="I15" s="16">
        <v>5</v>
      </c>
      <c r="J15" s="17"/>
      <c r="K15" s="75"/>
      <c r="L15" s="76"/>
      <c r="N15" s="40" t="s">
        <v>76</v>
      </c>
      <c r="O15" s="43">
        <v>0</v>
      </c>
      <c r="Q15" s="48" t="s">
        <v>75</v>
      </c>
      <c r="R15" s="33"/>
      <c r="S15" s="34"/>
    </row>
    <row r="16" spans="2:19" ht="22" customHeight="1" thickBot="1" x14ac:dyDescent="0.25">
      <c r="I16" s="16">
        <v>6</v>
      </c>
      <c r="J16" s="17"/>
      <c r="K16" s="77"/>
      <c r="L16" s="78"/>
      <c r="N16" s="41" t="s">
        <v>77</v>
      </c>
      <c r="O16" s="44">
        <v>0</v>
      </c>
      <c r="Q16" s="49" t="s">
        <v>77</v>
      </c>
      <c r="R16" s="35"/>
      <c r="S16" s="36"/>
    </row>
    <row r="17" spans="2:12" ht="22" customHeight="1" thickBot="1" x14ac:dyDescent="0.25">
      <c r="B17" s="84" t="s">
        <v>29</v>
      </c>
      <c r="C17" s="85"/>
      <c r="D17" s="85"/>
      <c r="E17" s="85"/>
      <c r="F17" s="85"/>
      <c r="G17" s="96" t="s">
        <v>90</v>
      </c>
      <c r="I17" s="5">
        <v>7</v>
      </c>
      <c r="J17" s="18"/>
      <c r="K17" s="79"/>
      <c r="L17" s="80"/>
    </row>
    <row r="18" spans="2:12" ht="22" customHeight="1" x14ac:dyDescent="0.2">
      <c r="B18" s="2" t="s">
        <v>22</v>
      </c>
      <c r="C18" s="3" t="s">
        <v>25</v>
      </c>
      <c r="D18" s="3" t="s">
        <v>24</v>
      </c>
      <c r="E18" s="3" t="s">
        <v>23</v>
      </c>
      <c r="F18" s="4" t="s">
        <v>6</v>
      </c>
      <c r="G18" s="97"/>
    </row>
    <row r="19" spans="2:12" ht="22" customHeight="1" thickBot="1" x14ac:dyDescent="0.25">
      <c r="B19" s="5"/>
      <c r="C19" s="6"/>
      <c r="D19" s="6"/>
      <c r="E19" s="6"/>
      <c r="F19" s="23">
        <f>SUM(B19:E19)</f>
        <v>0</v>
      </c>
      <c r="G19" s="98"/>
    </row>
    <row r="20" spans="2:12" ht="22" customHeight="1" thickBot="1" x14ac:dyDescent="0.25"/>
    <row r="21" spans="2:12" ht="22" customHeight="1" x14ac:dyDescent="0.2">
      <c r="B21" s="86" t="s">
        <v>30</v>
      </c>
      <c r="C21" s="87"/>
      <c r="D21" s="87"/>
      <c r="E21" s="87"/>
      <c r="F21" s="87"/>
      <c r="G21" s="87"/>
      <c r="H21" s="96" t="s">
        <v>90</v>
      </c>
    </row>
    <row r="22" spans="2:12" ht="22" customHeight="1" x14ac:dyDescent="0.2">
      <c r="B22" s="20" t="s">
        <v>17</v>
      </c>
      <c r="C22" s="21" t="s">
        <v>18</v>
      </c>
      <c r="D22" s="21" t="s">
        <v>20</v>
      </c>
      <c r="E22" s="21" t="s">
        <v>19</v>
      </c>
      <c r="F22" s="21" t="s">
        <v>2</v>
      </c>
      <c r="G22" s="22" t="s">
        <v>6</v>
      </c>
      <c r="H22" s="97"/>
    </row>
    <row r="23" spans="2:12" ht="22" customHeight="1" thickBot="1" x14ac:dyDescent="0.25">
      <c r="B23" s="5"/>
      <c r="C23" s="6"/>
      <c r="D23" s="6"/>
      <c r="E23" s="6"/>
      <c r="F23" s="6"/>
      <c r="G23" s="23">
        <f>SUM(B23:F23)</f>
        <v>0</v>
      </c>
      <c r="H23" s="98"/>
    </row>
    <row r="24" spans="2:12" ht="22" customHeight="1" thickBot="1" x14ac:dyDescent="0.25"/>
    <row r="25" spans="2:12" ht="22" customHeight="1" thickBot="1" x14ac:dyDescent="0.25">
      <c r="B25" s="81" t="s">
        <v>31</v>
      </c>
      <c r="C25" s="82"/>
      <c r="D25" s="82"/>
      <c r="E25" s="83"/>
      <c r="F25" s="96" t="s">
        <v>90</v>
      </c>
    </row>
    <row r="26" spans="2:12" ht="22" customHeight="1" x14ac:dyDescent="0.2">
      <c r="B26" s="2" t="s">
        <v>9</v>
      </c>
      <c r="C26" s="3" t="s">
        <v>13</v>
      </c>
      <c r="D26" s="3" t="s">
        <v>2</v>
      </c>
      <c r="E26" s="4" t="s">
        <v>6</v>
      </c>
      <c r="F26" s="97"/>
    </row>
    <row r="27" spans="2:12" ht="22" customHeight="1" thickBot="1" x14ac:dyDescent="0.25">
      <c r="B27" s="5"/>
      <c r="C27" s="6"/>
      <c r="D27" s="6"/>
      <c r="E27" s="19">
        <f>0.4*B27 + 0.2*C27+0.4*D27</f>
        <v>0</v>
      </c>
      <c r="F27" s="98"/>
    </row>
    <row r="28" spans="2:12" ht="22" customHeight="1" x14ac:dyDescent="0.2"/>
    <row r="29" spans="2:12" ht="22" customHeight="1" x14ac:dyDescent="0.2"/>
  </sheetData>
  <mergeCells count="18">
    <mergeCell ref="K15:L17"/>
    <mergeCell ref="B25:E25"/>
    <mergeCell ref="B17:F17"/>
    <mergeCell ref="B21:G21"/>
    <mergeCell ref="B5:H5"/>
    <mergeCell ref="B9:F9"/>
    <mergeCell ref="B13:F13"/>
    <mergeCell ref="G17:G19"/>
    <mergeCell ref="G13:G15"/>
    <mergeCell ref="H21:H23"/>
    <mergeCell ref="G9:G11"/>
    <mergeCell ref="F25:F27"/>
    <mergeCell ref="B2:C3"/>
    <mergeCell ref="D2:D3"/>
    <mergeCell ref="I9:L9"/>
    <mergeCell ref="I5:J7"/>
    <mergeCell ref="Q9:S9"/>
    <mergeCell ref="N9:O9"/>
  </mergeCells>
  <conditionalFormatting sqref="F19">
    <cfRule type="cellIs" dxfId="13" priority="2" operator="greaterThanOrEqual">
      <formula>5</formula>
    </cfRule>
    <cfRule type="cellIs" dxfId="12" priority="11" operator="lessThan">
      <formula>5</formula>
    </cfRule>
  </conditionalFormatting>
  <conditionalFormatting sqref="G23">
    <cfRule type="cellIs" dxfId="11" priority="10" operator="greaterThanOrEqual">
      <formula>5</formula>
    </cfRule>
    <cfRule type="cellIs" dxfId="10" priority="14" operator="lessThan">
      <formula>5</formula>
    </cfRule>
  </conditionalFormatting>
  <conditionalFormatting sqref="H7 F11 F15 F19 E27 G23">
    <cfRule type="cellIs" dxfId="9" priority="15" operator="greaterThanOrEqual">
      <formula>5</formula>
    </cfRule>
  </conditionalFormatting>
  <conditionalFormatting sqref="H7 F11 F15 F19 E27">
    <cfRule type="cellIs" dxfId="8" priority="12" operator="greaterThanOrEqual">
      <formula>5</formula>
    </cfRule>
  </conditionalFormatting>
  <conditionalFormatting sqref="H7">
    <cfRule type="cellIs" dxfId="7" priority="8" operator="greaterThanOrEqual">
      <formula>5</formula>
    </cfRule>
    <cfRule type="cellIs" dxfId="6" priority="9" operator="lessThan">
      <formula>5</formula>
    </cfRule>
  </conditionalFormatting>
  <conditionalFormatting sqref="F11">
    <cfRule type="cellIs" dxfId="5" priority="4" operator="greaterThanOrEqual">
      <formula>5</formula>
    </cfRule>
    <cfRule type="cellIs" dxfId="4" priority="7" operator="lessThan">
      <formula>5</formula>
    </cfRule>
  </conditionalFormatting>
  <conditionalFormatting sqref="F15">
    <cfRule type="cellIs" dxfId="3" priority="3" operator="greaterThanOrEqual">
      <formula>5</formula>
    </cfRule>
    <cfRule type="cellIs" dxfId="2" priority="6" operator="lessThan">
      <formula>5</formula>
    </cfRule>
  </conditionalFormatting>
  <conditionalFormatting sqref="E27">
    <cfRule type="cellIs" dxfId="1" priority="5" operator="lessThan">
      <formula>5</formula>
    </cfRule>
  </conditionalFormatting>
  <conditionalFormatting sqref="G23 E27">
    <cfRule type="cellIs" dxfId="0" priority="1" operator="greaterThanOrEqual">
      <formula>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ADA5-B812-C74F-90BB-A7C85B7B0865}">
  <dimension ref="B1:W37"/>
  <sheetViews>
    <sheetView zoomScale="91" workbookViewId="0">
      <selection activeCell="I26" sqref="I26"/>
    </sheetView>
  </sheetViews>
  <sheetFormatPr baseColWidth="10" defaultRowHeight="16" x14ac:dyDescent="0.2"/>
  <cols>
    <col min="1" max="1" width="6" style="1" customWidth="1"/>
    <col min="2" max="10" width="25.83203125" style="1" customWidth="1"/>
    <col min="11" max="13" width="10.83203125" style="1"/>
    <col min="14" max="14" width="5.83203125" style="1" customWidth="1"/>
    <col min="15" max="16" width="10.83203125" style="1"/>
    <col min="17" max="17" width="5.83203125" style="1" customWidth="1"/>
    <col min="18" max="18" width="10.83203125" style="1"/>
    <col min="19" max="19" width="10.83203125" style="1" customWidth="1"/>
    <col min="20" max="20" width="5.83203125" style="1" customWidth="1"/>
    <col min="21" max="21" width="13" style="1" customWidth="1"/>
    <col min="22" max="16384" width="10.83203125" style="1"/>
  </cols>
  <sheetData>
    <row r="1" spans="2:22" ht="22" customHeight="1" thickBot="1" x14ac:dyDescent="0.25"/>
    <row r="2" spans="2:22" ht="22" customHeight="1" x14ac:dyDescent="0.2">
      <c r="B2" s="55" t="s">
        <v>34</v>
      </c>
      <c r="C2" s="56"/>
      <c r="D2" s="59">
        <f>AVERAGE(P14:P19)</f>
        <v>0</v>
      </c>
      <c r="F2" s="116" t="s">
        <v>54</v>
      </c>
      <c r="G2" s="117"/>
      <c r="H2" s="59">
        <f>AVERAGE(D2,'PRIMER CUATRI'!D2)</f>
        <v>0</v>
      </c>
    </row>
    <row r="3" spans="2:22" ht="22" customHeight="1" thickBot="1" x14ac:dyDescent="0.25">
      <c r="B3" s="57"/>
      <c r="C3" s="58"/>
      <c r="D3" s="60"/>
      <c r="F3" s="118"/>
      <c r="G3" s="119"/>
      <c r="H3" s="60"/>
    </row>
    <row r="4" spans="2:22" ht="22" customHeight="1" thickBot="1" x14ac:dyDescent="0.25"/>
    <row r="5" spans="2:22" ht="22" customHeight="1" thickBot="1" x14ac:dyDescent="0.25">
      <c r="B5" s="106" t="s">
        <v>66</v>
      </c>
      <c r="C5" s="107"/>
      <c r="D5" s="107"/>
      <c r="E5" s="107"/>
      <c r="F5" s="107"/>
      <c r="G5" s="107"/>
      <c r="H5" s="107"/>
      <c r="I5" s="108"/>
      <c r="L5" s="106" t="s">
        <v>42</v>
      </c>
      <c r="M5" s="108"/>
      <c r="N5" s="53"/>
      <c r="O5" s="120" t="s">
        <v>85</v>
      </c>
      <c r="P5" s="121"/>
      <c r="R5" s="101" t="s">
        <v>69</v>
      </c>
      <c r="S5" s="102"/>
      <c r="U5" s="99" t="s">
        <v>82</v>
      </c>
      <c r="V5" s="100"/>
    </row>
    <row r="6" spans="2:22" ht="22" customHeight="1" thickBot="1" x14ac:dyDescent="0.25">
      <c r="B6" s="2" t="s">
        <v>35</v>
      </c>
      <c r="C6" s="3" t="s">
        <v>36</v>
      </c>
      <c r="D6" s="3" t="s">
        <v>38</v>
      </c>
      <c r="E6" s="3" t="s">
        <v>40</v>
      </c>
      <c r="F6" s="3" t="s">
        <v>39</v>
      </c>
      <c r="G6" s="3" t="s">
        <v>41</v>
      </c>
      <c r="H6" s="3" t="s">
        <v>37</v>
      </c>
      <c r="I6" s="8" t="s">
        <v>6</v>
      </c>
      <c r="L6" s="30" t="s">
        <v>36</v>
      </c>
      <c r="M6" s="24" t="s">
        <v>0</v>
      </c>
      <c r="N6" s="53"/>
      <c r="O6" s="30" t="s">
        <v>86</v>
      </c>
      <c r="P6" s="54" t="s">
        <v>0</v>
      </c>
      <c r="R6" s="30" t="s">
        <v>36</v>
      </c>
      <c r="S6" s="24" t="s">
        <v>0</v>
      </c>
      <c r="U6" s="50" t="s">
        <v>68</v>
      </c>
      <c r="V6" s="30" t="s">
        <v>0</v>
      </c>
    </row>
    <row r="7" spans="2:22" ht="22" customHeight="1" thickBot="1" x14ac:dyDescent="0.25">
      <c r="B7" s="5">
        <f>AVERAGE(P7:P10)</f>
        <v>0</v>
      </c>
      <c r="C7" s="6">
        <f>AVERAGE(M7:M19)</f>
        <v>0</v>
      </c>
      <c r="D7" s="6"/>
      <c r="E7" s="6"/>
      <c r="F7" s="6"/>
      <c r="G7" s="6"/>
      <c r="H7" s="6"/>
      <c r="I7" s="18">
        <f>B7*0.1+C7*0.2+((D7+E7)/2)*0.2+((F7+G7)/2)*0.4+H7*0.1</f>
        <v>0</v>
      </c>
      <c r="L7" s="31">
        <v>1</v>
      </c>
      <c r="M7" s="29">
        <v>0</v>
      </c>
      <c r="O7" s="31">
        <v>1</v>
      </c>
      <c r="P7" s="29">
        <v>0</v>
      </c>
      <c r="R7" s="51">
        <v>1</v>
      </c>
      <c r="S7" s="29">
        <v>0</v>
      </c>
      <c r="U7" s="51">
        <v>1</v>
      </c>
      <c r="V7" s="52">
        <v>0</v>
      </c>
    </row>
    <row r="8" spans="2:22" ht="22" customHeight="1" thickBot="1" x14ac:dyDescent="0.25">
      <c r="L8" s="33">
        <v>2</v>
      </c>
      <c r="M8" s="25"/>
      <c r="O8" s="33">
        <v>2</v>
      </c>
      <c r="P8" s="25"/>
      <c r="R8" s="33">
        <v>2</v>
      </c>
      <c r="S8" s="25"/>
      <c r="U8" s="33">
        <v>2</v>
      </c>
      <c r="V8" s="27">
        <v>0</v>
      </c>
    </row>
    <row r="9" spans="2:22" ht="22" customHeight="1" thickBot="1" x14ac:dyDescent="0.25">
      <c r="B9" s="109" t="s">
        <v>33</v>
      </c>
      <c r="C9" s="110"/>
      <c r="D9" s="110"/>
      <c r="E9" s="110"/>
      <c r="F9" s="111"/>
      <c r="L9" s="33">
        <v>3</v>
      </c>
      <c r="M9" s="25"/>
      <c r="O9" s="33">
        <v>3</v>
      </c>
      <c r="P9" s="25"/>
      <c r="R9" s="33">
        <v>3</v>
      </c>
      <c r="S9" s="25"/>
      <c r="U9" s="33">
        <v>3</v>
      </c>
      <c r="V9" s="27"/>
    </row>
    <row r="10" spans="2:22" ht="22" customHeight="1" thickBot="1" x14ac:dyDescent="0.25">
      <c r="B10" s="2" t="s">
        <v>43</v>
      </c>
      <c r="C10" s="3" t="s">
        <v>44</v>
      </c>
      <c r="D10" s="3" t="s">
        <v>16</v>
      </c>
      <c r="E10" s="3" t="s">
        <v>45</v>
      </c>
      <c r="F10" s="8" t="s">
        <v>6</v>
      </c>
      <c r="L10" s="33">
        <v>4</v>
      </c>
      <c r="M10" s="25"/>
      <c r="O10" s="35">
        <v>4</v>
      </c>
      <c r="P10" s="26"/>
      <c r="R10" s="33">
        <v>4</v>
      </c>
      <c r="S10" s="25"/>
      <c r="U10" s="33">
        <v>4</v>
      </c>
      <c r="V10" s="27"/>
    </row>
    <row r="11" spans="2:22" ht="22" customHeight="1" thickBot="1" x14ac:dyDescent="0.25">
      <c r="B11" s="5"/>
      <c r="C11" s="6"/>
      <c r="D11" s="6"/>
      <c r="E11" s="6">
        <f>S17*0.2+S18*0.3+S19*0.5</f>
        <v>0</v>
      </c>
      <c r="F11" s="18">
        <f>((B11+C11)/2)*0.5 +0.15*D11+0.35*E11</f>
        <v>0</v>
      </c>
      <c r="L11" s="33">
        <v>5</v>
      </c>
      <c r="M11" s="25"/>
      <c r="R11" s="35">
        <v>5</v>
      </c>
      <c r="S11" s="26"/>
      <c r="U11" s="33">
        <v>5</v>
      </c>
      <c r="V11" s="27"/>
    </row>
    <row r="12" spans="2:22" ht="22" customHeight="1" thickBot="1" x14ac:dyDescent="0.25">
      <c r="L12" s="33">
        <v>6</v>
      </c>
      <c r="M12" s="25"/>
      <c r="O12" s="73" t="s">
        <v>97</v>
      </c>
      <c r="P12" s="74"/>
      <c r="U12" s="33">
        <v>6</v>
      </c>
      <c r="V12" s="27"/>
    </row>
    <row r="13" spans="2:22" ht="22" customHeight="1" thickBot="1" x14ac:dyDescent="0.25">
      <c r="B13" s="113" t="s">
        <v>67</v>
      </c>
      <c r="C13" s="114"/>
      <c r="D13" s="114"/>
      <c r="E13" s="114"/>
      <c r="F13" s="114"/>
      <c r="G13" s="114"/>
      <c r="H13" s="114"/>
      <c r="I13" s="114"/>
      <c r="J13" s="115"/>
      <c r="L13" s="33">
        <v>7</v>
      </c>
      <c r="M13" s="25"/>
      <c r="O13" s="37" t="s">
        <v>78</v>
      </c>
      <c r="P13" s="38" t="s">
        <v>0</v>
      </c>
      <c r="U13" s="33">
        <v>7</v>
      </c>
      <c r="V13" s="27"/>
    </row>
    <row r="14" spans="2:22" ht="22" customHeight="1" thickBot="1" x14ac:dyDescent="0.25">
      <c r="B14" s="2" t="s">
        <v>46</v>
      </c>
      <c r="C14" s="3" t="s">
        <v>47</v>
      </c>
      <c r="D14" s="3" t="s">
        <v>48</v>
      </c>
      <c r="E14" s="3" t="s">
        <v>49</v>
      </c>
      <c r="F14" s="3" t="s">
        <v>50</v>
      </c>
      <c r="G14" s="3" t="s">
        <v>51</v>
      </c>
      <c r="H14" s="3" t="s">
        <v>52</v>
      </c>
      <c r="I14" s="3" t="s">
        <v>53</v>
      </c>
      <c r="J14" s="8" t="s">
        <v>6</v>
      </c>
      <c r="L14" s="33">
        <v>8</v>
      </c>
      <c r="M14" s="25"/>
      <c r="O14" s="39" t="s">
        <v>92</v>
      </c>
      <c r="P14" s="42">
        <v>0</v>
      </c>
      <c r="U14" s="33">
        <v>8</v>
      </c>
      <c r="V14" s="27"/>
    </row>
    <row r="15" spans="2:22" ht="22" customHeight="1" thickBot="1" x14ac:dyDescent="0.25">
      <c r="B15" s="5"/>
      <c r="C15" s="6"/>
      <c r="D15" s="6"/>
      <c r="E15" s="6"/>
      <c r="F15" s="6"/>
      <c r="G15" s="6"/>
      <c r="H15" s="6"/>
      <c r="I15" s="6"/>
      <c r="J15" s="18">
        <f>B15*0.35+I15*0.1+0.05*C15+D15*0.1+E15*0.1+F15*0.05+G15*0.1+H15*0.15</f>
        <v>0</v>
      </c>
      <c r="L15" s="33">
        <v>9</v>
      </c>
      <c r="M15" s="25"/>
      <c r="O15" s="40" t="s">
        <v>33</v>
      </c>
      <c r="P15" s="43">
        <v>0</v>
      </c>
      <c r="R15" s="109" t="s">
        <v>87</v>
      </c>
      <c r="S15" s="111"/>
      <c r="U15" s="35">
        <v>9</v>
      </c>
      <c r="V15" s="28"/>
    </row>
    <row r="16" spans="2:22" ht="22" customHeight="1" thickBot="1" x14ac:dyDescent="0.25">
      <c r="L16" s="33">
        <v>10</v>
      </c>
      <c r="M16" s="25"/>
      <c r="O16" s="40" t="s">
        <v>93</v>
      </c>
      <c r="P16" s="43">
        <v>0</v>
      </c>
      <c r="R16" s="30" t="s">
        <v>88</v>
      </c>
      <c r="S16" s="24" t="s">
        <v>0</v>
      </c>
    </row>
    <row r="17" spans="2:23" ht="22" customHeight="1" thickBot="1" x14ac:dyDescent="0.25">
      <c r="B17" s="122" t="s">
        <v>70</v>
      </c>
      <c r="C17" s="123"/>
      <c r="D17" s="123"/>
      <c r="E17" s="123"/>
      <c r="F17" s="123"/>
      <c r="G17" s="123"/>
      <c r="H17" s="123"/>
      <c r="I17" s="123"/>
      <c r="J17" s="124"/>
      <c r="L17" s="33">
        <v>11</v>
      </c>
      <c r="M17" s="25"/>
      <c r="O17" s="40" t="s">
        <v>94</v>
      </c>
      <c r="P17" s="43">
        <v>0</v>
      </c>
      <c r="R17" s="31">
        <v>1</v>
      </c>
      <c r="S17" s="29"/>
    </row>
    <row r="18" spans="2:23" ht="22" customHeight="1" x14ac:dyDescent="0.2">
      <c r="B18" s="2" t="s">
        <v>55</v>
      </c>
      <c r="C18" s="3" t="s">
        <v>56</v>
      </c>
      <c r="D18" s="3" t="s">
        <v>57</v>
      </c>
      <c r="E18" s="3" t="s">
        <v>47</v>
      </c>
      <c r="F18" s="3" t="s">
        <v>58</v>
      </c>
      <c r="G18" s="3" t="s">
        <v>59</v>
      </c>
      <c r="H18" s="3" t="s">
        <v>60</v>
      </c>
      <c r="I18" s="3" t="s">
        <v>89</v>
      </c>
      <c r="J18" s="8" t="s">
        <v>6</v>
      </c>
      <c r="L18" s="33">
        <v>12</v>
      </c>
      <c r="M18" s="25"/>
      <c r="O18" s="40" t="s">
        <v>95</v>
      </c>
      <c r="P18" s="43">
        <v>0</v>
      </c>
      <c r="R18" s="33">
        <v>2</v>
      </c>
      <c r="S18" s="25"/>
    </row>
    <row r="19" spans="2:23" ht="22" customHeight="1" thickBot="1" x14ac:dyDescent="0.25">
      <c r="B19" s="5"/>
      <c r="C19" s="6"/>
      <c r="D19" s="6"/>
      <c r="E19" s="6"/>
      <c r="F19" s="6"/>
      <c r="G19" s="6"/>
      <c r="H19" s="6"/>
      <c r="I19" s="6"/>
      <c r="J19" s="18">
        <f>SUM(B19:I19)</f>
        <v>0</v>
      </c>
      <c r="L19" s="35">
        <v>13</v>
      </c>
      <c r="M19" s="26"/>
      <c r="O19" s="41" t="s">
        <v>96</v>
      </c>
      <c r="P19" s="44">
        <v>0</v>
      </c>
      <c r="R19" s="35">
        <v>3</v>
      </c>
      <c r="S19" s="26"/>
    </row>
    <row r="20" spans="2:23" ht="22" customHeight="1" thickBot="1" x14ac:dyDescent="0.25"/>
    <row r="21" spans="2:23" ht="22" customHeight="1" thickBot="1" x14ac:dyDescent="0.25">
      <c r="B21" s="101" t="s">
        <v>84</v>
      </c>
      <c r="C21" s="112"/>
      <c r="D21" s="112"/>
      <c r="E21" s="112"/>
      <c r="F21" s="102"/>
      <c r="U21" s="70" t="s">
        <v>79</v>
      </c>
      <c r="V21" s="71"/>
      <c r="W21" s="72"/>
    </row>
    <row r="22" spans="2:23" ht="22" customHeight="1" thickBot="1" x14ac:dyDescent="0.25">
      <c r="B22" s="2" t="s">
        <v>61</v>
      </c>
      <c r="C22" s="3" t="s">
        <v>62</v>
      </c>
      <c r="D22" s="3" t="s">
        <v>36</v>
      </c>
      <c r="E22" s="3" t="s">
        <v>68</v>
      </c>
      <c r="F22" s="8" t="s">
        <v>6</v>
      </c>
      <c r="U22" s="45" t="s">
        <v>71</v>
      </c>
      <c r="V22" s="45" t="s">
        <v>81</v>
      </c>
      <c r="W22" s="46" t="s">
        <v>80</v>
      </c>
    </row>
    <row r="23" spans="2:23" ht="22" customHeight="1" thickBot="1" x14ac:dyDescent="0.25">
      <c r="B23" s="5"/>
      <c r="C23" s="6"/>
      <c r="D23" s="6">
        <f>AVERAGE(S7:S11)</f>
        <v>0</v>
      </c>
      <c r="E23" s="6">
        <f>AVERAGE(V8:V15)</f>
        <v>0</v>
      </c>
      <c r="F23" s="18">
        <f>B23*0.35+C23*0.25+D23*0.2+E23*0.2</f>
        <v>0</v>
      </c>
      <c r="U23" s="47" t="s">
        <v>92</v>
      </c>
      <c r="V23" s="31"/>
      <c r="W23" s="32"/>
    </row>
    <row r="24" spans="2:23" ht="22" customHeight="1" thickBot="1" x14ac:dyDescent="0.25">
      <c r="U24" s="48" t="s">
        <v>33</v>
      </c>
      <c r="V24" s="33"/>
      <c r="W24" s="34"/>
    </row>
    <row r="25" spans="2:23" ht="22" customHeight="1" thickBot="1" x14ac:dyDescent="0.25">
      <c r="B25" s="103" t="s">
        <v>83</v>
      </c>
      <c r="C25" s="104"/>
      <c r="D25" s="104"/>
      <c r="E25" s="104"/>
      <c r="F25" s="104"/>
      <c r="G25" s="105"/>
      <c r="U25" s="48" t="s">
        <v>93</v>
      </c>
      <c r="V25" s="33"/>
      <c r="W25" s="34"/>
    </row>
    <row r="26" spans="2:23" ht="22" customHeight="1" x14ac:dyDescent="0.2">
      <c r="B26" s="2" t="s">
        <v>61</v>
      </c>
      <c r="C26" s="3" t="s">
        <v>62</v>
      </c>
      <c r="D26" s="3" t="s">
        <v>63</v>
      </c>
      <c r="E26" s="3" t="s">
        <v>64</v>
      </c>
      <c r="F26" s="3" t="s">
        <v>65</v>
      </c>
      <c r="G26" s="8" t="s">
        <v>6</v>
      </c>
      <c r="U26" s="48" t="s">
        <v>94</v>
      </c>
      <c r="V26" s="33"/>
      <c r="W26" s="34"/>
    </row>
    <row r="27" spans="2:23" ht="22" customHeight="1" thickBot="1" x14ac:dyDescent="0.25">
      <c r="B27" s="5"/>
      <c r="C27" s="6"/>
      <c r="D27" s="6"/>
      <c r="E27" s="6"/>
      <c r="F27" s="6"/>
      <c r="G27" s="18">
        <f>B27*0.3+C27*0.3+D27*0.1+E27*0.1+F27*0.2</f>
        <v>0</v>
      </c>
      <c r="U27" s="48" t="s">
        <v>95</v>
      </c>
      <c r="V27" s="33"/>
      <c r="W27" s="34"/>
    </row>
    <row r="28" spans="2:23" ht="22" customHeight="1" thickBot="1" x14ac:dyDescent="0.25">
      <c r="U28" s="49" t="s">
        <v>96</v>
      </c>
      <c r="V28" s="35"/>
      <c r="W28" s="36"/>
    </row>
    <row r="29" spans="2:23" ht="22" customHeight="1" x14ac:dyDescent="0.2"/>
    <row r="30" spans="2:23" ht="22" customHeight="1" x14ac:dyDescent="0.2"/>
    <row r="31" spans="2:23" ht="22" customHeight="1" x14ac:dyDescent="0.2"/>
    <row r="32" spans="2:23" ht="22" customHeight="1" x14ac:dyDescent="0.2"/>
    <row r="33" ht="22" customHeight="1" x14ac:dyDescent="0.2"/>
    <row r="34" ht="22" customHeight="1" x14ac:dyDescent="0.2"/>
    <row r="35" ht="22" customHeight="1" x14ac:dyDescent="0.2"/>
    <row r="36" ht="22" customHeight="1" x14ac:dyDescent="0.2"/>
    <row r="37" ht="22" customHeight="1" x14ac:dyDescent="0.2"/>
  </sheetData>
  <mergeCells count="17">
    <mergeCell ref="O12:P12"/>
    <mergeCell ref="U21:W21"/>
    <mergeCell ref="U5:V5"/>
    <mergeCell ref="R5:S5"/>
    <mergeCell ref="B25:G25"/>
    <mergeCell ref="B2:C3"/>
    <mergeCell ref="D2:D3"/>
    <mergeCell ref="B5:I5"/>
    <mergeCell ref="B9:F9"/>
    <mergeCell ref="B21:F21"/>
    <mergeCell ref="L5:M5"/>
    <mergeCell ref="B13:J13"/>
    <mergeCell ref="F2:G3"/>
    <mergeCell ref="H2:H3"/>
    <mergeCell ref="O5:P5"/>
    <mergeCell ref="R15:S15"/>
    <mergeCell ref="B17:J17"/>
  </mergeCells>
  <pageMargins left="0.7" right="0.7" top="0.75" bottom="0.75" header="0.3" footer="0.3"/>
  <ignoredErrors>
    <ignoredError sqref="E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 CUATRI</vt:lpstr>
      <vt:lpstr>3ºTI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Sope?a Urbano</dc:creator>
  <cp:lastModifiedBy>Enrique Sope?a Urbano</cp:lastModifiedBy>
  <dcterms:created xsi:type="dcterms:W3CDTF">2023-11-20T14:26:40Z</dcterms:created>
  <dcterms:modified xsi:type="dcterms:W3CDTF">2024-05-25T17:18:56Z</dcterms:modified>
</cp:coreProperties>
</file>