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heckCompatibility="1" defaultThemeVersion="124226"/>
  <bookViews>
    <workbookView xWindow="-1230" yWindow="75" windowWidth="17760" windowHeight="11760" activeTab="2"/>
  </bookViews>
  <sheets>
    <sheet name="KONTROLL(Bact)" sheetId="21" r:id="rId1"/>
    <sheet name="PSORIAAS(Bact)" sheetId="13" r:id="rId2"/>
    <sheet name="VITILIIGO(Bact)" sheetId="19" r:id="rId3"/>
  </sheets>
  <calcPr calcId="125725"/>
</workbook>
</file>

<file path=xl/calcChain.xml><?xml version="1.0" encoding="utf-8"?>
<calcChain xmlns="http://schemas.openxmlformats.org/spreadsheetml/2006/main">
  <c r="I83" i="21"/>
  <c r="H83"/>
  <c r="E83"/>
  <c r="D83"/>
  <c r="I80"/>
  <c r="H80"/>
  <c r="E80"/>
  <c r="D80"/>
  <c r="I77"/>
  <c r="H77"/>
  <c r="E77"/>
  <c r="D77"/>
  <c r="I74"/>
  <c r="H74"/>
  <c r="E74"/>
  <c r="D74"/>
  <c r="I71"/>
  <c r="H71"/>
  <c r="E71"/>
  <c r="D71"/>
  <c r="I68"/>
  <c r="H68"/>
  <c r="E68"/>
  <c r="D68"/>
  <c r="I65"/>
  <c r="H65"/>
  <c r="E65"/>
  <c r="D65"/>
  <c r="I62"/>
  <c r="H62"/>
  <c r="E62"/>
  <c r="D62"/>
  <c r="I59"/>
  <c r="H59"/>
  <c r="E59"/>
  <c r="D59"/>
  <c r="I56"/>
  <c r="H56"/>
  <c r="E56"/>
  <c r="D56"/>
  <c r="I53"/>
  <c r="H53"/>
  <c r="E53"/>
  <c r="D53"/>
  <c r="I50"/>
  <c r="H50"/>
  <c r="E50"/>
  <c r="D50"/>
  <c r="I47"/>
  <c r="H47"/>
  <c r="E47"/>
  <c r="D47"/>
  <c r="I44"/>
  <c r="H44"/>
  <c r="E44"/>
  <c r="D44"/>
  <c r="I41"/>
  <c r="H41"/>
  <c r="E41"/>
  <c r="D41"/>
  <c r="I38"/>
  <c r="H38"/>
  <c r="E38"/>
  <c r="D38"/>
  <c r="I35"/>
  <c r="H35"/>
  <c r="E35"/>
  <c r="D35"/>
  <c r="I32"/>
  <c r="H32"/>
  <c r="E32"/>
  <c r="D32"/>
  <c r="I29"/>
  <c r="H29"/>
  <c r="E29"/>
  <c r="D29"/>
  <c r="I26"/>
  <c r="H26"/>
  <c r="E26"/>
  <c r="D26"/>
  <c r="I23"/>
  <c r="H23"/>
  <c r="E23"/>
  <c r="D23"/>
  <c r="I20"/>
  <c r="H20"/>
  <c r="E20"/>
  <c r="D20"/>
  <c r="I17"/>
  <c r="H17"/>
  <c r="E17"/>
  <c r="D17"/>
  <c r="I14"/>
  <c r="H14"/>
  <c r="E14"/>
  <c r="D14"/>
  <c r="I11"/>
  <c r="H11"/>
  <c r="E11"/>
  <c r="D11"/>
  <c r="I7"/>
  <c r="H7"/>
  <c r="E7"/>
  <c r="D7"/>
  <c r="I104" i="19"/>
  <c r="H104"/>
  <c r="E104"/>
  <c r="D104"/>
  <c r="I101"/>
  <c r="H101"/>
  <c r="E101"/>
  <c r="D101"/>
  <c r="I98"/>
  <c r="H98"/>
  <c r="E98"/>
  <c r="D98"/>
  <c r="I95"/>
  <c r="H95"/>
  <c r="E95"/>
  <c r="D95"/>
  <c r="I92"/>
  <c r="H92"/>
  <c r="E92"/>
  <c r="D92"/>
  <c r="I89"/>
  <c r="H89"/>
  <c r="E89"/>
  <c r="D89"/>
  <c r="I86"/>
  <c r="H86"/>
  <c r="E86"/>
  <c r="D86"/>
  <c r="I83"/>
  <c r="H83"/>
  <c r="E83"/>
  <c r="D83"/>
  <c r="I80"/>
  <c r="H80"/>
  <c r="E80"/>
  <c r="D80"/>
  <c r="I77"/>
  <c r="H77"/>
  <c r="E77"/>
  <c r="D77"/>
  <c r="I74"/>
  <c r="H74"/>
  <c r="E74"/>
  <c r="D74"/>
  <c r="I71"/>
  <c r="H71"/>
  <c r="E71"/>
  <c r="D71"/>
  <c r="I68"/>
  <c r="H68"/>
  <c r="E68"/>
  <c r="D68"/>
  <c r="I65"/>
  <c r="H65"/>
  <c r="E65"/>
  <c r="D65"/>
  <c r="I62"/>
  <c r="H62"/>
  <c r="E62"/>
  <c r="D62"/>
  <c r="I59"/>
  <c r="H59"/>
  <c r="E59"/>
  <c r="D59"/>
  <c r="I56"/>
  <c r="H56"/>
  <c r="E56"/>
  <c r="D56"/>
  <c r="I53"/>
  <c r="H53"/>
  <c r="E53"/>
  <c r="D53"/>
  <c r="I50"/>
  <c r="H50"/>
  <c r="E50"/>
  <c r="D50"/>
  <c r="I47"/>
  <c r="H47"/>
  <c r="E47"/>
  <c r="D47"/>
  <c r="I44"/>
  <c r="H44"/>
  <c r="E44"/>
  <c r="D44"/>
  <c r="I41"/>
  <c r="H41"/>
  <c r="E41"/>
  <c r="D41"/>
  <c r="I38"/>
  <c r="H38"/>
  <c r="E38"/>
  <c r="D38"/>
  <c r="I35"/>
  <c r="H35"/>
  <c r="E35"/>
  <c r="D35"/>
  <c r="I32"/>
  <c r="H32"/>
  <c r="E32"/>
  <c r="D32"/>
  <c r="I29"/>
  <c r="H29"/>
  <c r="E29"/>
  <c r="D29"/>
  <c r="I26"/>
  <c r="H26"/>
  <c r="E26"/>
  <c r="D26"/>
  <c r="I23"/>
  <c r="H23"/>
  <c r="E23"/>
  <c r="D23"/>
  <c r="I20"/>
  <c r="H20"/>
  <c r="E20"/>
  <c r="D20"/>
  <c r="I17"/>
  <c r="H17"/>
  <c r="E17"/>
  <c r="D17"/>
  <c r="I14"/>
  <c r="H14"/>
  <c r="E14"/>
  <c r="D14"/>
  <c r="I11"/>
  <c r="H11"/>
  <c r="E11"/>
  <c r="D11"/>
  <c r="I7"/>
  <c r="H7"/>
  <c r="E7"/>
  <c r="D7"/>
  <c r="D131" i="13"/>
  <c r="E131"/>
  <c r="H131"/>
  <c r="I131"/>
  <c r="D134"/>
  <c r="E134"/>
  <c r="H134"/>
  <c r="I134"/>
  <c r="D137"/>
  <c r="E137"/>
  <c r="H137"/>
  <c r="I137"/>
  <c r="D140"/>
  <c r="E140"/>
  <c r="H140"/>
  <c r="I140"/>
  <c r="D143"/>
  <c r="E143"/>
  <c r="H143"/>
  <c r="I143"/>
  <c r="D146"/>
  <c r="E146"/>
  <c r="H146"/>
  <c r="I146"/>
  <c r="D149"/>
  <c r="E149"/>
  <c r="H149"/>
  <c r="I149"/>
  <c r="D152"/>
  <c r="E152"/>
  <c r="H152"/>
  <c r="I152"/>
  <c r="D155"/>
  <c r="E155"/>
  <c r="H155"/>
  <c r="I155"/>
  <c r="D158"/>
  <c r="E158"/>
  <c r="H158"/>
  <c r="I158"/>
  <c r="D161"/>
  <c r="E161"/>
  <c r="H161"/>
  <c r="I161"/>
  <c r="D164"/>
  <c r="E164"/>
  <c r="H164"/>
  <c r="I164"/>
  <c r="D167"/>
  <c r="E167"/>
  <c r="H167"/>
  <c r="I167"/>
  <c r="D170"/>
  <c r="E170"/>
  <c r="H170"/>
  <c r="I170"/>
  <c r="D173"/>
  <c r="E173"/>
  <c r="H173"/>
  <c r="I173"/>
  <c r="D176"/>
  <c r="E176"/>
  <c r="H176"/>
  <c r="I176"/>
  <c r="D179"/>
  <c r="E179"/>
  <c r="H179"/>
  <c r="I179"/>
  <c r="D182"/>
  <c r="E182"/>
  <c r="H182"/>
  <c r="I182"/>
  <c r="D185"/>
  <c r="E185"/>
  <c r="H185"/>
  <c r="I185"/>
  <c r="D188"/>
  <c r="E188"/>
  <c r="H188"/>
  <c r="I188"/>
  <c r="D191"/>
  <c r="E191"/>
  <c r="H191"/>
  <c r="I191"/>
  <c r="D194"/>
  <c r="E194"/>
  <c r="H194"/>
  <c r="I194"/>
  <c r="D197"/>
  <c r="E197"/>
  <c r="H197"/>
  <c r="I197"/>
  <c r="D200"/>
  <c r="E200"/>
  <c r="H200"/>
  <c r="I200"/>
  <c r="D203"/>
  <c r="E203"/>
  <c r="H203"/>
  <c r="I203"/>
  <c r="D206"/>
  <c r="E206"/>
  <c r="H206"/>
  <c r="I206"/>
  <c r="D209"/>
  <c r="E209"/>
  <c r="H209"/>
  <c r="I209"/>
  <c r="D212"/>
  <c r="E212"/>
  <c r="H212"/>
  <c r="I212"/>
  <c r="D215"/>
  <c r="E215"/>
  <c r="H215"/>
  <c r="I215"/>
  <c r="D128"/>
  <c r="E128"/>
  <c r="H128"/>
  <c r="I128"/>
  <c r="D125"/>
  <c r="E125"/>
  <c r="H125"/>
  <c r="I125"/>
  <c r="I122"/>
  <c r="H122"/>
  <c r="E122"/>
  <c r="D122"/>
  <c r="I119"/>
  <c r="H119"/>
  <c r="E119"/>
  <c r="D119"/>
  <c r="I116"/>
  <c r="H116"/>
  <c r="E116"/>
  <c r="D116"/>
  <c r="I113"/>
  <c r="H113"/>
  <c r="E113"/>
  <c r="D113"/>
  <c r="I110"/>
  <c r="H110"/>
  <c r="E110"/>
  <c r="D110"/>
  <c r="I107"/>
  <c r="H107"/>
  <c r="E107"/>
  <c r="D107"/>
  <c r="I104"/>
  <c r="H104"/>
  <c r="E104"/>
  <c r="D104"/>
  <c r="I101"/>
  <c r="H101"/>
  <c r="E101"/>
  <c r="D101"/>
  <c r="I98"/>
  <c r="H98"/>
  <c r="E98"/>
  <c r="D98"/>
  <c r="I95"/>
  <c r="H95"/>
  <c r="E95"/>
  <c r="D95"/>
  <c r="I92"/>
  <c r="H92"/>
  <c r="E92"/>
  <c r="D92"/>
  <c r="I89"/>
  <c r="H89"/>
  <c r="E89"/>
  <c r="D89"/>
  <c r="I86"/>
  <c r="H86"/>
  <c r="E86"/>
  <c r="D86"/>
  <c r="I83"/>
  <c r="H83"/>
  <c r="E83"/>
  <c r="D83"/>
  <c r="I80"/>
  <c r="H80"/>
  <c r="E80"/>
  <c r="D80"/>
  <c r="I77"/>
  <c r="H77"/>
  <c r="E77"/>
  <c r="D77"/>
  <c r="I74"/>
  <c r="H74"/>
  <c r="E74"/>
  <c r="D74"/>
  <c r="I71"/>
  <c r="H71"/>
  <c r="E71"/>
  <c r="D71"/>
  <c r="I68"/>
  <c r="H68"/>
  <c r="E68"/>
  <c r="D68"/>
  <c r="I65"/>
  <c r="H65"/>
  <c r="E65"/>
  <c r="D65"/>
  <c r="I62"/>
  <c r="H62"/>
  <c r="E62"/>
  <c r="D62"/>
  <c r="I59"/>
  <c r="H59"/>
  <c r="E59"/>
  <c r="D59"/>
  <c r="I56"/>
  <c r="H56"/>
  <c r="E56"/>
  <c r="D56"/>
  <c r="I53"/>
  <c r="H53"/>
  <c r="E53"/>
  <c r="D53"/>
  <c r="I50"/>
  <c r="H50"/>
  <c r="E50"/>
  <c r="D50"/>
  <c r="I47"/>
  <c r="H47"/>
  <c r="E47"/>
  <c r="D47"/>
  <c r="I44"/>
  <c r="H44"/>
  <c r="E44"/>
  <c r="D44"/>
  <c r="I41"/>
  <c r="H41"/>
  <c r="E41"/>
  <c r="D41"/>
  <c r="I38"/>
  <c r="H38"/>
  <c r="E38"/>
  <c r="D38"/>
  <c r="I35"/>
  <c r="H35"/>
  <c r="E35"/>
  <c r="D35"/>
  <c r="I32"/>
  <c r="H32"/>
  <c r="E32"/>
  <c r="D32"/>
  <c r="I29"/>
  <c r="H29"/>
  <c r="E29"/>
  <c r="D29"/>
  <c r="I26"/>
  <c r="H26"/>
  <c r="E26"/>
  <c r="D26"/>
  <c r="I23"/>
  <c r="H23"/>
  <c r="E23"/>
  <c r="D23"/>
  <c r="I20"/>
  <c r="H20"/>
  <c r="E20"/>
  <c r="D20"/>
  <c r="I17"/>
  <c r="H17"/>
  <c r="E17"/>
  <c r="D17"/>
  <c r="I14"/>
  <c r="H14"/>
  <c r="E14"/>
  <c r="D14"/>
  <c r="I11"/>
  <c r="H11"/>
  <c r="E11"/>
  <c r="D11"/>
  <c r="I7"/>
  <c r="H7"/>
  <c r="E7"/>
  <c r="D7"/>
  <c r="M14" i="19" l="1"/>
  <c r="P14" s="1"/>
  <c r="M23"/>
  <c r="P23" s="1"/>
  <c r="M26"/>
  <c r="P26" s="1"/>
  <c r="M11"/>
  <c r="P11" s="1"/>
  <c r="K44" i="21"/>
  <c r="K80"/>
  <c r="M11"/>
  <c r="P11" s="1"/>
  <c r="M14"/>
  <c r="P14" s="1"/>
  <c r="M50"/>
  <c r="P50" s="1"/>
  <c r="M83"/>
  <c r="P83" s="1"/>
  <c r="M47"/>
  <c r="P47" s="1"/>
  <c r="K56" i="19"/>
  <c r="K95"/>
  <c r="K98"/>
  <c r="K101"/>
  <c r="L101" s="1"/>
  <c r="O101" s="1"/>
  <c r="K104"/>
  <c r="M200" i="13"/>
  <c r="P200" s="1"/>
  <c r="K47" i="21"/>
  <c r="K50"/>
  <c r="K53"/>
  <c r="K56"/>
  <c r="K59"/>
  <c r="K62"/>
  <c r="K65"/>
  <c r="K68"/>
  <c r="K71"/>
  <c r="K74"/>
  <c r="K77"/>
  <c r="K83"/>
  <c r="M7"/>
  <c r="P7" s="1"/>
  <c r="M17" i="19"/>
  <c r="P17" s="1"/>
  <c r="M20"/>
  <c r="P20" s="1"/>
  <c r="M29"/>
  <c r="P29" s="1"/>
  <c r="M32"/>
  <c r="P32" s="1"/>
  <c r="M41"/>
  <c r="P41" s="1"/>
  <c r="M44"/>
  <c r="P44" s="1"/>
  <c r="M53"/>
  <c r="P53" s="1"/>
  <c r="M56"/>
  <c r="P56" s="1"/>
  <c r="K92"/>
  <c r="K7"/>
  <c r="L7" s="1"/>
  <c r="O7" s="1"/>
  <c r="M62"/>
  <c r="P62" s="1"/>
  <c r="M95"/>
  <c r="P95" s="1"/>
  <c r="M98"/>
  <c r="P98" s="1"/>
  <c r="K7" i="21"/>
  <c r="L7" s="1"/>
  <c r="O7" s="1"/>
  <c r="K11"/>
  <c r="K14"/>
  <c r="K17"/>
  <c r="K20"/>
  <c r="K23"/>
  <c r="K26"/>
  <c r="K29"/>
  <c r="K32"/>
  <c r="K35"/>
  <c r="K38"/>
  <c r="K41"/>
  <c r="M53"/>
  <c r="P53" s="1"/>
  <c r="M56"/>
  <c r="P56" s="1"/>
  <c r="M59"/>
  <c r="P59" s="1"/>
  <c r="M65"/>
  <c r="P65" s="1"/>
  <c r="M68"/>
  <c r="P68" s="1"/>
  <c r="M77"/>
  <c r="P77" s="1"/>
  <c r="M80"/>
  <c r="P80" s="1"/>
  <c r="M17"/>
  <c r="P17" s="1"/>
  <c r="M20"/>
  <c r="P20" s="1"/>
  <c r="M29"/>
  <c r="P29" s="1"/>
  <c r="M32"/>
  <c r="P32" s="1"/>
  <c r="M41"/>
  <c r="P41" s="1"/>
  <c r="M44"/>
  <c r="P44" s="1"/>
  <c r="M35"/>
  <c r="P35" s="1"/>
  <c r="M38"/>
  <c r="P38" s="1"/>
  <c r="M71"/>
  <c r="P71" s="1"/>
  <c r="M74"/>
  <c r="P74" s="1"/>
  <c r="M23"/>
  <c r="P23" s="1"/>
  <c r="M26"/>
  <c r="P26" s="1"/>
  <c r="M62"/>
  <c r="P62" s="1"/>
  <c r="M7" i="19"/>
  <c r="P7" s="1"/>
  <c r="K59"/>
  <c r="K62"/>
  <c r="K65"/>
  <c r="K68"/>
  <c r="K71"/>
  <c r="K74"/>
  <c r="K77"/>
  <c r="K80"/>
  <c r="L80" s="1"/>
  <c r="O80" s="1"/>
  <c r="K83"/>
  <c r="K86"/>
  <c r="K89"/>
  <c r="M101"/>
  <c r="P101" s="1"/>
  <c r="M104"/>
  <c r="P104" s="1"/>
  <c r="K11"/>
  <c r="K14"/>
  <c r="K17"/>
  <c r="L17" s="1"/>
  <c r="O17" s="1"/>
  <c r="K20"/>
  <c r="K23"/>
  <c r="K26"/>
  <c r="K29"/>
  <c r="K32"/>
  <c r="K35"/>
  <c r="K38"/>
  <c r="K41"/>
  <c r="L41" s="1"/>
  <c r="O41" s="1"/>
  <c r="K44"/>
  <c r="K47"/>
  <c r="K50"/>
  <c r="K53"/>
  <c r="M59"/>
  <c r="P59" s="1"/>
  <c r="M65"/>
  <c r="P65" s="1"/>
  <c r="M68"/>
  <c r="P68" s="1"/>
  <c r="M77"/>
  <c r="P77" s="1"/>
  <c r="M80"/>
  <c r="P80" s="1"/>
  <c r="M89"/>
  <c r="P89" s="1"/>
  <c r="M92"/>
  <c r="P92" s="1"/>
  <c r="M47"/>
  <c r="P47" s="1"/>
  <c r="M50"/>
  <c r="P50" s="1"/>
  <c r="M83"/>
  <c r="P83" s="1"/>
  <c r="M86"/>
  <c r="P86" s="1"/>
  <c r="M35"/>
  <c r="P35" s="1"/>
  <c r="M38"/>
  <c r="P38" s="1"/>
  <c r="M71"/>
  <c r="P71" s="1"/>
  <c r="M74"/>
  <c r="P74" s="1"/>
  <c r="M188" i="13"/>
  <c r="P188" s="1"/>
  <c r="M182"/>
  <c r="P182" s="1"/>
  <c r="M167"/>
  <c r="P167" s="1"/>
  <c r="M152"/>
  <c r="P152" s="1"/>
  <c r="M149"/>
  <c r="P149" s="1"/>
  <c r="M146"/>
  <c r="P146" s="1"/>
  <c r="M131"/>
  <c r="P131" s="1"/>
  <c r="K203"/>
  <c r="K209"/>
  <c r="M212"/>
  <c r="P212" s="1"/>
  <c r="M209"/>
  <c r="P209" s="1"/>
  <c r="M197"/>
  <c r="P197" s="1"/>
  <c r="M164"/>
  <c r="P164" s="1"/>
  <c r="M161"/>
  <c r="P161" s="1"/>
  <c r="K194"/>
  <c r="K191"/>
  <c r="K185"/>
  <c r="K164"/>
  <c r="K155"/>
  <c r="K125"/>
  <c r="K128"/>
  <c r="K215"/>
  <c r="K197"/>
  <c r="M185"/>
  <c r="P185" s="1"/>
  <c r="M176"/>
  <c r="P176" s="1"/>
  <c r="M173"/>
  <c r="P173" s="1"/>
  <c r="K161"/>
  <c r="K158"/>
  <c r="M140"/>
  <c r="P140" s="1"/>
  <c r="M137"/>
  <c r="P137" s="1"/>
  <c r="M128"/>
  <c r="P128" s="1"/>
  <c r="M215"/>
  <c r="P215" s="1"/>
  <c r="K212"/>
  <c r="K206"/>
  <c r="K182"/>
  <c r="K179"/>
  <c r="K173"/>
  <c r="K170"/>
  <c r="K167"/>
  <c r="K149"/>
  <c r="K146"/>
  <c r="K143"/>
  <c r="K137"/>
  <c r="K134"/>
  <c r="K131"/>
  <c r="M125"/>
  <c r="P125" s="1"/>
  <c r="M203"/>
  <c r="P203" s="1"/>
  <c r="K200"/>
  <c r="M191"/>
  <c r="P191" s="1"/>
  <c r="K188"/>
  <c r="M170"/>
  <c r="P170" s="1"/>
  <c r="M155"/>
  <c r="P155" s="1"/>
  <c r="K152"/>
  <c r="M134"/>
  <c r="P134" s="1"/>
  <c r="M206"/>
  <c r="P206" s="1"/>
  <c r="M194"/>
  <c r="P194" s="1"/>
  <c r="M179"/>
  <c r="P179" s="1"/>
  <c r="K176"/>
  <c r="M158"/>
  <c r="P158" s="1"/>
  <c r="M143"/>
  <c r="P143" s="1"/>
  <c r="K140"/>
  <c r="K7"/>
  <c r="L7" s="1"/>
  <c r="O7" s="1"/>
  <c r="M7"/>
  <c r="P7" s="1"/>
  <c r="K44"/>
  <c r="K56"/>
  <c r="K68"/>
  <c r="K74"/>
  <c r="K86"/>
  <c r="K98"/>
  <c r="K104"/>
  <c r="K113"/>
  <c r="K116"/>
  <c r="M47"/>
  <c r="P47" s="1"/>
  <c r="M50"/>
  <c r="P50" s="1"/>
  <c r="M59"/>
  <c r="P59" s="1"/>
  <c r="M62"/>
  <c r="P62" s="1"/>
  <c r="M77"/>
  <c r="P77" s="1"/>
  <c r="M80"/>
  <c r="P80" s="1"/>
  <c r="M89"/>
  <c r="P89" s="1"/>
  <c r="M92"/>
  <c r="P92" s="1"/>
  <c r="M104"/>
  <c r="P104" s="1"/>
  <c r="M107"/>
  <c r="P107" s="1"/>
  <c r="M116"/>
  <c r="P116" s="1"/>
  <c r="M119"/>
  <c r="P119" s="1"/>
  <c r="M95"/>
  <c r="P95" s="1"/>
  <c r="M98"/>
  <c r="P98" s="1"/>
  <c r="M101"/>
  <c r="P101" s="1"/>
  <c r="M110"/>
  <c r="P110" s="1"/>
  <c r="M113"/>
  <c r="P113" s="1"/>
  <c r="K14"/>
  <c r="K17"/>
  <c r="K20"/>
  <c r="K26"/>
  <c r="K29"/>
  <c r="K32"/>
  <c r="K38"/>
  <c r="K41"/>
  <c r="K47"/>
  <c r="K50"/>
  <c r="K53"/>
  <c r="K59"/>
  <c r="K62"/>
  <c r="K65"/>
  <c r="K71"/>
  <c r="K77"/>
  <c r="K80"/>
  <c r="K83"/>
  <c r="K89"/>
  <c r="K92"/>
  <c r="K95"/>
  <c r="K101"/>
  <c r="K107"/>
  <c r="K110"/>
  <c r="M122"/>
  <c r="P122" s="1"/>
  <c r="M20"/>
  <c r="P20" s="1"/>
  <c r="M23"/>
  <c r="P23" s="1"/>
  <c r="M32"/>
  <c r="P32" s="1"/>
  <c r="M35"/>
  <c r="P35" s="1"/>
  <c r="M44"/>
  <c r="P44" s="1"/>
  <c r="M53"/>
  <c r="P53" s="1"/>
  <c r="M56"/>
  <c r="P56" s="1"/>
  <c r="M65"/>
  <c r="P65" s="1"/>
  <c r="M68"/>
  <c r="P68" s="1"/>
  <c r="M71"/>
  <c r="P71" s="1"/>
  <c r="M74"/>
  <c r="P74" s="1"/>
  <c r="M83"/>
  <c r="P83" s="1"/>
  <c r="M86"/>
  <c r="P86" s="1"/>
  <c r="K119"/>
  <c r="K122"/>
  <c r="K11"/>
  <c r="L11" s="1"/>
  <c r="O11" s="1"/>
  <c r="M11"/>
  <c r="P11" s="1"/>
  <c r="K23"/>
  <c r="K35"/>
  <c r="M14"/>
  <c r="P14" s="1"/>
  <c r="M17"/>
  <c r="P17" s="1"/>
  <c r="M26"/>
  <c r="P26" s="1"/>
  <c r="M29"/>
  <c r="P29" s="1"/>
  <c r="M38"/>
  <c r="P38" s="1"/>
  <c r="M41"/>
  <c r="P41" s="1"/>
  <c r="L95" l="1"/>
  <c r="O95" s="1"/>
  <c r="L62" i="19"/>
  <c r="O62" s="1"/>
  <c r="L53"/>
  <c r="O53" s="1"/>
  <c r="L95"/>
  <c r="O95" s="1"/>
  <c r="L35" i="21"/>
  <c r="O35" s="1"/>
  <c r="L38"/>
  <c r="O38" s="1"/>
  <c r="L89" i="19"/>
  <c r="O89" s="1"/>
  <c r="L98"/>
  <c r="O98" s="1"/>
  <c r="L83"/>
  <c r="O83" s="1"/>
  <c r="L47"/>
  <c r="O47" s="1"/>
  <c r="L35"/>
  <c r="O35" s="1"/>
  <c r="L23"/>
  <c r="O23" s="1"/>
  <c r="L11"/>
  <c r="O11" s="1"/>
  <c r="L86"/>
  <c r="O86" s="1"/>
  <c r="L74"/>
  <c r="O74" s="1"/>
  <c r="L56"/>
  <c r="O56" s="1"/>
  <c r="L104"/>
  <c r="O104" s="1"/>
  <c r="L29"/>
  <c r="O29" s="1"/>
  <c r="L50"/>
  <c r="O50" s="1"/>
  <c r="L38"/>
  <c r="O38" s="1"/>
  <c r="L26"/>
  <c r="O26" s="1"/>
  <c r="L14"/>
  <c r="O14" s="1"/>
  <c r="L77"/>
  <c r="O77" s="1"/>
  <c r="L65"/>
  <c r="O65" s="1"/>
  <c r="L68"/>
  <c r="O68" s="1"/>
  <c r="L92"/>
  <c r="O92" s="1"/>
  <c r="L80" i="13"/>
  <c r="O80" s="1"/>
  <c r="L44" i="21"/>
  <c r="O44" s="1"/>
  <c r="L59"/>
  <c r="O59" s="1"/>
  <c r="L56"/>
  <c r="O56" s="1"/>
  <c r="L59" i="19"/>
  <c r="O59" s="1"/>
  <c r="L44"/>
  <c r="O44" s="1"/>
  <c r="L32"/>
  <c r="O32" s="1"/>
  <c r="L20"/>
  <c r="O20" s="1"/>
  <c r="L71"/>
  <c r="O71" s="1"/>
  <c r="L80" i="21"/>
  <c r="O80" s="1"/>
  <c r="L14"/>
  <c r="O14" s="1"/>
  <c r="L62"/>
  <c r="O62" s="1"/>
  <c r="L41"/>
  <c r="O41" s="1"/>
  <c r="L11"/>
  <c r="O11" s="1"/>
  <c r="L65"/>
  <c r="O65" s="1"/>
  <c r="L23"/>
  <c r="O23" s="1"/>
  <c r="L20"/>
  <c r="O20" s="1"/>
  <c r="L68"/>
  <c r="O68" s="1"/>
  <c r="L17"/>
  <c r="O17" s="1"/>
  <c r="L71"/>
  <c r="O71" s="1"/>
  <c r="L47"/>
  <c r="O47" s="1"/>
  <c r="L26"/>
  <c r="O26" s="1"/>
  <c r="L32"/>
  <c r="O32" s="1"/>
  <c r="L77"/>
  <c r="O77" s="1"/>
  <c r="L50"/>
  <c r="O50" s="1"/>
  <c r="L83"/>
  <c r="O83" s="1"/>
  <c r="L29"/>
  <c r="O29" s="1"/>
  <c r="L74"/>
  <c r="O74" s="1"/>
  <c r="L53"/>
  <c r="O53" s="1"/>
  <c r="L62" i="13"/>
  <c r="O62" s="1"/>
  <c r="L47"/>
  <c r="O47" s="1"/>
  <c r="L29"/>
  <c r="O29" s="1"/>
  <c r="L104"/>
  <c r="O104" s="1"/>
  <c r="L68"/>
  <c r="O68" s="1"/>
  <c r="L35"/>
  <c r="O35" s="1"/>
  <c r="L122"/>
  <c r="O122" s="1"/>
  <c r="L110"/>
  <c r="O110" s="1"/>
  <c r="L92"/>
  <c r="O92" s="1"/>
  <c r="L77"/>
  <c r="O77" s="1"/>
  <c r="L41"/>
  <c r="O41" s="1"/>
  <c r="L26"/>
  <c r="O26" s="1"/>
  <c r="L140"/>
  <c r="O140" s="1"/>
  <c r="L152"/>
  <c r="O152" s="1"/>
  <c r="L131"/>
  <c r="O131" s="1"/>
  <c r="L146"/>
  <c r="O146" s="1"/>
  <c r="L173"/>
  <c r="O173" s="1"/>
  <c r="L212"/>
  <c r="O212" s="1"/>
  <c r="L128"/>
  <c r="O128" s="1"/>
  <c r="L164"/>
  <c r="O164" s="1"/>
  <c r="L191"/>
  <c r="O191" s="1"/>
  <c r="L176"/>
  <c r="O176" s="1"/>
  <c r="L188"/>
  <c r="O188" s="1"/>
  <c r="L143"/>
  <c r="O143" s="1"/>
  <c r="L170"/>
  <c r="O170" s="1"/>
  <c r="L206"/>
  <c r="O206" s="1"/>
  <c r="L215"/>
  <c r="O215" s="1"/>
  <c r="L209"/>
  <c r="O209" s="1"/>
  <c r="L185"/>
  <c r="O185" s="1"/>
  <c r="L137"/>
  <c r="O137" s="1"/>
  <c r="L167"/>
  <c r="O167" s="1"/>
  <c r="L182"/>
  <c r="O182" s="1"/>
  <c r="L161"/>
  <c r="O161" s="1"/>
  <c r="L197"/>
  <c r="O197" s="1"/>
  <c r="L203"/>
  <c r="O203" s="1"/>
  <c r="L155"/>
  <c r="O155" s="1"/>
  <c r="L200"/>
  <c r="O200" s="1"/>
  <c r="L134"/>
  <c r="O134" s="1"/>
  <c r="L149"/>
  <c r="O149" s="1"/>
  <c r="L179"/>
  <c r="O179" s="1"/>
  <c r="L158"/>
  <c r="O158" s="1"/>
  <c r="L125"/>
  <c r="O125" s="1"/>
  <c r="L194"/>
  <c r="O194" s="1"/>
  <c r="L14"/>
  <c r="O14" s="1"/>
  <c r="L32"/>
  <c r="O32" s="1"/>
  <c r="L17"/>
  <c r="O17" s="1"/>
  <c r="L101"/>
  <c r="O101" s="1"/>
  <c r="L83"/>
  <c r="O83" s="1"/>
  <c r="L65"/>
  <c r="O65" s="1"/>
  <c r="L50"/>
  <c r="O50" s="1"/>
  <c r="L113"/>
  <c r="O113" s="1"/>
  <c r="L74"/>
  <c r="O74" s="1"/>
  <c r="L38"/>
  <c r="O38" s="1"/>
  <c r="L20"/>
  <c r="O20" s="1"/>
  <c r="L23"/>
  <c r="O23" s="1"/>
  <c r="L119"/>
  <c r="O119" s="1"/>
  <c r="L107"/>
  <c r="O107" s="1"/>
  <c r="L89"/>
  <c r="O89" s="1"/>
  <c r="L71"/>
  <c r="O71" s="1"/>
  <c r="L53"/>
  <c r="O53" s="1"/>
  <c r="L116"/>
  <c r="O116" s="1"/>
  <c r="L86"/>
  <c r="O86" s="1"/>
  <c r="L44"/>
  <c r="O44" s="1"/>
  <c r="L59"/>
  <c r="O59" s="1"/>
  <c r="L98"/>
  <c r="O98" s="1"/>
  <c r="L56"/>
  <c r="O56" s="1"/>
</calcChain>
</file>

<file path=xl/sharedStrings.xml><?xml version="1.0" encoding="utf-8"?>
<sst xmlns="http://schemas.openxmlformats.org/spreadsheetml/2006/main" count="432" uniqueCount="138">
  <si>
    <r>
      <t>C</t>
    </r>
    <r>
      <rPr>
        <b/>
        <vertAlign val="subscript"/>
        <sz val="12"/>
        <rFont val="Arial"/>
        <family val="2"/>
        <charset val="186"/>
      </rPr>
      <t>T</t>
    </r>
  </si>
  <si>
    <t>STD</t>
  </si>
  <si>
    <r>
      <t>2</t>
    </r>
    <r>
      <rPr>
        <b/>
        <vertAlign val="superscript"/>
        <sz val="12"/>
        <rFont val="Arial"/>
        <family val="2"/>
        <charset val="186"/>
      </rPr>
      <t>-ΔΔCT</t>
    </r>
  </si>
  <si>
    <t>SAMPLE</t>
  </si>
  <si>
    <t>Kalibraator</t>
  </si>
  <si>
    <t>SEM</t>
  </si>
  <si>
    <r>
      <t>[</t>
    </r>
    <r>
      <rPr>
        <sz val="8"/>
        <rFont val="Arial"/>
        <family val="2"/>
        <charset val="186"/>
      </rPr>
      <t>C</t>
    </r>
    <r>
      <rPr>
        <vertAlign val="subscript"/>
        <sz val="8"/>
        <rFont val="Arial"/>
        <family val="2"/>
        <charset val="186"/>
      </rPr>
      <t>T</t>
    </r>
    <r>
      <rPr>
        <sz val="8"/>
        <rFont val="Times New Roman"/>
        <family val="1"/>
        <charset val="186"/>
      </rPr>
      <t>]</t>
    </r>
  </si>
  <si>
    <r>
      <t>ΔC</t>
    </r>
    <r>
      <rPr>
        <vertAlign val="subscript"/>
        <sz val="8"/>
        <rFont val="Arial"/>
        <family val="2"/>
      </rPr>
      <t>T</t>
    </r>
  </si>
  <si>
    <r>
      <t>ΔΔC</t>
    </r>
    <r>
      <rPr>
        <vertAlign val="subscript"/>
        <sz val="8"/>
        <rFont val="Arial"/>
        <family val="2"/>
      </rPr>
      <t>T</t>
    </r>
  </si>
  <si>
    <t>PH001</t>
  </si>
  <si>
    <t>PT001</t>
  </si>
  <si>
    <t>PH002</t>
  </si>
  <si>
    <t>PT002</t>
  </si>
  <si>
    <t>PH003</t>
  </si>
  <si>
    <t>PT003</t>
  </si>
  <si>
    <t>PH004</t>
  </si>
  <si>
    <t>PT004</t>
  </si>
  <si>
    <t>PH005</t>
  </si>
  <si>
    <t>PT005</t>
  </si>
  <si>
    <t>PH006</t>
  </si>
  <si>
    <t>PT006</t>
  </si>
  <si>
    <t>PH007</t>
  </si>
  <si>
    <t>PT007</t>
  </si>
  <si>
    <t>PH008</t>
  </si>
  <si>
    <t>PT008</t>
  </si>
  <si>
    <t>PT009</t>
  </si>
  <si>
    <t>PH010</t>
  </si>
  <si>
    <t>PT010</t>
  </si>
  <si>
    <t>PH011</t>
  </si>
  <si>
    <t>PT011</t>
  </si>
  <si>
    <t>PH012</t>
  </si>
  <si>
    <t>PT012</t>
  </si>
  <si>
    <t>PH013</t>
  </si>
  <si>
    <t>PT013</t>
  </si>
  <si>
    <t>PH014</t>
  </si>
  <si>
    <t>PT014</t>
  </si>
  <si>
    <t>PH015</t>
  </si>
  <si>
    <t>PT015</t>
  </si>
  <si>
    <t>PH016</t>
  </si>
  <si>
    <t>PT016</t>
  </si>
  <si>
    <t>PH017</t>
  </si>
  <si>
    <t>PT017</t>
  </si>
  <si>
    <t>PH018</t>
  </si>
  <si>
    <t>PT018</t>
  </si>
  <si>
    <t>PH019</t>
  </si>
  <si>
    <t>PT019</t>
  </si>
  <si>
    <t>PH020</t>
  </si>
  <si>
    <t>PT020</t>
  </si>
  <si>
    <t>PH021</t>
  </si>
  <si>
    <t>PT021</t>
  </si>
  <si>
    <t>PH022</t>
  </si>
  <si>
    <t>PT022</t>
  </si>
  <si>
    <t>PH023</t>
  </si>
  <si>
    <t>PT023</t>
  </si>
  <si>
    <t>PH024</t>
  </si>
  <si>
    <t>PT024</t>
  </si>
  <si>
    <t>PH025</t>
  </si>
  <si>
    <t>PT025</t>
  </si>
  <si>
    <t>PH026</t>
  </si>
  <si>
    <t>PT026</t>
  </si>
  <si>
    <t>PH027</t>
  </si>
  <si>
    <t>PT027</t>
  </si>
  <si>
    <t>PH028</t>
  </si>
  <si>
    <t>PT028</t>
  </si>
  <si>
    <t>PH029</t>
  </si>
  <si>
    <t>PT029</t>
  </si>
  <si>
    <t>PH030</t>
  </si>
  <si>
    <t>PT030</t>
  </si>
  <si>
    <t>PH031</t>
  </si>
  <si>
    <t>PT031</t>
  </si>
  <si>
    <t>PH032</t>
  </si>
  <si>
    <t>PT032</t>
  </si>
  <si>
    <t>PH033</t>
  </si>
  <si>
    <t>PT033</t>
  </si>
  <si>
    <t>PH034</t>
  </si>
  <si>
    <t>PT034</t>
  </si>
  <si>
    <t>PH035</t>
  </si>
  <si>
    <t>PT035</t>
  </si>
  <si>
    <t>Bact</t>
  </si>
  <si>
    <t>Undetermined</t>
  </si>
  <si>
    <t>VH001</t>
  </si>
  <si>
    <t>VT001</t>
  </si>
  <si>
    <t>VH003</t>
  </si>
  <si>
    <t>VT003</t>
  </si>
  <si>
    <t>VH004</t>
  </si>
  <si>
    <t>VT004</t>
  </si>
  <si>
    <t>VH005</t>
  </si>
  <si>
    <t>VT005</t>
  </si>
  <si>
    <t>VH006</t>
  </si>
  <si>
    <t>VT006</t>
  </si>
  <si>
    <t>VH007</t>
  </si>
  <si>
    <t>VT007</t>
  </si>
  <si>
    <t>VH009</t>
  </si>
  <si>
    <t>VT009</t>
  </si>
  <si>
    <t>VH010</t>
  </si>
  <si>
    <t>VT010</t>
  </si>
  <si>
    <t>VH011</t>
  </si>
  <si>
    <t>VT011</t>
  </si>
  <si>
    <t>VH012</t>
  </si>
  <si>
    <t>VT012</t>
  </si>
  <si>
    <t>VH013</t>
  </si>
  <si>
    <t>VT013</t>
  </si>
  <si>
    <t>VH014</t>
  </si>
  <si>
    <t>VT014</t>
  </si>
  <si>
    <t>VH015</t>
  </si>
  <si>
    <t>VT015</t>
  </si>
  <si>
    <t>VH016</t>
  </si>
  <si>
    <t>VT016</t>
  </si>
  <si>
    <t>VH017</t>
  </si>
  <si>
    <t>VT017</t>
  </si>
  <si>
    <t>VH018</t>
  </si>
  <si>
    <t>VT018</t>
  </si>
  <si>
    <t>C001</t>
  </si>
  <si>
    <t>C002</t>
  </si>
  <si>
    <t>C003</t>
  </si>
  <si>
    <t>C004</t>
  </si>
  <si>
    <t>C005</t>
  </si>
  <si>
    <t>C006</t>
  </si>
  <si>
    <t>C007</t>
  </si>
  <si>
    <t>C008</t>
  </si>
  <si>
    <t>C009</t>
  </si>
  <si>
    <t>C010</t>
  </si>
  <si>
    <t>C011</t>
  </si>
  <si>
    <t>C012</t>
  </si>
  <si>
    <t>C013</t>
  </si>
  <si>
    <t>C014</t>
  </si>
  <si>
    <t>C015</t>
  </si>
  <si>
    <t>C016</t>
  </si>
  <si>
    <t>C017</t>
  </si>
  <si>
    <t>C018</t>
  </si>
  <si>
    <t>C019</t>
  </si>
  <si>
    <t>C020</t>
  </si>
  <si>
    <t>C021</t>
  </si>
  <si>
    <t>C022</t>
  </si>
  <si>
    <t>C023</t>
  </si>
  <si>
    <t>C024</t>
  </si>
  <si>
    <t>C025</t>
  </si>
  <si>
    <t>AIM2</t>
  </si>
</sst>
</file>

<file path=xl/styles.xml><?xml version="1.0" encoding="utf-8"?>
<styleSheet xmlns="http://schemas.openxmlformats.org/spreadsheetml/2006/main">
  <numFmts count="2">
    <numFmt numFmtId="164" formatCode="#,##0.000"/>
    <numFmt numFmtId="165" formatCode="0.000"/>
  </numFmts>
  <fonts count="17">
    <font>
      <sz val="10"/>
      <name val="Arial"/>
      <charset val="186"/>
    </font>
    <font>
      <b/>
      <sz val="12"/>
      <name val="Arial"/>
      <family val="2"/>
      <charset val="186"/>
    </font>
    <font>
      <b/>
      <vertAlign val="subscript"/>
      <sz val="12"/>
      <name val="Arial"/>
      <family val="2"/>
      <charset val="186"/>
    </font>
    <font>
      <b/>
      <vertAlign val="superscript"/>
      <sz val="12"/>
      <name val="Arial"/>
      <family val="2"/>
      <charset val="186"/>
    </font>
    <font>
      <b/>
      <sz val="12"/>
      <name val="Times New Roman"/>
      <family val="1"/>
      <charset val="186"/>
    </font>
    <font>
      <b/>
      <sz val="10"/>
      <name val="Arial"/>
      <family val="2"/>
      <charset val="186"/>
    </font>
    <font>
      <b/>
      <sz val="12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8"/>
      <name val="Arial"/>
      <family val="2"/>
      <charset val="186"/>
    </font>
    <font>
      <sz val="8"/>
      <name val="Times New Roman"/>
      <family val="1"/>
      <charset val="186"/>
    </font>
    <font>
      <vertAlign val="subscript"/>
      <sz val="8"/>
      <name val="Arial"/>
      <family val="2"/>
      <charset val="186"/>
    </font>
    <font>
      <sz val="8"/>
      <name val="Arial"/>
      <family val="2"/>
    </font>
    <font>
      <vertAlign val="subscript"/>
      <sz val="8"/>
      <name val="Arial"/>
      <family val="2"/>
    </font>
    <font>
      <sz val="10"/>
      <name val="Arial"/>
      <family val="2"/>
      <charset val="186"/>
    </font>
    <font>
      <sz val="10"/>
      <color rgb="FFFF0000"/>
      <name val="Arial"/>
      <family val="2"/>
      <charset val="186"/>
    </font>
    <font>
      <b/>
      <sz val="12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4" fillId="0" borderId="0"/>
  </cellStyleXfs>
  <cellXfs count="45">
    <xf numFmtId="0" fontId="0" fillId="0" borderId="0" xfId="0"/>
    <xf numFmtId="2" fontId="0" fillId="0" borderId="1" xfId="0" applyNumberFormat="1" applyBorder="1" applyAlignment="1">
      <alignment horizontal="center"/>
    </xf>
    <xf numFmtId="2" fontId="5" fillId="0" borderId="1" xfId="0" applyNumberFormat="1" applyFont="1" applyBorder="1" applyAlignment="1">
      <alignment horizontal="center"/>
    </xf>
    <xf numFmtId="2" fontId="0" fillId="0" borderId="1" xfId="0" applyNumberFormat="1" applyBorder="1" applyAlignment="1" applyProtection="1">
      <alignment horizontal="center"/>
      <protection locked="0"/>
    </xf>
    <xf numFmtId="2" fontId="0" fillId="0" borderId="1" xfId="0" applyNumberFormat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  <protection locked="0"/>
    </xf>
    <xf numFmtId="2" fontId="0" fillId="2" borderId="1" xfId="0" applyNumberFormat="1" applyFill="1" applyBorder="1" applyAlignment="1" applyProtection="1">
      <alignment horizontal="center"/>
      <protection locked="0"/>
    </xf>
    <xf numFmtId="2" fontId="0" fillId="0" borderId="0" xfId="0" applyNumberFormat="1"/>
    <xf numFmtId="2" fontId="0" fillId="0" borderId="0" xfId="0" applyNumberFormat="1" applyBorder="1" applyAlignment="1">
      <alignment horizontal="center"/>
    </xf>
    <xf numFmtId="2" fontId="0" fillId="0" borderId="0" xfId="0" applyNumberFormat="1" applyBorder="1" applyAlignment="1" applyProtection="1">
      <alignment horizontal="center"/>
      <protection locked="0"/>
    </xf>
    <xf numFmtId="2" fontId="0" fillId="0" borderId="0" xfId="0" applyNumberFormat="1" applyBorder="1"/>
    <xf numFmtId="2" fontId="7" fillId="0" borderId="0" xfId="0" applyNumberFormat="1" applyFont="1" applyAlignment="1">
      <alignment horizontal="center"/>
    </xf>
    <xf numFmtId="2" fontId="8" fillId="0" borderId="0" xfId="0" applyNumberFormat="1" applyFont="1" applyAlignment="1">
      <alignment horizontal="center"/>
    </xf>
    <xf numFmtId="2" fontId="8" fillId="0" borderId="0" xfId="0" applyNumberFormat="1" applyFont="1" applyAlignment="1" applyProtection="1">
      <alignment horizontal="center"/>
    </xf>
    <xf numFmtId="2" fontId="8" fillId="0" borderId="0" xfId="0" applyNumberFormat="1" applyFont="1" applyBorder="1" applyAlignment="1">
      <alignment horizontal="center"/>
    </xf>
    <xf numFmtId="2" fontId="1" fillId="0" borderId="0" xfId="0" applyNumberFormat="1" applyFont="1" applyAlignment="1" applyProtection="1">
      <alignment horizontal="center"/>
    </xf>
    <xf numFmtId="2" fontId="4" fillId="0" borderId="0" xfId="0" applyNumberFormat="1" applyFont="1" applyBorder="1" applyAlignment="1" applyProtection="1">
      <alignment horizontal="center"/>
    </xf>
    <xf numFmtId="2" fontId="1" fillId="0" borderId="0" xfId="0" applyNumberFormat="1" applyFont="1" applyBorder="1" applyAlignment="1" applyProtection="1">
      <protection locked="0"/>
    </xf>
    <xf numFmtId="2" fontId="1" fillId="0" borderId="0" xfId="0" applyNumberFormat="1" applyFont="1" applyBorder="1" applyAlignment="1">
      <alignment horizontal="center"/>
    </xf>
    <xf numFmtId="2" fontId="1" fillId="0" borderId="0" xfId="0" applyNumberFormat="1" applyFont="1" applyAlignment="1">
      <alignment horizontal="center"/>
    </xf>
    <xf numFmtId="2" fontId="1" fillId="0" borderId="0" xfId="0" applyNumberFormat="1" applyFont="1"/>
    <xf numFmtId="2" fontId="0" fillId="0" borderId="0" xfId="0" applyNumberFormat="1" applyAlignment="1">
      <alignment horizontal="right"/>
    </xf>
    <xf numFmtId="2" fontId="9" fillId="0" borderId="0" xfId="0" applyNumberFormat="1" applyFont="1" applyAlignment="1" applyProtection="1">
      <alignment horizontal="center"/>
    </xf>
    <xf numFmtId="2" fontId="10" fillId="0" borderId="0" xfId="0" applyNumberFormat="1" applyFont="1" applyAlignment="1" applyProtection="1">
      <alignment horizontal="center"/>
    </xf>
    <xf numFmtId="2" fontId="12" fillId="0" borderId="0" xfId="0" applyNumberFormat="1" applyFont="1" applyAlignment="1" applyProtection="1">
      <alignment horizontal="center"/>
    </xf>
    <xf numFmtId="2" fontId="12" fillId="0" borderId="0" xfId="0" applyNumberFormat="1" applyFont="1" applyProtection="1"/>
    <xf numFmtId="2" fontId="7" fillId="0" borderId="1" xfId="0" applyNumberFormat="1" applyFont="1" applyBorder="1" applyAlignment="1">
      <alignment horizontal="center"/>
    </xf>
    <xf numFmtId="2" fontId="8" fillId="0" borderId="1" xfId="0" applyNumberFormat="1" applyFont="1" applyBorder="1" applyAlignment="1">
      <alignment horizontal="center"/>
    </xf>
    <xf numFmtId="2" fontId="8" fillId="0" borderId="0" xfId="0" applyNumberFormat="1" applyFont="1" applyBorder="1" applyAlignment="1" applyProtection="1">
      <alignment horizontal="center"/>
    </xf>
    <xf numFmtId="2" fontId="1" fillId="0" borderId="0" xfId="0" applyNumberFormat="1" applyFont="1" applyBorder="1"/>
    <xf numFmtId="164" fontId="0" fillId="0" borderId="0" xfId="0" applyNumberFormat="1"/>
    <xf numFmtId="0" fontId="15" fillId="0" borderId="0" xfId="0" applyFont="1"/>
    <xf numFmtId="165" fontId="0" fillId="0" borderId="0" xfId="0" applyNumberFormat="1"/>
    <xf numFmtId="165" fontId="1" fillId="0" borderId="0" xfId="0" applyNumberFormat="1" applyFont="1" applyAlignment="1" applyProtection="1">
      <alignment horizontal="center"/>
    </xf>
    <xf numFmtId="165" fontId="0" fillId="0" borderId="0" xfId="0" applyNumberFormat="1" applyBorder="1" applyAlignment="1">
      <alignment horizontal="center"/>
    </xf>
    <xf numFmtId="165" fontId="6" fillId="0" borderId="1" xfId="0" applyNumberFormat="1" applyFont="1" applyBorder="1" applyAlignment="1">
      <alignment horizontal="center"/>
    </xf>
    <xf numFmtId="0" fontId="14" fillId="0" borderId="0" xfId="0" applyFont="1"/>
    <xf numFmtId="0" fontId="5" fillId="0" borderId="0" xfId="0" applyFont="1" applyProtection="1"/>
    <xf numFmtId="0" fontId="14" fillId="0" borderId="0" xfId="0" applyFont="1" applyAlignment="1">
      <alignment horizontal="center"/>
    </xf>
    <xf numFmtId="2" fontId="1" fillId="0" borderId="2" xfId="0" applyNumberFormat="1" applyFont="1" applyBorder="1" applyAlignment="1" applyProtection="1">
      <alignment horizontal="center"/>
      <protection locked="0"/>
    </xf>
    <xf numFmtId="2" fontId="1" fillId="0" borderId="3" xfId="0" applyNumberFormat="1" applyFont="1" applyBorder="1" applyAlignment="1" applyProtection="1">
      <alignment horizontal="center"/>
      <protection locked="0"/>
    </xf>
    <xf numFmtId="2" fontId="1" fillId="0" borderId="4" xfId="0" applyNumberFormat="1" applyFont="1" applyBorder="1" applyAlignment="1" applyProtection="1">
      <alignment horizontal="center"/>
      <protection locked="0"/>
    </xf>
    <xf numFmtId="2" fontId="1" fillId="0" borderId="1" xfId="0" applyNumberFormat="1" applyFont="1" applyBorder="1" applyAlignment="1">
      <alignment horizontal="center"/>
    </xf>
    <xf numFmtId="165" fontId="16" fillId="0" borderId="1" xfId="0" applyNumberFormat="1" applyFont="1" applyBorder="1" applyAlignment="1">
      <alignment horizontal="center"/>
    </xf>
    <xf numFmtId="165" fontId="15" fillId="0" borderId="0" xfId="0" applyNumberFormat="1" applyFont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Q83"/>
  <sheetViews>
    <sheetView showGridLines="0" workbookViewId="0">
      <selection activeCell="O80" sqref="O80"/>
    </sheetView>
  </sheetViews>
  <sheetFormatPr defaultRowHeight="12.75"/>
  <cols>
    <col min="1" max="1" width="0.7109375" customWidth="1"/>
    <col min="2" max="2" width="21.140625" style="36" customWidth="1"/>
    <col min="3" max="3" width="7.28515625" style="7" customWidth="1"/>
    <col min="4" max="4" width="4.7109375" style="7" customWidth="1"/>
    <col min="5" max="5" width="6.42578125" style="7" customWidth="1"/>
    <col min="6" max="6" width="0.42578125" style="10" customWidth="1"/>
    <col min="7" max="7" width="8.140625" style="7" customWidth="1"/>
    <col min="8" max="8" width="5" style="7" customWidth="1"/>
    <col min="9" max="9" width="5.85546875" style="7" customWidth="1"/>
    <col min="10" max="10" width="0.5703125" style="10" customWidth="1"/>
    <col min="11" max="11" width="5.28515625" style="7" customWidth="1"/>
    <col min="12" max="13" width="5.5703125" style="7" customWidth="1"/>
    <col min="14" max="14" width="1.140625" style="10" customWidth="1"/>
    <col min="15" max="15" width="11.5703125" style="32" customWidth="1"/>
    <col min="16" max="16" width="6.28515625" style="11" customWidth="1"/>
    <col min="17" max="17" width="9.140625" style="12"/>
  </cols>
  <sheetData>
    <row r="1" spans="2:16" ht="6" customHeight="1"/>
    <row r="2" spans="2:16" ht="20.25">
      <c r="B2" s="37" t="s">
        <v>3</v>
      </c>
      <c r="C2" s="15" t="s">
        <v>0</v>
      </c>
      <c r="D2" s="22" t="s">
        <v>1</v>
      </c>
      <c r="E2" s="23" t="s">
        <v>6</v>
      </c>
      <c r="F2" s="16"/>
      <c r="G2" s="15" t="s">
        <v>0</v>
      </c>
      <c r="H2" s="22" t="s">
        <v>1</v>
      </c>
      <c r="I2" s="23" t="s">
        <v>6</v>
      </c>
      <c r="J2" s="16"/>
      <c r="K2" s="24" t="s">
        <v>7</v>
      </c>
      <c r="L2" s="25" t="s">
        <v>8</v>
      </c>
      <c r="M2" s="13" t="s">
        <v>1</v>
      </c>
      <c r="N2" s="28"/>
      <c r="O2" s="33" t="s">
        <v>2</v>
      </c>
      <c r="P2" s="11" t="s">
        <v>5</v>
      </c>
    </row>
    <row r="3" spans="2:16" ht="15.75">
      <c r="C3" s="39" t="s">
        <v>137</v>
      </c>
      <c r="D3" s="40"/>
      <c r="E3" s="41"/>
      <c r="F3" s="17"/>
      <c r="G3" s="42" t="s">
        <v>78</v>
      </c>
      <c r="H3" s="42"/>
      <c r="I3" s="42"/>
      <c r="J3" s="18"/>
      <c r="K3" s="19"/>
      <c r="L3" s="20"/>
      <c r="M3" s="20"/>
      <c r="N3" s="29"/>
    </row>
    <row r="4" spans="2:16" ht="5.25" customHeight="1">
      <c r="C4" s="21"/>
      <c r="G4" s="21"/>
    </row>
    <row r="5" spans="2:16">
      <c r="B5" s="5"/>
      <c r="C5" s="30">
        <v>28.136999130249023</v>
      </c>
      <c r="D5" s="10"/>
      <c r="E5" s="8"/>
      <c r="F5" s="8"/>
      <c r="G5" s="30">
        <v>14.02400016784668</v>
      </c>
      <c r="H5" s="10"/>
      <c r="I5" s="8"/>
      <c r="J5" s="8"/>
      <c r="K5" s="8"/>
      <c r="L5" s="8"/>
      <c r="M5" s="8"/>
      <c r="N5" s="8"/>
      <c r="O5" s="34"/>
    </row>
    <row r="6" spans="2:16">
      <c r="B6" s="38" t="s">
        <v>4</v>
      </c>
      <c r="C6" s="30">
        <v>28.163999557495117</v>
      </c>
      <c r="D6" s="9"/>
      <c r="E6" s="8"/>
      <c r="F6" s="8"/>
      <c r="G6" s="30">
        <v>14.034999847412109</v>
      </c>
      <c r="H6" s="9"/>
      <c r="I6" s="8"/>
      <c r="J6" s="8"/>
      <c r="K6" s="8"/>
      <c r="L6" s="8"/>
      <c r="M6" s="8"/>
      <c r="N6" s="8"/>
      <c r="O6" s="34"/>
    </row>
    <row r="7" spans="2:16" ht="15.75">
      <c r="B7" s="38"/>
      <c r="C7" s="30">
        <v>27.780000686645508</v>
      </c>
      <c r="D7" s="4">
        <f>STDEV(C5:C8)</f>
        <v>0.21433309147995336</v>
      </c>
      <c r="E7" s="1">
        <f>AVERAGE(C5:C8)</f>
        <v>28.026999791463215</v>
      </c>
      <c r="F7" s="8"/>
      <c r="G7" s="30">
        <v>14.088000297546387</v>
      </c>
      <c r="H7" s="3">
        <f>STDEV(G5:G8)</f>
        <v>3.422001672159506E-2</v>
      </c>
      <c r="I7" s="1">
        <f>AVERAGE(G5:G8)</f>
        <v>14.049000104268393</v>
      </c>
      <c r="J7" s="8"/>
      <c r="K7" s="2">
        <f>E7-I7</f>
        <v>13.977999687194822</v>
      </c>
      <c r="L7" s="1">
        <f>K7-$K$7</f>
        <v>0</v>
      </c>
      <c r="M7" s="27">
        <f>SQRT((D7*D7)+(H7*H7))</f>
        <v>0.21704765294234421</v>
      </c>
      <c r="N7" s="14"/>
      <c r="O7" s="35">
        <f>POWER(2,-L7)</f>
        <v>1</v>
      </c>
      <c r="P7" s="26">
        <f>M7/SQRT((COUNT(C5:C8)+COUNT(G5:G8)/2))</f>
        <v>0.10231724482410394</v>
      </c>
    </row>
    <row r="8" spans="2:16">
      <c r="B8" s="38"/>
      <c r="C8" s="6"/>
      <c r="D8" s="9"/>
      <c r="E8" s="8"/>
      <c r="F8" s="8"/>
      <c r="G8" s="6"/>
      <c r="H8" s="9"/>
      <c r="I8" s="8"/>
      <c r="J8" s="8"/>
      <c r="K8" s="8"/>
      <c r="L8" s="8"/>
      <c r="M8" s="8"/>
      <c r="N8" s="8"/>
      <c r="O8" s="34"/>
    </row>
    <row r="9" spans="2:16">
      <c r="B9" s="36" t="s">
        <v>112</v>
      </c>
      <c r="C9" s="30">
        <v>30.743999481201172</v>
      </c>
      <c r="D9" s="10"/>
      <c r="E9" s="8"/>
      <c r="F9" s="8"/>
      <c r="G9" s="30">
        <v>19.330999374389648</v>
      </c>
      <c r="I9" s="8"/>
      <c r="J9" s="8"/>
      <c r="K9" s="8"/>
      <c r="L9" s="8"/>
      <c r="M9" s="8"/>
      <c r="N9" s="8"/>
      <c r="O9" s="34"/>
    </row>
    <row r="10" spans="2:16">
      <c r="B10" s="36" t="s">
        <v>112</v>
      </c>
      <c r="C10" s="30"/>
      <c r="D10" s="9"/>
      <c r="E10" s="8"/>
      <c r="F10" s="8"/>
      <c r="G10" s="30">
        <v>19.381000518798828</v>
      </c>
      <c r="H10" s="9"/>
      <c r="I10" s="8"/>
      <c r="J10" s="8"/>
      <c r="K10" s="8"/>
      <c r="L10" s="8"/>
      <c r="M10" s="8"/>
      <c r="N10" s="8"/>
      <c r="O10" s="34"/>
    </row>
    <row r="11" spans="2:16" ht="15.75">
      <c r="B11" s="36" t="s">
        <v>112</v>
      </c>
      <c r="C11" s="30">
        <v>30.361000061035156</v>
      </c>
      <c r="D11" s="4">
        <f>STDEV(C9:C11)</f>
        <v>0.2708214871899054</v>
      </c>
      <c r="E11" s="1">
        <f>AVERAGE(C9:C11)</f>
        <v>30.552499771118164</v>
      </c>
      <c r="F11" s="8"/>
      <c r="G11" s="30">
        <v>19.308000564575195</v>
      </c>
      <c r="H11" s="3">
        <f>STDEV(G9:G11)</f>
        <v>3.7323033575710124E-2</v>
      </c>
      <c r="I11" s="1">
        <f>AVERAGE(G9:G11)</f>
        <v>19.340000152587891</v>
      </c>
      <c r="J11" s="8"/>
      <c r="K11" s="1">
        <f>E11-I11</f>
        <v>11.212499618530273</v>
      </c>
      <c r="L11" s="1">
        <f>K11-$K$7</f>
        <v>-2.765500068664549</v>
      </c>
      <c r="M11" s="27">
        <f>SQRT((D11*D11)+(H11*H11))</f>
        <v>0.27338121142288779</v>
      </c>
      <c r="N11" s="14"/>
      <c r="O11" s="35">
        <f>POWER(2,-L11)</f>
        <v>6.7998365520719091</v>
      </c>
      <c r="P11" s="26">
        <f>M11/SQRT((COUNT(C9:C11)+COUNT(G9:G11)/2))</f>
        <v>0.14612840416080811</v>
      </c>
    </row>
    <row r="12" spans="2:16">
      <c r="B12" s="36" t="s">
        <v>113</v>
      </c>
      <c r="C12" s="30"/>
      <c r="D12" s="10"/>
      <c r="E12" s="8"/>
      <c r="F12" s="8"/>
      <c r="G12" s="30">
        <v>17.597000122070313</v>
      </c>
      <c r="I12" s="8"/>
      <c r="J12" s="8"/>
      <c r="K12" s="8"/>
      <c r="L12" s="8"/>
      <c r="M12" s="8"/>
      <c r="N12" s="8"/>
      <c r="O12" s="34"/>
    </row>
    <row r="13" spans="2:16">
      <c r="B13" s="36" t="s">
        <v>113</v>
      </c>
      <c r="C13" s="30">
        <v>31.493000030517578</v>
      </c>
      <c r="D13" s="9"/>
      <c r="E13" s="8"/>
      <c r="F13" s="8"/>
      <c r="G13" s="30">
        <v>17.632999420166016</v>
      </c>
      <c r="H13" s="9"/>
      <c r="I13" s="8"/>
      <c r="J13" s="8"/>
      <c r="K13" s="8"/>
      <c r="L13" s="8"/>
      <c r="M13" s="8"/>
      <c r="N13" s="8"/>
      <c r="O13" s="34"/>
    </row>
    <row r="14" spans="2:16" ht="15.75">
      <c r="B14" s="36" t="s">
        <v>113</v>
      </c>
      <c r="C14" s="30">
        <v>31.829999923706055</v>
      </c>
      <c r="D14" s="4">
        <f>STDEV(C12:C14)</f>
        <v>0.23829490973271397</v>
      </c>
      <c r="E14" s="1">
        <f>AVERAGE(C12:C14)</f>
        <v>31.661499977111816</v>
      </c>
      <c r="F14" s="8"/>
      <c r="G14" s="30">
        <v>17.625999450683594</v>
      </c>
      <c r="H14" s="3">
        <f>STDEV(G12:G14)</f>
        <v>1.9087125225131927E-2</v>
      </c>
      <c r="I14" s="1">
        <f>AVERAGE(G12:G14)</f>
        <v>17.618666330973308</v>
      </c>
      <c r="J14" s="8"/>
      <c r="K14" s="1">
        <f>E14-I14</f>
        <v>14.042833646138508</v>
      </c>
      <c r="L14" s="1">
        <f>K14-$K$7</f>
        <v>6.4833958943685488E-2</v>
      </c>
      <c r="M14" s="27">
        <f>SQRT((D14*D14)+(H14*H14))</f>
        <v>0.23905811501365556</v>
      </c>
      <c r="N14" s="14"/>
      <c r="O14" s="35">
        <f>POWER(2,-L14)</f>
        <v>0.95605534452260221</v>
      </c>
      <c r="P14" s="26">
        <f>M14/SQRT((COUNT(C12:C14)+COUNT(G12:G14)/2))</f>
        <v>0.12778193741558555</v>
      </c>
    </row>
    <row r="15" spans="2:16">
      <c r="B15" s="36" t="s">
        <v>114</v>
      </c>
      <c r="C15" s="30">
        <v>31.777000427246094</v>
      </c>
      <c r="D15" s="10"/>
      <c r="E15" s="8"/>
      <c r="F15" s="8"/>
      <c r="G15" s="30">
        <v>17.923000335693359</v>
      </c>
      <c r="I15" s="8"/>
      <c r="J15" s="8"/>
      <c r="K15" s="8"/>
      <c r="L15" s="8"/>
      <c r="M15" s="8"/>
      <c r="N15" s="8"/>
      <c r="O15" s="34"/>
    </row>
    <row r="16" spans="2:16">
      <c r="B16" s="36" t="s">
        <v>114</v>
      </c>
      <c r="C16" s="30">
        <v>31.482000350952148</v>
      </c>
      <c r="D16" s="9"/>
      <c r="E16" s="8"/>
      <c r="F16" s="8"/>
      <c r="G16" s="30">
        <v>17.88599967956543</v>
      </c>
      <c r="H16" s="9"/>
      <c r="I16" s="8"/>
      <c r="J16" s="8"/>
      <c r="K16" s="8"/>
      <c r="L16" s="8"/>
      <c r="M16" s="8"/>
      <c r="N16" s="8"/>
      <c r="O16" s="34"/>
    </row>
    <row r="17" spans="2:16" ht="15.75">
      <c r="B17" s="36" t="s">
        <v>114</v>
      </c>
      <c r="C17" s="30">
        <v>31.447999954223633</v>
      </c>
      <c r="D17" s="4">
        <f>STDEV(C15:C17)</f>
        <v>0.18093386602113909</v>
      </c>
      <c r="E17" s="1">
        <f>AVERAGE(C15:C17)</f>
        <v>31.569000244140625</v>
      </c>
      <c r="F17" s="8"/>
      <c r="G17" s="30">
        <v>17.900999069213867</v>
      </c>
      <c r="H17" s="3">
        <f>STDEV(G15:G17)</f>
        <v>1.8610418096792727E-2</v>
      </c>
      <c r="I17" s="1">
        <f>AVERAGE(G15:G17)</f>
        <v>17.903333028157551</v>
      </c>
      <c r="J17" s="8"/>
      <c r="K17" s="1">
        <f>E17-I17</f>
        <v>13.665667215983074</v>
      </c>
      <c r="L17" s="1">
        <f>K17-$K$7</f>
        <v>-0.31233247121174834</v>
      </c>
      <c r="M17" s="27">
        <f>SQRT((D17*D17)+(H17*H17))</f>
        <v>0.18188845904865142</v>
      </c>
      <c r="N17" s="14"/>
      <c r="O17" s="35">
        <f>POWER(2,-L17)</f>
        <v>1.2417136132999493</v>
      </c>
      <c r="P17" s="26">
        <f>M17/SQRT((COUNT(C15:C17)+COUNT(G15:G17)/2))</f>
        <v>8.5743041875248727E-2</v>
      </c>
    </row>
    <row r="18" spans="2:16">
      <c r="B18" s="36" t="s">
        <v>115</v>
      </c>
      <c r="C18" s="30">
        <v>30.132999420166016</v>
      </c>
      <c r="D18" s="10"/>
      <c r="E18" s="8"/>
      <c r="F18" s="8"/>
      <c r="G18" s="30">
        <v>16.253000259399414</v>
      </c>
      <c r="I18" s="8"/>
      <c r="J18" s="8"/>
      <c r="K18" s="8"/>
      <c r="L18" s="8"/>
      <c r="M18" s="8"/>
      <c r="N18" s="8"/>
      <c r="O18" s="34"/>
    </row>
    <row r="19" spans="2:16">
      <c r="B19" s="36" t="s">
        <v>115</v>
      </c>
      <c r="C19" s="30">
        <v>30.044000625610352</v>
      </c>
      <c r="D19" s="9"/>
      <c r="E19" s="8"/>
      <c r="F19" s="8"/>
      <c r="G19" s="30">
        <v>16.302000045776367</v>
      </c>
      <c r="H19" s="9"/>
      <c r="I19" s="8"/>
      <c r="J19" s="8"/>
      <c r="K19" s="8"/>
      <c r="L19" s="8"/>
      <c r="M19" s="8"/>
      <c r="N19" s="8"/>
      <c r="O19" s="34"/>
    </row>
    <row r="20" spans="2:16" ht="15.75">
      <c r="B20" s="36" t="s">
        <v>115</v>
      </c>
      <c r="C20" s="30">
        <v>30.339000701904297</v>
      </c>
      <c r="D20" s="4">
        <f>STDEV(C18:C20)</f>
        <v>0.1513177443459125</v>
      </c>
      <c r="E20" s="1">
        <f>AVERAGE(C18:C20)</f>
        <v>30.172000249226887</v>
      </c>
      <c r="F20" s="8"/>
      <c r="G20" s="30">
        <v>16.329000473022461</v>
      </c>
      <c r="H20" s="3">
        <f>STDEV(G18:G20)</f>
        <v>3.8527121631407063E-2</v>
      </c>
      <c r="I20" s="1">
        <f>AVERAGE(G18:G20)</f>
        <v>16.294666926066082</v>
      </c>
      <c r="J20" s="8"/>
      <c r="K20" s="1">
        <f>E20-I20</f>
        <v>13.877333323160805</v>
      </c>
      <c r="L20" s="1">
        <f>K20-$K$7</f>
        <v>-0.10066636403401752</v>
      </c>
      <c r="M20" s="27">
        <f>SQRT((D20*D20)+(H20*H20))</f>
        <v>0.15614544135240122</v>
      </c>
      <c r="N20" s="14"/>
      <c r="O20" s="35">
        <f>POWER(2,-L20)</f>
        <v>1.072268616558119</v>
      </c>
      <c r="P20" s="26">
        <f>M20/SQRT((COUNT(C18:C20)+COUNT(G18:G20)/2))</f>
        <v>7.360766695443284E-2</v>
      </c>
    </row>
    <row r="21" spans="2:16">
      <c r="B21" s="36" t="s">
        <v>116</v>
      </c>
      <c r="C21" s="30">
        <v>29.042999267578125</v>
      </c>
      <c r="D21" s="10"/>
      <c r="E21" s="8"/>
      <c r="F21" s="8"/>
      <c r="G21" s="30">
        <v>16.190999984741211</v>
      </c>
      <c r="I21" s="8"/>
      <c r="J21" s="8"/>
      <c r="K21" s="8"/>
      <c r="L21" s="8"/>
      <c r="M21" s="8"/>
      <c r="N21" s="8"/>
      <c r="O21" s="34"/>
    </row>
    <row r="22" spans="2:16">
      <c r="B22" s="36" t="s">
        <v>116</v>
      </c>
      <c r="C22" s="30">
        <v>29.23900032043457</v>
      </c>
      <c r="D22" s="9"/>
      <c r="E22" s="8"/>
      <c r="F22" s="8"/>
      <c r="G22" s="30">
        <v>16.264999389648438</v>
      </c>
      <c r="H22" s="9"/>
      <c r="I22" s="8"/>
      <c r="J22" s="8"/>
      <c r="K22" s="8"/>
      <c r="L22" s="8"/>
      <c r="M22" s="8"/>
      <c r="N22" s="8"/>
      <c r="O22" s="34"/>
    </row>
    <row r="23" spans="2:16" ht="15.75">
      <c r="B23" s="36" t="s">
        <v>116</v>
      </c>
      <c r="C23" s="30"/>
      <c r="D23" s="4">
        <f>STDEV(C21:C23)</f>
        <v>0.1385936735944954</v>
      </c>
      <c r="E23" s="1">
        <f>AVERAGE(C21:C23)</f>
        <v>29.140999794006348</v>
      </c>
      <c r="F23" s="8"/>
      <c r="G23" s="30">
        <v>16.538999557495117</v>
      </c>
      <c r="H23" s="3">
        <f>STDEV(G21:G23)</f>
        <v>0.18332835139144005</v>
      </c>
      <c r="I23" s="1">
        <f>AVERAGE(G21:G23)</f>
        <v>16.331666310628254</v>
      </c>
      <c r="J23" s="8"/>
      <c r="K23" s="1">
        <f>E23-I23</f>
        <v>12.809333483378094</v>
      </c>
      <c r="L23" s="1">
        <f>K23-$K$7</f>
        <v>-1.1686662038167288</v>
      </c>
      <c r="M23" s="27">
        <f>SQRT((D23*D23)+(H23*H23))</f>
        <v>0.22982056214429739</v>
      </c>
      <c r="N23" s="14"/>
      <c r="O23" s="35">
        <f>POWER(2,-L23)</f>
        <v>2.2480376591706999</v>
      </c>
      <c r="P23" s="26">
        <f>M23/SQRT((COUNT(C21:C23)+COUNT(G21:G23)/2))</f>
        <v>0.12284425771139285</v>
      </c>
    </row>
    <row r="24" spans="2:16">
      <c r="B24" s="36" t="s">
        <v>117</v>
      </c>
      <c r="C24" s="30">
        <v>30.165000915527344</v>
      </c>
      <c r="D24" s="10"/>
      <c r="E24" s="8"/>
      <c r="F24" s="8"/>
      <c r="G24" s="30">
        <v>17.933000564575195</v>
      </c>
      <c r="I24" s="8"/>
      <c r="J24" s="8"/>
      <c r="K24" s="8"/>
      <c r="L24" s="8"/>
      <c r="M24" s="8"/>
      <c r="N24" s="8"/>
      <c r="O24" s="34"/>
    </row>
    <row r="25" spans="2:16">
      <c r="B25" s="36" t="s">
        <v>117</v>
      </c>
      <c r="C25" s="30">
        <v>29.999000549316406</v>
      </c>
      <c r="D25" s="9"/>
      <c r="E25" s="8"/>
      <c r="F25" s="8"/>
      <c r="G25" s="30">
        <v>17.965000152587891</v>
      </c>
      <c r="H25" s="9"/>
      <c r="I25" s="8"/>
      <c r="J25" s="8"/>
      <c r="K25" s="8"/>
      <c r="L25" s="8"/>
      <c r="M25" s="8"/>
      <c r="N25" s="8"/>
      <c r="O25" s="34"/>
    </row>
    <row r="26" spans="2:16" ht="15.75">
      <c r="B26" s="36" t="s">
        <v>117</v>
      </c>
      <c r="C26" s="30">
        <v>30.503000259399414</v>
      </c>
      <c r="D26" s="4">
        <f>STDEV(C24:C26)</f>
        <v>0.25684476044356419</v>
      </c>
      <c r="E26" s="1">
        <f>AVERAGE(C24:C26)</f>
        <v>30.222333908081055</v>
      </c>
      <c r="F26" s="8"/>
      <c r="G26" s="30">
        <v>18.054000854492188</v>
      </c>
      <c r="H26" s="3">
        <f>STDEV(G24:G26)</f>
        <v>6.2697911624492342E-2</v>
      </c>
      <c r="I26" s="1">
        <f>AVERAGE(G24:G26)</f>
        <v>17.98400052388509</v>
      </c>
      <c r="J26" s="8"/>
      <c r="K26" s="1">
        <f>E26-I26</f>
        <v>12.238333384195965</v>
      </c>
      <c r="L26" s="1">
        <f>K26-$K$7</f>
        <v>-1.7396663029988577</v>
      </c>
      <c r="M26" s="27">
        <f>SQRT((D26*D26)+(H26*H26))</f>
        <v>0.26438657131061805</v>
      </c>
      <c r="N26" s="14"/>
      <c r="O26" s="35">
        <f>POWER(2,-L26)</f>
        <v>3.3395791399253203</v>
      </c>
      <c r="P26" s="26">
        <f>M26/SQRT((COUNT(C24:C26)+COUNT(G24:G26)/2))</f>
        <v>0.12463302495226583</v>
      </c>
    </row>
    <row r="27" spans="2:16">
      <c r="B27" s="36" t="s">
        <v>118</v>
      </c>
      <c r="C27" s="30">
        <v>30.555000305175781</v>
      </c>
      <c r="D27" s="10"/>
      <c r="E27" s="8"/>
      <c r="F27" s="8"/>
      <c r="G27" s="30">
        <v>17.551000595092773</v>
      </c>
      <c r="I27" s="8"/>
      <c r="J27" s="8"/>
      <c r="K27" s="8"/>
      <c r="L27" s="8"/>
      <c r="M27" s="8"/>
      <c r="N27" s="8"/>
      <c r="O27" s="34"/>
    </row>
    <row r="28" spans="2:16">
      <c r="B28" s="36" t="s">
        <v>118</v>
      </c>
      <c r="C28" s="30">
        <v>30.52400016784668</v>
      </c>
      <c r="D28" s="9"/>
      <c r="E28" s="8"/>
      <c r="F28" s="8"/>
      <c r="G28" s="30">
        <v>17.541000366210938</v>
      </c>
      <c r="H28" s="9"/>
      <c r="I28" s="8"/>
      <c r="J28" s="8"/>
      <c r="K28" s="8"/>
      <c r="L28" s="8"/>
      <c r="M28" s="8"/>
      <c r="N28" s="8"/>
      <c r="O28" s="34"/>
    </row>
    <row r="29" spans="2:16" ht="15.75">
      <c r="B29" s="36" t="s">
        <v>118</v>
      </c>
      <c r="C29" s="30">
        <v>30.326000213623047</v>
      </c>
      <c r="D29" s="4">
        <f>STDEV(C27:C29)</f>
        <v>0.12423501406483907</v>
      </c>
      <c r="E29" s="1">
        <f>AVERAGE(C27:C29)</f>
        <v>30.468333562215168</v>
      </c>
      <c r="F29" s="8"/>
      <c r="G29" s="30">
        <v>17.596000671386719</v>
      </c>
      <c r="H29" s="3">
        <f>STDEV(G27:G29)</f>
        <v>2.9297454421784025E-2</v>
      </c>
      <c r="I29" s="1">
        <f>AVERAGE(G27:G29)</f>
        <v>17.562667210896809</v>
      </c>
      <c r="J29" s="8"/>
      <c r="K29" s="1">
        <f>E29-I29</f>
        <v>12.905666351318359</v>
      </c>
      <c r="L29" s="1">
        <f>K29-$K$7</f>
        <v>-1.0723333358764631</v>
      </c>
      <c r="M29" s="27">
        <f>SQRT((D29*D29)+(H29*H29))</f>
        <v>0.12764278105434429</v>
      </c>
      <c r="N29" s="14"/>
      <c r="O29" s="35">
        <f>POWER(2,-L29)</f>
        <v>2.102831623027472</v>
      </c>
      <c r="P29" s="26">
        <f>M29/SQRT((COUNT(C27:C29)+COUNT(G27:G29)/2))</f>
        <v>6.0171384035357753E-2</v>
      </c>
    </row>
    <row r="30" spans="2:16">
      <c r="B30" s="36" t="s">
        <v>119</v>
      </c>
      <c r="C30" s="30">
        <v>30.711999893188477</v>
      </c>
      <c r="D30" s="10"/>
      <c r="E30" s="8"/>
      <c r="F30" s="8"/>
      <c r="G30" s="30">
        <v>18.277000427246094</v>
      </c>
      <c r="I30" s="8"/>
      <c r="J30" s="8"/>
      <c r="K30" s="8"/>
      <c r="L30" s="8"/>
      <c r="M30" s="8"/>
      <c r="N30" s="8"/>
      <c r="O30" s="34"/>
    </row>
    <row r="31" spans="2:16">
      <c r="B31" s="36" t="s">
        <v>119</v>
      </c>
      <c r="C31" s="30">
        <v>30.079000473022461</v>
      </c>
      <c r="D31" s="9"/>
      <c r="E31" s="8"/>
      <c r="F31" s="8"/>
      <c r="G31" s="30">
        <v>18.302000045776367</v>
      </c>
      <c r="H31" s="9"/>
      <c r="I31" s="8"/>
      <c r="J31" s="8"/>
      <c r="K31" s="8"/>
      <c r="L31" s="8"/>
      <c r="M31" s="8"/>
      <c r="N31" s="8"/>
      <c r="O31" s="34"/>
    </row>
    <row r="32" spans="2:16" ht="15.75">
      <c r="B32" s="36" t="s">
        <v>119</v>
      </c>
      <c r="C32" s="30">
        <v>30.469999313354492</v>
      </c>
      <c r="D32" s="4">
        <f>STDEV(C30:C32)</f>
        <v>0.31940899583215537</v>
      </c>
      <c r="E32" s="1">
        <f>AVERAGE(C30:C32)</f>
        <v>30.420333226521809</v>
      </c>
      <c r="F32" s="8"/>
      <c r="G32" s="30">
        <v>18.326999664306641</v>
      </c>
      <c r="H32" s="3">
        <f>STDEV(G30:G32)</f>
        <v>2.4999618530273438E-2</v>
      </c>
      <c r="I32" s="1">
        <f>AVERAGE(G30:G32)</f>
        <v>18.302000045776367</v>
      </c>
      <c r="J32" s="8"/>
      <c r="K32" s="1">
        <f>E32-I32</f>
        <v>12.118333180745442</v>
      </c>
      <c r="L32" s="1">
        <f>K32-$K$7</f>
        <v>-1.8596665064493809</v>
      </c>
      <c r="M32" s="27">
        <f>SQRT((D32*D32)+(H32*H32))</f>
        <v>0.32038584167401191</v>
      </c>
      <c r="N32" s="14"/>
      <c r="O32" s="35">
        <f>POWER(2,-L32)</f>
        <v>3.6292375893208808</v>
      </c>
      <c r="P32" s="26">
        <f>M32/SQRT((COUNT(C30:C32)+COUNT(G30:G32)/2))</f>
        <v>0.15103133416256895</v>
      </c>
    </row>
    <row r="33" spans="2:16">
      <c r="B33" s="36" t="s">
        <v>120</v>
      </c>
      <c r="C33" s="30"/>
      <c r="D33" s="10"/>
      <c r="E33" s="8"/>
      <c r="F33" s="8"/>
      <c r="G33" s="30">
        <v>18.665000915527344</v>
      </c>
      <c r="I33" s="8"/>
      <c r="J33" s="8"/>
      <c r="K33" s="8"/>
      <c r="L33" s="8"/>
      <c r="M33" s="8"/>
      <c r="N33" s="8"/>
      <c r="O33" s="34"/>
    </row>
    <row r="34" spans="2:16">
      <c r="B34" s="36" t="s">
        <v>120</v>
      </c>
      <c r="C34" s="30">
        <v>31.187000274658203</v>
      </c>
      <c r="D34" s="9"/>
      <c r="E34" s="8"/>
      <c r="F34" s="8"/>
      <c r="G34" s="30">
        <v>18.716999053955078</v>
      </c>
      <c r="H34" s="9"/>
      <c r="I34" s="8"/>
      <c r="J34" s="8"/>
      <c r="K34" s="8"/>
      <c r="L34" s="8"/>
      <c r="M34" s="8"/>
      <c r="N34" s="8"/>
      <c r="O34" s="34"/>
    </row>
    <row r="35" spans="2:16" ht="15.75">
      <c r="B35" s="36" t="s">
        <v>120</v>
      </c>
      <c r="C35" s="30">
        <v>30.964000701904297</v>
      </c>
      <c r="D35" s="4">
        <f>STDEV(C33:C35)</f>
        <v>0.15768451009598997</v>
      </c>
      <c r="E35" s="1">
        <f>AVERAGE(C33:C35)</f>
        <v>31.07550048828125</v>
      </c>
      <c r="F35" s="8"/>
      <c r="G35" s="30">
        <v>18.617000579833984</v>
      </c>
      <c r="H35" s="3">
        <f>STDEV(G33:G35)</f>
        <v>5.0012554179212625E-2</v>
      </c>
      <c r="I35" s="1">
        <f>AVERAGE(G33:G35)</f>
        <v>18.666333516438801</v>
      </c>
      <c r="J35" s="8"/>
      <c r="K35" s="1">
        <f>E35-I35</f>
        <v>12.409166971842449</v>
      </c>
      <c r="L35" s="1">
        <f>K35-$K$7</f>
        <v>-1.5688327153523733</v>
      </c>
      <c r="M35" s="27">
        <f>SQRT((D35*D35)+(H35*H35))</f>
        <v>0.16542569419452663</v>
      </c>
      <c r="N35" s="14"/>
      <c r="O35" s="35">
        <f>POWER(2,-L35)</f>
        <v>2.9666458566015796</v>
      </c>
      <c r="P35" s="26">
        <f>M35/SQRT((COUNT(C33:C35)+COUNT(G33:G35)/2))</f>
        <v>8.8423752949308237E-2</v>
      </c>
    </row>
    <row r="36" spans="2:16">
      <c r="B36" s="36" t="s">
        <v>121</v>
      </c>
      <c r="C36" s="30">
        <v>31.28700065612793</v>
      </c>
      <c r="D36" s="10"/>
      <c r="E36" s="8"/>
      <c r="F36" s="8"/>
      <c r="G36" s="30">
        <v>18.503000259399414</v>
      </c>
      <c r="I36" s="8"/>
      <c r="J36" s="8"/>
      <c r="K36" s="8"/>
      <c r="L36" s="8"/>
      <c r="M36" s="8"/>
      <c r="N36" s="8"/>
      <c r="O36" s="34"/>
    </row>
    <row r="37" spans="2:16">
      <c r="B37" s="36" t="s">
        <v>121</v>
      </c>
      <c r="C37" s="30">
        <v>30.979999542236328</v>
      </c>
      <c r="D37" s="9"/>
      <c r="E37" s="8"/>
      <c r="F37" s="8"/>
      <c r="G37" s="30">
        <v>18.485000610351562</v>
      </c>
      <c r="H37" s="9"/>
      <c r="I37" s="8"/>
      <c r="J37" s="8"/>
      <c r="K37" s="8"/>
      <c r="L37" s="8"/>
      <c r="M37" s="8"/>
      <c r="N37" s="8"/>
      <c r="O37" s="34"/>
    </row>
    <row r="38" spans="2:16" ht="15.75">
      <c r="B38" s="36" t="s">
        <v>121</v>
      </c>
      <c r="C38" s="30">
        <v>30.656999588012695</v>
      </c>
      <c r="D38" s="4">
        <f>STDEV(C36:C38)</f>
        <v>0.31503438970623754</v>
      </c>
      <c r="E38" s="1">
        <f>AVERAGE(C36:C38)</f>
        <v>30.974666595458984</v>
      </c>
      <c r="F38" s="8"/>
      <c r="G38" s="30">
        <v>18.561000823974609</v>
      </c>
      <c r="H38" s="3">
        <f>STDEV(G36:G38)</f>
        <v>3.9715835061169207E-2</v>
      </c>
      <c r="I38" s="1">
        <f>AVERAGE(G36:G38)</f>
        <v>18.516333897908527</v>
      </c>
      <c r="J38" s="8"/>
      <c r="K38" s="1">
        <f>E38-I38</f>
        <v>12.458332697550457</v>
      </c>
      <c r="L38" s="1">
        <f>K38-$K$7</f>
        <v>-1.5196669896443655</v>
      </c>
      <c r="M38" s="27">
        <f>SQRT((D38*D38)+(H38*H38))</f>
        <v>0.31752797396794435</v>
      </c>
      <c r="N38" s="14"/>
      <c r="O38" s="35">
        <f>POWER(2,-L38)</f>
        <v>2.8672485864447124</v>
      </c>
      <c r="P38" s="26">
        <f>M38/SQRT((COUNT(C36:C38)+COUNT(G36:G38)/2))</f>
        <v>0.14968412240610601</v>
      </c>
    </row>
    <row r="39" spans="2:16">
      <c r="B39" s="36" t="s">
        <v>122</v>
      </c>
      <c r="C39" s="30">
        <v>32.736000061035156</v>
      </c>
      <c r="D39" s="10"/>
      <c r="E39" s="8"/>
      <c r="F39" s="8"/>
      <c r="G39" s="30">
        <v>19.83799934387207</v>
      </c>
      <c r="I39" s="8"/>
      <c r="J39" s="8"/>
      <c r="K39" s="8"/>
      <c r="L39" s="8"/>
      <c r="M39" s="8"/>
      <c r="N39" s="8"/>
      <c r="O39" s="34"/>
    </row>
    <row r="40" spans="2:16">
      <c r="B40" s="36" t="s">
        <v>122</v>
      </c>
      <c r="C40" s="30">
        <v>32.231998443603516</v>
      </c>
      <c r="D40" s="9"/>
      <c r="E40" s="8"/>
      <c r="F40" s="8"/>
      <c r="G40" s="30">
        <v>19.743000030517578</v>
      </c>
      <c r="H40" s="9"/>
      <c r="I40" s="8"/>
      <c r="J40" s="8"/>
      <c r="K40" s="8"/>
      <c r="L40" s="8"/>
      <c r="M40" s="8"/>
      <c r="N40" s="8"/>
      <c r="O40" s="34"/>
    </row>
    <row r="41" spans="2:16" ht="15.75">
      <c r="B41" s="36" t="s">
        <v>122</v>
      </c>
      <c r="C41" s="30"/>
      <c r="D41" s="4">
        <f>STDEV(C39:C41)</f>
        <v>0.35638296141490117</v>
      </c>
      <c r="E41" s="1">
        <f>AVERAGE(C39:C41)</f>
        <v>32.483999252319336</v>
      </c>
      <c r="F41" s="8"/>
      <c r="G41" s="30">
        <v>19.736000061035156</v>
      </c>
      <c r="H41" s="3">
        <f>STDEV(G39:G41)</f>
        <v>5.6976197968719985E-2</v>
      </c>
      <c r="I41" s="1">
        <f>AVERAGE(G39:G41)</f>
        <v>19.772333145141602</v>
      </c>
      <c r="J41" s="8"/>
      <c r="K41" s="1">
        <f>E41-I41</f>
        <v>12.711666107177734</v>
      </c>
      <c r="L41" s="1">
        <f>K41-$K$7</f>
        <v>-1.2663335800170881</v>
      </c>
      <c r="M41" s="27">
        <f>SQRT((D41*D41)+(H41*H41))</f>
        <v>0.36090871743673042</v>
      </c>
      <c r="N41" s="14"/>
      <c r="O41" s="35">
        <f>POWER(2,-L41)</f>
        <v>2.4054946320842809</v>
      </c>
      <c r="P41" s="26">
        <f>M41/SQRT((COUNT(C39:C41)+COUNT(G39:G41)/2))</f>
        <v>0.19291382407832167</v>
      </c>
    </row>
    <row r="42" spans="2:16">
      <c r="B42" s="36" t="s">
        <v>123</v>
      </c>
      <c r="C42" s="30"/>
      <c r="D42" s="10"/>
      <c r="E42" s="8"/>
      <c r="F42" s="8"/>
      <c r="G42" s="30">
        <v>17.965999603271484</v>
      </c>
      <c r="I42" s="8"/>
      <c r="J42" s="8"/>
      <c r="K42" s="8"/>
      <c r="L42" s="8"/>
      <c r="M42" s="8"/>
      <c r="N42" s="8"/>
      <c r="O42" s="34"/>
    </row>
    <row r="43" spans="2:16">
      <c r="B43" s="36" t="s">
        <v>123</v>
      </c>
      <c r="C43" s="30">
        <v>30.982000350952148</v>
      </c>
      <c r="D43" s="9"/>
      <c r="E43" s="8"/>
      <c r="F43" s="8"/>
      <c r="G43" s="30">
        <v>18</v>
      </c>
      <c r="H43" s="9"/>
      <c r="I43" s="8"/>
      <c r="J43" s="8"/>
      <c r="K43" s="8"/>
      <c r="L43" s="8"/>
      <c r="M43" s="8"/>
      <c r="N43" s="8"/>
      <c r="O43" s="34"/>
    </row>
    <row r="44" spans="2:16" ht="15.75">
      <c r="B44" s="36" t="s">
        <v>123</v>
      </c>
      <c r="C44" s="30">
        <v>30.649999618530273</v>
      </c>
      <c r="D44" s="4">
        <f>STDEV(C42:C44)</f>
        <v>0.23475996925440828</v>
      </c>
      <c r="E44" s="1">
        <f>AVERAGE(C42:C44)</f>
        <v>30.815999984741211</v>
      </c>
      <c r="F44" s="8"/>
      <c r="G44" s="30">
        <v>18.343999862670898</v>
      </c>
      <c r="H44" s="3">
        <f>STDEV(G42:G44)</f>
        <v>0.20911564926343351</v>
      </c>
      <c r="I44" s="1">
        <f>AVERAGE(G42:G44)</f>
        <v>18.103333155314129</v>
      </c>
      <c r="J44" s="8"/>
      <c r="K44" s="1">
        <f>E44-I44</f>
        <v>12.712666829427082</v>
      </c>
      <c r="L44" s="1">
        <f>K44-$K$7</f>
        <v>-1.2653328577677403</v>
      </c>
      <c r="M44" s="27">
        <f>SQRT((D44*D44)+(H44*H44))</f>
        <v>0.31439083627103076</v>
      </c>
      <c r="N44" s="14"/>
      <c r="O44" s="35">
        <f>POWER(2,-L44)</f>
        <v>2.4038266445760277</v>
      </c>
      <c r="P44" s="26">
        <f>M44/SQRT((COUNT(C42:C44)+COUNT(G42:G44)/2))</f>
        <v>0.16804897069536273</v>
      </c>
    </row>
    <row r="45" spans="2:16">
      <c r="B45" s="31" t="s">
        <v>124</v>
      </c>
      <c r="C45" s="30">
        <v>32.395999908447266</v>
      </c>
      <c r="D45" s="10"/>
      <c r="E45" s="8"/>
      <c r="F45" s="8"/>
      <c r="G45" s="30">
        <v>19.829999923706055</v>
      </c>
      <c r="I45" s="8"/>
      <c r="J45" s="8"/>
      <c r="K45" s="8"/>
      <c r="L45" s="8"/>
      <c r="M45" s="8"/>
      <c r="N45" s="8"/>
      <c r="O45" s="34"/>
    </row>
    <row r="46" spans="2:16">
      <c r="B46" s="31" t="s">
        <v>124</v>
      </c>
      <c r="C46" s="30"/>
      <c r="D46" s="9"/>
      <c r="E46" s="8"/>
      <c r="F46" s="8"/>
      <c r="G46" s="30">
        <v>19.865999221801758</v>
      </c>
      <c r="H46" s="9"/>
      <c r="I46" s="8"/>
      <c r="J46" s="8"/>
      <c r="K46" s="8"/>
      <c r="L46" s="8"/>
      <c r="M46" s="8"/>
      <c r="N46" s="8"/>
      <c r="O46" s="34"/>
    </row>
    <row r="47" spans="2:16" ht="15.75">
      <c r="B47" s="31" t="s">
        <v>124</v>
      </c>
      <c r="C47" s="30">
        <v>33.337001800537109</v>
      </c>
      <c r="D47" s="4">
        <f>STDEV(C45:C47)</f>
        <v>0.66538881900610036</v>
      </c>
      <c r="E47" s="1">
        <f>AVERAGE(C45:C47)</f>
        <v>32.866500854492188</v>
      </c>
      <c r="F47" s="8"/>
      <c r="G47" s="30">
        <v>19.913000106811523</v>
      </c>
      <c r="H47" s="3">
        <f>STDEV(G45:G47)</f>
        <v>4.1621434883614646E-2</v>
      </c>
      <c r="I47" s="1">
        <f>AVERAGE(G45:G47)</f>
        <v>19.869666417439777</v>
      </c>
      <c r="J47" s="8"/>
      <c r="K47" s="1">
        <f>E47-I47</f>
        <v>12.99683443705241</v>
      </c>
      <c r="L47" s="1">
        <f>K47-$K$7</f>
        <v>-0.9811652501424124</v>
      </c>
      <c r="M47" s="27">
        <f>SQRT((D47*D47)+(H47*H47))</f>
        <v>0.66668930117417058</v>
      </c>
      <c r="N47" s="14"/>
      <c r="O47" s="43">
        <f>POWER(2,-L47)</f>
        <v>1.9740591928336049</v>
      </c>
      <c r="P47" s="26">
        <f>M47/SQRT((COUNT(C45:C47)+COUNT(G45:G47)/2))</f>
        <v>0.35636042120307032</v>
      </c>
    </row>
    <row r="48" spans="2:16">
      <c r="B48" s="36" t="s">
        <v>125</v>
      </c>
      <c r="C48" s="30"/>
      <c r="D48" s="10"/>
      <c r="E48" s="8"/>
      <c r="F48" s="8"/>
      <c r="G48" s="30">
        <v>18.663000106811523</v>
      </c>
      <c r="I48" s="8"/>
      <c r="J48" s="8"/>
      <c r="K48" s="8"/>
      <c r="L48" s="8"/>
      <c r="M48" s="8"/>
      <c r="N48" s="8"/>
      <c r="O48" s="34"/>
    </row>
    <row r="49" spans="2:16">
      <c r="B49" s="36" t="s">
        <v>125</v>
      </c>
      <c r="C49" s="30">
        <v>30.01099967956543</v>
      </c>
      <c r="D49" s="9"/>
      <c r="E49" s="8"/>
      <c r="F49" s="8"/>
      <c r="G49" s="30">
        <v>18.768999099731445</v>
      </c>
      <c r="H49" s="9"/>
      <c r="I49" s="8"/>
      <c r="J49" s="8"/>
      <c r="K49" s="8"/>
      <c r="L49" s="8"/>
      <c r="M49" s="8"/>
      <c r="N49" s="8"/>
      <c r="O49" s="34"/>
    </row>
    <row r="50" spans="2:16" ht="15.75">
      <c r="B50" s="36" t="s">
        <v>125</v>
      </c>
      <c r="C50" s="30">
        <v>30.385000228881836</v>
      </c>
      <c r="D50" s="4">
        <f>STDEV(C48:C50)</f>
        <v>0.26445832458912466</v>
      </c>
      <c r="E50" s="1">
        <f>AVERAGE(C48:C50)</f>
        <v>30.197999954223633</v>
      </c>
      <c r="F50" s="8"/>
      <c r="G50" s="30">
        <v>18.669000625610352</v>
      </c>
      <c r="H50" s="3">
        <f>STDEV(G48:G50)</f>
        <v>5.9541984560532009E-2</v>
      </c>
      <c r="I50" s="1">
        <f>AVERAGE(G48:G50)</f>
        <v>18.700333277384441</v>
      </c>
      <c r="J50" s="8"/>
      <c r="K50" s="1">
        <f>E50-I50</f>
        <v>11.497666676839192</v>
      </c>
      <c r="L50" s="1">
        <f>K50-$K$7</f>
        <v>-2.4803330103556309</v>
      </c>
      <c r="M50" s="27">
        <f>SQRT((D50*D50)+(H50*H50))</f>
        <v>0.27107831593451631</v>
      </c>
      <c r="N50" s="14"/>
      <c r="O50" s="35">
        <f>POWER(2,-L50)</f>
        <v>5.5802625819198308</v>
      </c>
      <c r="P50" s="26">
        <f>M50/SQRT((COUNT(C48:C50)+COUNT(G48:G50)/2))</f>
        <v>0.14489745474437474</v>
      </c>
    </row>
    <row r="51" spans="2:16">
      <c r="B51" s="36" t="s">
        <v>126</v>
      </c>
      <c r="C51" s="30"/>
      <c r="D51" s="10"/>
      <c r="E51" s="8"/>
      <c r="F51" s="8"/>
      <c r="G51" s="30">
        <v>19.392999649047852</v>
      </c>
      <c r="I51" s="8"/>
      <c r="J51" s="8"/>
      <c r="K51" s="8"/>
      <c r="L51" s="8"/>
      <c r="M51" s="8"/>
      <c r="N51" s="8"/>
      <c r="O51" s="34"/>
    </row>
    <row r="52" spans="2:16">
      <c r="B52" s="36" t="s">
        <v>126</v>
      </c>
      <c r="C52" s="30">
        <v>31.906999588012695</v>
      </c>
      <c r="D52" s="9"/>
      <c r="E52" s="8"/>
      <c r="F52" s="8"/>
      <c r="G52" s="30">
        <v>19.430999755859375</v>
      </c>
      <c r="H52" s="9"/>
      <c r="I52" s="8"/>
      <c r="J52" s="8"/>
      <c r="K52" s="8"/>
      <c r="L52" s="8"/>
      <c r="M52" s="8"/>
      <c r="N52" s="8"/>
      <c r="O52" s="34"/>
    </row>
    <row r="53" spans="2:16" ht="15.75">
      <c r="B53" s="36" t="s">
        <v>126</v>
      </c>
      <c r="C53" s="30">
        <v>31.993000030517578</v>
      </c>
      <c r="D53" s="4">
        <f>STDEV(C51:C53)</f>
        <v>6.0811496080246434E-2</v>
      </c>
      <c r="E53" s="1">
        <f>AVERAGE(C51:C53)</f>
        <v>31.949999809265137</v>
      </c>
      <c r="F53" s="8"/>
      <c r="G53" s="30">
        <v>19.447999954223633</v>
      </c>
      <c r="H53" s="3">
        <f>STDEV(G51:G53)</f>
        <v>2.8160399001494911E-2</v>
      </c>
      <c r="I53" s="1">
        <f>AVERAGE(G51:G53)</f>
        <v>19.423999786376953</v>
      </c>
      <c r="J53" s="8"/>
      <c r="K53" s="1">
        <f>E53-I53</f>
        <v>12.526000022888184</v>
      </c>
      <c r="L53" s="1">
        <f>K53-$K$7</f>
        <v>-1.4519996643066388</v>
      </c>
      <c r="M53" s="27">
        <f>SQRT((D53*D53)+(H53*H53))</f>
        <v>6.7015267868159881E-2</v>
      </c>
      <c r="N53" s="14"/>
      <c r="O53" s="35">
        <f>POWER(2,-L53)</f>
        <v>2.7358699712092585</v>
      </c>
      <c r="P53" s="26">
        <f>M53/SQRT((COUNT(C51:C53)+COUNT(G51:G53)/2))</f>
        <v>3.5821167435076399E-2</v>
      </c>
    </row>
    <row r="54" spans="2:16">
      <c r="B54" s="36" t="s">
        <v>127</v>
      </c>
      <c r="C54" s="30">
        <v>32.240001678466797</v>
      </c>
      <c r="D54" s="10"/>
      <c r="E54" s="8"/>
      <c r="F54" s="8"/>
      <c r="G54" s="30">
        <v>21.812000274658203</v>
      </c>
      <c r="I54" s="8"/>
      <c r="J54" s="8"/>
      <c r="K54" s="8"/>
      <c r="L54" s="8"/>
      <c r="M54" s="8"/>
      <c r="N54" s="8"/>
      <c r="O54" s="34"/>
    </row>
    <row r="55" spans="2:16">
      <c r="B55" s="36" t="s">
        <v>127</v>
      </c>
      <c r="C55" s="30"/>
      <c r="D55" s="9"/>
      <c r="E55" s="8"/>
      <c r="F55" s="8"/>
      <c r="G55" s="30">
        <v>21.707000732421875</v>
      </c>
      <c r="H55" s="9"/>
      <c r="I55" s="8"/>
      <c r="J55" s="8"/>
      <c r="K55" s="8"/>
      <c r="L55" s="8"/>
      <c r="M55" s="8"/>
      <c r="N55" s="8"/>
      <c r="O55" s="34"/>
    </row>
    <row r="56" spans="2:16" ht="15.75">
      <c r="B56" s="36" t="s">
        <v>127</v>
      </c>
      <c r="C56" s="30">
        <v>32.058998107910156</v>
      </c>
      <c r="D56" s="4">
        <f>STDEV(C54:C56)</f>
        <v>0.12798885215957831</v>
      </c>
      <c r="E56" s="1">
        <f>AVERAGE(C54:C56)</f>
        <v>32.149499893188477</v>
      </c>
      <c r="F56" s="8"/>
      <c r="G56" s="30">
        <v>21.760000228881836</v>
      </c>
      <c r="H56" s="3">
        <f>STDEV(G54:G56)</f>
        <v>5.2500563894736958E-2</v>
      </c>
      <c r="I56" s="1">
        <f>AVERAGE(G54:G56)</f>
        <v>21.759667078653973</v>
      </c>
      <c r="J56" s="8"/>
      <c r="K56" s="1">
        <f>E56-I56</f>
        <v>10.389832814534504</v>
      </c>
      <c r="L56" s="1">
        <f>K56-$K$7</f>
        <v>-3.5881668726603184</v>
      </c>
      <c r="M56" s="27">
        <f>SQRT((D56*D56)+(H56*H56))</f>
        <v>0.13833819243575415</v>
      </c>
      <c r="N56" s="14"/>
      <c r="O56" s="35">
        <f>POWER(2,-L56)</f>
        <v>12.026682838175912</v>
      </c>
      <c r="P56" s="26">
        <f>M56/SQRT((COUNT(C54:C56)+COUNT(G54:G56)/2))</f>
        <v>7.3944874228599217E-2</v>
      </c>
    </row>
    <row r="57" spans="2:16">
      <c r="B57" s="36" t="s">
        <v>128</v>
      </c>
      <c r="C57" s="30">
        <v>30.591999053955078</v>
      </c>
      <c r="D57" s="10"/>
      <c r="E57" s="8"/>
      <c r="F57" s="8"/>
      <c r="G57" s="30">
        <v>19.535999298095703</v>
      </c>
      <c r="I57" s="8"/>
      <c r="J57" s="8"/>
      <c r="K57" s="8"/>
      <c r="L57" s="8"/>
      <c r="M57" s="8"/>
      <c r="N57" s="8"/>
      <c r="O57" s="34"/>
    </row>
    <row r="58" spans="2:16">
      <c r="B58" s="36" t="s">
        <v>128</v>
      </c>
      <c r="C58" s="30">
        <v>30.893999099731445</v>
      </c>
      <c r="D58" s="9"/>
      <c r="E58" s="8"/>
      <c r="F58" s="8"/>
      <c r="G58" s="30">
        <v>19.51300048828125</v>
      </c>
      <c r="H58" s="9"/>
      <c r="I58" s="8"/>
      <c r="J58" s="8"/>
      <c r="K58" s="8"/>
      <c r="L58" s="8"/>
      <c r="M58" s="8"/>
      <c r="N58" s="8"/>
      <c r="O58" s="34"/>
    </row>
    <row r="59" spans="2:16" ht="15.75">
      <c r="B59" s="36" t="s">
        <v>128</v>
      </c>
      <c r="C59" s="30">
        <v>31.218999862670898</v>
      </c>
      <c r="D59" s="4">
        <f>STDEV(C57:C59)</f>
        <v>0.31357070911518303</v>
      </c>
      <c r="E59" s="1">
        <f>AVERAGE(C57:C59)</f>
        <v>30.901666005452473</v>
      </c>
      <c r="F59" s="8"/>
      <c r="G59" s="30">
        <v>19.458999633789063</v>
      </c>
      <c r="H59" s="3">
        <f>STDEV(G57:G59)</f>
        <v>3.9526332661706125E-2</v>
      </c>
      <c r="I59" s="1">
        <f>AVERAGE(G57:G59)</f>
        <v>19.502666473388672</v>
      </c>
      <c r="J59" s="8"/>
      <c r="K59" s="1">
        <f>E59-I59</f>
        <v>11.398999532063801</v>
      </c>
      <c r="L59" s="1">
        <f>K59-$K$7</f>
        <v>-2.5790001551310215</v>
      </c>
      <c r="M59" s="27">
        <f>SQRT((D59*D59)+(H59*H59))</f>
        <v>0.31605208524653433</v>
      </c>
      <c r="N59" s="14"/>
      <c r="O59" s="35">
        <f>POWER(2,-L59)</f>
        <v>5.9752544709602633</v>
      </c>
      <c r="P59" s="26">
        <f>M59/SQRT((COUNT(C57:C59)+COUNT(G57:G59)/2))</f>
        <v>0.14898838179064883</v>
      </c>
    </row>
    <row r="60" spans="2:16">
      <c r="B60" s="36" t="s">
        <v>129</v>
      </c>
      <c r="C60" s="30">
        <v>29.025999069213867</v>
      </c>
      <c r="D60" s="10"/>
      <c r="E60" s="8"/>
      <c r="F60" s="8"/>
      <c r="G60" s="30">
        <v>18.172000885009766</v>
      </c>
      <c r="I60" s="8"/>
      <c r="J60" s="8"/>
      <c r="K60" s="8"/>
      <c r="L60" s="8"/>
      <c r="M60" s="8"/>
      <c r="N60" s="8"/>
      <c r="O60" s="34"/>
    </row>
    <row r="61" spans="2:16">
      <c r="B61" s="36" t="s">
        <v>129</v>
      </c>
      <c r="C61" s="30">
        <v>29.573999404907227</v>
      </c>
      <c r="D61" s="9"/>
      <c r="E61" s="8"/>
      <c r="F61" s="8"/>
      <c r="G61" s="30">
        <v>18.125999450683594</v>
      </c>
      <c r="H61" s="9"/>
      <c r="I61" s="8"/>
      <c r="J61" s="8"/>
      <c r="K61" s="8"/>
      <c r="L61" s="8"/>
      <c r="M61" s="8"/>
      <c r="N61" s="8"/>
      <c r="O61" s="34"/>
    </row>
    <row r="62" spans="2:16" ht="15.75">
      <c r="B62" s="36" t="s">
        <v>129</v>
      </c>
      <c r="C62" s="30"/>
      <c r="D62" s="4">
        <f>STDEV(C60:C62)</f>
        <v>0.38749475346127887</v>
      </c>
      <c r="E62" s="1">
        <f>AVERAGE(C60:C62)</f>
        <v>29.299999237060547</v>
      </c>
      <c r="F62" s="8"/>
      <c r="G62" s="30">
        <v>18.14900016784668</v>
      </c>
      <c r="H62" s="3">
        <f>STDEV(G60:G62)</f>
        <v>2.3000717163085938E-2</v>
      </c>
      <c r="I62" s="1">
        <f>AVERAGE(G60:G62)</f>
        <v>18.14900016784668</v>
      </c>
      <c r="J62" s="8"/>
      <c r="K62" s="1">
        <f>E62-I62</f>
        <v>11.150999069213867</v>
      </c>
      <c r="L62" s="1">
        <f>K62-$K$7</f>
        <v>-2.8270006179809553</v>
      </c>
      <c r="M62" s="27">
        <f>SQRT((D62*D62)+(H62*H62))</f>
        <v>0.38817678569182051</v>
      </c>
      <c r="N62" s="14"/>
      <c r="O62" s="43">
        <f>POWER(2,-L62)</f>
        <v>7.0959734807892545</v>
      </c>
      <c r="P62" s="26">
        <f>M62/SQRT((COUNT(C60:C62)+COUNT(G60:G62)/2))</f>
        <v>0.20748921965113792</v>
      </c>
    </row>
    <row r="63" spans="2:16">
      <c r="B63" s="36" t="s">
        <v>130</v>
      </c>
      <c r="C63" s="30"/>
      <c r="D63" s="10"/>
      <c r="E63" s="8"/>
      <c r="F63" s="8"/>
      <c r="G63" s="30">
        <v>18.361000061035156</v>
      </c>
      <c r="I63" s="8"/>
      <c r="J63" s="8"/>
      <c r="K63" s="8"/>
      <c r="L63" s="8"/>
      <c r="M63" s="8"/>
      <c r="N63" s="8"/>
      <c r="O63" s="34"/>
    </row>
    <row r="64" spans="2:16">
      <c r="B64" s="36" t="s">
        <v>130</v>
      </c>
      <c r="C64" s="30">
        <v>30.495000839233398</v>
      </c>
      <c r="D64" s="9"/>
      <c r="E64" s="8"/>
      <c r="F64" s="8"/>
      <c r="G64" s="30">
        <v>18.319000244140625</v>
      </c>
      <c r="H64" s="9"/>
      <c r="I64" s="8"/>
      <c r="J64" s="8"/>
      <c r="K64" s="8"/>
      <c r="L64" s="8"/>
      <c r="M64" s="8"/>
      <c r="N64" s="8"/>
      <c r="O64" s="34"/>
    </row>
    <row r="65" spans="2:16" ht="15.75">
      <c r="B65" s="36" t="s">
        <v>130</v>
      </c>
      <c r="C65" s="30">
        <v>30.572000503540039</v>
      </c>
      <c r="D65" s="4">
        <f>STDEV(C63:C65)</f>
        <v>5.4446984780313346E-2</v>
      </c>
      <c r="E65" s="1">
        <f>AVERAGE(C63:C65)</f>
        <v>30.533500671386719</v>
      </c>
      <c r="F65" s="8"/>
      <c r="G65" s="30">
        <v>18.378000259399414</v>
      </c>
      <c r="H65" s="3">
        <f>STDEV(G63:G65)</f>
        <v>3.0369922522499156E-2</v>
      </c>
      <c r="I65" s="1">
        <f>AVERAGE(G63:G65)</f>
        <v>18.352666854858398</v>
      </c>
      <c r="J65" s="8"/>
      <c r="K65" s="1">
        <f>E65-I65</f>
        <v>12.18083381652832</v>
      </c>
      <c r="L65" s="1">
        <f>K65-$K$7</f>
        <v>-1.7971658706665021</v>
      </c>
      <c r="M65" s="27">
        <f>SQRT((D65*D65)+(H65*H65))</f>
        <v>6.2344256717762503E-2</v>
      </c>
      <c r="N65" s="14"/>
      <c r="O65" s="35">
        <f>POWER(2,-L65)</f>
        <v>3.4753682904040115</v>
      </c>
      <c r="P65" s="26">
        <f>M65/SQRT((COUNT(C63:C65)+COUNT(G63:G65)/2))</f>
        <v>3.3324406952992429E-2</v>
      </c>
    </row>
    <row r="66" spans="2:16">
      <c r="B66" s="36" t="s">
        <v>131</v>
      </c>
      <c r="C66" s="30">
        <v>31.511999130249023</v>
      </c>
      <c r="D66" s="10"/>
      <c r="E66" s="8"/>
      <c r="F66" s="8"/>
      <c r="G66" s="30">
        <v>18.902999877929688</v>
      </c>
      <c r="I66" s="8"/>
      <c r="J66" s="8"/>
      <c r="K66" s="8"/>
      <c r="L66" s="8"/>
      <c r="M66" s="8"/>
      <c r="N66" s="8"/>
      <c r="O66" s="34"/>
    </row>
    <row r="67" spans="2:16">
      <c r="B67" s="36" t="s">
        <v>131</v>
      </c>
      <c r="C67" s="30"/>
      <c r="D67" s="9"/>
      <c r="E67" s="8"/>
      <c r="F67" s="8"/>
      <c r="G67" s="30">
        <v>18.930999755859375</v>
      </c>
      <c r="H67" s="9"/>
      <c r="I67" s="8"/>
      <c r="J67" s="8"/>
      <c r="K67" s="8"/>
      <c r="L67" s="8"/>
      <c r="M67" s="8"/>
      <c r="N67" s="8"/>
      <c r="O67" s="34"/>
    </row>
    <row r="68" spans="2:16" ht="15.75">
      <c r="B68" s="36" t="s">
        <v>131</v>
      </c>
      <c r="C68" s="30">
        <v>32.016998291015625</v>
      </c>
      <c r="D68" s="4">
        <f>STDEV(C66:C68)</f>
        <v>0.35708833107157945</v>
      </c>
      <c r="E68" s="1">
        <f>AVERAGE(C66:C68)</f>
        <v>31.764498710632324</v>
      </c>
      <c r="F68" s="8"/>
      <c r="G68" s="30">
        <v>18.900999069213867</v>
      </c>
      <c r="H68" s="3">
        <f>STDEV(G66:G68)</f>
        <v>1.6773180968422251E-2</v>
      </c>
      <c r="I68" s="1">
        <f>AVERAGE(G66:G68)</f>
        <v>18.911666234334309</v>
      </c>
      <c r="J68" s="8"/>
      <c r="K68" s="1">
        <f>E68-I68</f>
        <v>12.852832476298016</v>
      </c>
      <c r="L68" s="1">
        <f>K68-$K$7</f>
        <v>-1.1251672108968069</v>
      </c>
      <c r="M68" s="27">
        <f>SQRT((D68*D68)+(H68*H68))</f>
        <v>0.35748204960149449</v>
      </c>
      <c r="N68" s="14"/>
      <c r="O68" s="35">
        <f>POWER(2,-L68)</f>
        <v>2.1812682635147942</v>
      </c>
      <c r="P68" s="26">
        <f>M68/SQRT((COUNT(C66:C68)+COUNT(G66:G68)/2))</f>
        <v>0.19108219307578864</v>
      </c>
    </row>
    <row r="69" spans="2:16">
      <c r="B69" s="36" t="s">
        <v>132</v>
      </c>
      <c r="C69" s="30"/>
      <c r="D69" s="10"/>
      <c r="E69" s="8"/>
      <c r="F69" s="8"/>
      <c r="G69" s="30">
        <v>18.620000839233398</v>
      </c>
      <c r="I69" s="8"/>
      <c r="J69" s="8"/>
      <c r="K69" s="8"/>
      <c r="L69" s="8"/>
      <c r="M69" s="8"/>
      <c r="N69" s="8"/>
      <c r="O69" s="34"/>
    </row>
    <row r="70" spans="2:16">
      <c r="B70" s="36" t="s">
        <v>132</v>
      </c>
      <c r="C70" s="30">
        <v>28.930999755859375</v>
      </c>
      <c r="D70" s="9"/>
      <c r="E70" s="8"/>
      <c r="F70" s="8"/>
      <c r="G70" s="30">
        <v>18.738000869750977</v>
      </c>
      <c r="H70" s="9"/>
      <c r="I70" s="8"/>
      <c r="J70" s="8"/>
      <c r="K70" s="8"/>
      <c r="L70" s="8"/>
      <c r="M70" s="8"/>
      <c r="N70" s="8"/>
      <c r="O70" s="34"/>
    </row>
    <row r="71" spans="2:16" ht="15.75">
      <c r="B71" s="36" t="s">
        <v>132</v>
      </c>
      <c r="C71" s="30">
        <v>29.156999588012695</v>
      </c>
      <c r="D71" s="4">
        <f>STDEV(C69:C71)</f>
        <v>0.15980601386263432</v>
      </c>
      <c r="E71" s="1">
        <f>AVERAGE(C69:C71)</f>
        <v>29.043999671936035</v>
      </c>
      <c r="F71" s="8"/>
      <c r="G71" s="30">
        <v>18.688999176025391</v>
      </c>
      <c r="H71" s="3">
        <f>STDEV(G69:G71)</f>
        <v>5.9281733654061718E-2</v>
      </c>
      <c r="I71" s="1">
        <f>AVERAGE(G69:G71)</f>
        <v>18.68233362833659</v>
      </c>
      <c r="J71" s="8"/>
      <c r="K71" s="1">
        <f>E71-I71</f>
        <v>10.361666043599445</v>
      </c>
      <c r="L71" s="1">
        <f>K71-$K$7</f>
        <v>-3.616333643595377</v>
      </c>
      <c r="M71" s="27">
        <f>SQRT((D71*D71)+(H71*H71))</f>
        <v>0.17044731154141324</v>
      </c>
      <c r="N71" s="14"/>
      <c r="O71" s="35">
        <f>POWER(2,-L71)</f>
        <v>12.263795529584398</v>
      </c>
      <c r="P71" s="26">
        <f>M71/SQRT((COUNT(C69:C71)+COUNT(G69:G71)/2))</f>
        <v>9.1107920326384012E-2</v>
      </c>
    </row>
    <row r="72" spans="2:16">
      <c r="B72" s="36" t="s">
        <v>133</v>
      </c>
      <c r="C72" s="30">
        <v>29.488000869750977</v>
      </c>
      <c r="D72" s="10"/>
      <c r="E72" s="8"/>
      <c r="F72" s="8"/>
      <c r="G72" s="30">
        <v>17.370000839233398</v>
      </c>
      <c r="I72" s="8"/>
      <c r="J72" s="8"/>
      <c r="K72" s="8"/>
      <c r="L72" s="8"/>
      <c r="M72" s="8"/>
      <c r="N72" s="8"/>
      <c r="O72" s="34"/>
    </row>
    <row r="73" spans="2:16">
      <c r="B73" s="36" t="s">
        <v>133</v>
      </c>
      <c r="C73" s="30">
        <v>29.909999847412109</v>
      </c>
      <c r="D73" s="9"/>
      <c r="E73" s="8"/>
      <c r="F73" s="8"/>
      <c r="G73" s="30">
        <v>17.419000625610352</v>
      </c>
      <c r="H73" s="9"/>
      <c r="I73" s="8"/>
      <c r="J73" s="8"/>
      <c r="K73" s="8"/>
      <c r="L73" s="8"/>
      <c r="M73" s="8"/>
      <c r="N73" s="8"/>
      <c r="O73" s="34"/>
    </row>
    <row r="74" spans="2:16" ht="15.75">
      <c r="B74" s="36" t="s">
        <v>133</v>
      </c>
      <c r="C74" s="30">
        <v>29.253000259399414</v>
      </c>
      <c r="D74" s="4">
        <f>STDEV(C72:C74)</f>
        <v>0.3329056129147932</v>
      </c>
      <c r="E74" s="1">
        <f>AVERAGE(C72:C74)</f>
        <v>29.550333658854168</v>
      </c>
      <c r="F74" s="8"/>
      <c r="G74" s="30">
        <v>17.423999786376953</v>
      </c>
      <c r="H74" s="3">
        <f>STDEV(G72:G74)</f>
        <v>2.9838054466206354E-2</v>
      </c>
      <c r="I74" s="1">
        <f>AVERAGE(G72:G74)</f>
        <v>17.404333750406902</v>
      </c>
      <c r="J74" s="8"/>
      <c r="K74" s="1">
        <f>E74-I74</f>
        <v>12.145999908447266</v>
      </c>
      <c r="L74" s="1">
        <f>K74-$K$7</f>
        <v>-1.8319997787475568</v>
      </c>
      <c r="M74" s="27">
        <f>SQRT((D74*D74)+(H74*H74))</f>
        <v>0.33424011818526878</v>
      </c>
      <c r="N74" s="14"/>
      <c r="O74" s="35">
        <f>POWER(2,-L74)</f>
        <v>3.560302387000164</v>
      </c>
      <c r="P74" s="26">
        <f>M74/SQRT((COUNT(C72:C74)+COUNT(G72:G74)/2))</f>
        <v>0.15756230274226443</v>
      </c>
    </row>
    <row r="75" spans="2:16">
      <c r="B75" s="36" t="s">
        <v>134</v>
      </c>
      <c r="C75" s="30">
        <v>32.492000579833984</v>
      </c>
      <c r="D75" s="10"/>
      <c r="E75" s="8"/>
      <c r="F75" s="8"/>
      <c r="G75" s="30">
        <v>18.128000259399414</v>
      </c>
      <c r="I75" s="8"/>
      <c r="J75" s="8"/>
      <c r="K75" s="8"/>
      <c r="L75" s="8"/>
      <c r="M75" s="8"/>
      <c r="N75" s="8"/>
      <c r="O75" s="34"/>
    </row>
    <row r="76" spans="2:16">
      <c r="B76" s="36" t="s">
        <v>134</v>
      </c>
      <c r="C76" s="30"/>
      <c r="D76" s="9"/>
      <c r="E76" s="8"/>
      <c r="F76" s="8"/>
      <c r="G76" s="30">
        <v>18.10099983215332</v>
      </c>
      <c r="H76" s="9"/>
      <c r="I76" s="8"/>
      <c r="J76" s="8"/>
      <c r="K76" s="8"/>
      <c r="L76" s="8"/>
      <c r="M76" s="8"/>
      <c r="N76" s="8"/>
      <c r="O76" s="34"/>
    </row>
    <row r="77" spans="2:16" ht="15.75">
      <c r="B77" s="36" t="s">
        <v>134</v>
      </c>
      <c r="C77" s="30">
        <v>32.467998504638672</v>
      </c>
      <c r="D77" s="4">
        <f>STDEV(C75:C77)</f>
        <v>1.6972030133154896E-2</v>
      </c>
      <c r="E77" s="1">
        <f>AVERAGE(C75:C77)</f>
        <v>32.479999542236328</v>
      </c>
      <c r="F77" s="8"/>
      <c r="G77" s="30">
        <v>18.117000579833984</v>
      </c>
      <c r="H77" s="3">
        <f>STDEV(G75:G77)</f>
        <v>1.3577186431375792E-2</v>
      </c>
      <c r="I77" s="1">
        <f>AVERAGE(G75:G77)</f>
        <v>18.115333557128906</v>
      </c>
      <c r="J77" s="8"/>
      <c r="K77" s="1">
        <f>E77-I77</f>
        <v>14.364665985107422</v>
      </c>
      <c r="L77" s="1">
        <f>K77-$K$7</f>
        <v>0.38666629791259943</v>
      </c>
      <c r="M77" s="27">
        <f>SQRT((D77*D77)+(H77*H77))</f>
        <v>2.1734530089998559E-2</v>
      </c>
      <c r="N77" s="14"/>
      <c r="O77" s="35">
        <f>POWER(2,-L77)</f>
        <v>0.76489504226978766</v>
      </c>
      <c r="P77" s="26">
        <f>M77/SQRT((COUNT(C75:C77)+COUNT(G75:G77)/2))</f>
        <v>1.1617595008471943E-2</v>
      </c>
    </row>
    <row r="78" spans="2:16">
      <c r="B78" s="31" t="s">
        <v>135</v>
      </c>
      <c r="C78" s="30">
        <v>33.165000915527344</v>
      </c>
      <c r="D78" s="10"/>
      <c r="E78" s="8"/>
      <c r="F78" s="8"/>
      <c r="G78" s="30">
        <v>19.239999771118164</v>
      </c>
      <c r="I78" s="8"/>
      <c r="J78" s="8"/>
      <c r="K78" s="8"/>
      <c r="L78" s="8"/>
      <c r="M78" s="8"/>
      <c r="N78" s="8"/>
      <c r="O78" s="34"/>
    </row>
    <row r="79" spans="2:16">
      <c r="B79" s="31" t="s">
        <v>135</v>
      </c>
      <c r="C79" s="30"/>
      <c r="D79" s="9"/>
      <c r="E79" s="8"/>
      <c r="F79" s="8"/>
      <c r="G79" s="30">
        <v>19.315999984741211</v>
      </c>
      <c r="H79" s="9"/>
      <c r="I79" s="8"/>
      <c r="J79" s="8"/>
      <c r="K79" s="8"/>
      <c r="L79" s="8"/>
      <c r="M79" s="8"/>
      <c r="N79" s="8"/>
      <c r="O79" s="34"/>
    </row>
    <row r="80" spans="2:16" ht="15.75">
      <c r="B80" s="31" t="s">
        <v>135</v>
      </c>
      <c r="C80" s="30">
        <v>32.069999694824219</v>
      </c>
      <c r="D80" s="4">
        <f>STDEV(C78:C80)</f>
        <v>0.77428278856672705</v>
      </c>
      <c r="E80" s="1">
        <f>AVERAGE(C78:C80)</f>
        <v>32.617500305175781</v>
      </c>
      <c r="F80" s="8"/>
      <c r="G80" s="30">
        <v>19.329999923706055</v>
      </c>
      <c r="H80" s="3">
        <f>STDEV(G78:G80)</f>
        <v>4.842874185786044E-2</v>
      </c>
      <c r="I80" s="1">
        <f>AVERAGE(G78:G80)</f>
        <v>19.295333226521809</v>
      </c>
      <c r="J80" s="8"/>
      <c r="K80" s="1">
        <f>E80-I80</f>
        <v>13.322167078653973</v>
      </c>
      <c r="L80" s="1">
        <f>K80-$K$7</f>
        <v>-0.6558326085408499</v>
      </c>
      <c r="M80" s="27">
        <f>SQRT((D80*D80)+(H80*H80))</f>
        <v>0.77579583635683569</v>
      </c>
      <c r="N80" s="14"/>
      <c r="O80" s="43">
        <f>POWER(2,-L80)</f>
        <v>1.575524958188163</v>
      </c>
      <c r="P80" s="26">
        <f>M80/SQRT((COUNT(C78:C80)+COUNT(G78:G80)/2))</f>
        <v>0.41468031739043171</v>
      </c>
    </row>
    <row r="81" spans="2:16">
      <c r="B81" s="36" t="s">
        <v>136</v>
      </c>
      <c r="C81" s="30">
        <v>30.938999176025391</v>
      </c>
      <c r="D81" s="10"/>
      <c r="E81" s="8"/>
      <c r="F81" s="8"/>
      <c r="G81" s="30">
        <v>20.565000534057617</v>
      </c>
      <c r="I81" s="8"/>
      <c r="J81" s="8"/>
      <c r="K81" s="8"/>
      <c r="L81" s="8"/>
      <c r="M81" s="8"/>
      <c r="N81" s="8"/>
      <c r="O81" s="34"/>
    </row>
    <row r="82" spans="2:16">
      <c r="B82" s="36" t="s">
        <v>136</v>
      </c>
      <c r="C82" s="30">
        <v>30.493000030517578</v>
      </c>
      <c r="D82" s="9"/>
      <c r="E82" s="8"/>
      <c r="F82" s="8"/>
      <c r="G82" s="30">
        <v>20.601999282836914</v>
      </c>
      <c r="H82" s="9"/>
      <c r="I82" s="8"/>
      <c r="J82" s="8"/>
      <c r="K82" s="8"/>
      <c r="L82" s="8"/>
      <c r="M82" s="8"/>
      <c r="N82" s="8"/>
      <c r="O82" s="34"/>
    </row>
    <row r="83" spans="2:16" ht="15.75">
      <c r="B83" s="36" t="s">
        <v>136</v>
      </c>
      <c r="C83" s="30">
        <v>31.020999908447266</v>
      </c>
      <c r="D83" s="4">
        <f>STDEV(C81:C83)</f>
        <v>0.2841429302905884</v>
      </c>
      <c r="E83" s="1">
        <f>AVERAGE(C81:C83)</f>
        <v>30.81766637166341</v>
      </c>
      <c r="F83" s="8"/>
      <c r="G83" s="30">
        <v>20.642999649047852</v>
      </c>
      <c r="H83" s="3">
        <f>STDEV(G81:G83)</f>
        <v>3.9016661782551976E-2</v>
      </c>
      <c r="I83" s="1">
        <f>AVERAGE(G81:G83)</f>
        <v>20.603333155314129</v>
      </c>
      <c r="J83" s="8"/>
      <c r="K83" s="1">
        <f>E83-I83</f>
        <v>10.214333216349281</v>
      </c>
      <c r="L83" s="1">
        <f>K83-$K$7</f>
        <v>-3.763666470845541</v>
      </c>
      <c r="M83" s="27">
        <f>SQRT((D83*D83)+(H83*H83))</f>
        <v>0.28680917825407232</v>
      </c>
      <c r="N83" s="14"/>
      <c r="O83" s="35">
        <f>POWER(2,-L83)</f>
        <v>13.582399535930419</v>
      </c>
      <c r="P83" s="26">
        <f>M83/SQRT((COUNT(C81:C83)+COUNT(G81:G83)/2))</f>
        <v>0.13520314323333055</v>
      </c>
    </row>
  </sheetData>
  <mergeCells count="2">
    <mergeCell ref="C3:E3"/>
    <mergeCell ref="G3:I3"/>
  </mergeCells>
  <pageMargins left="0.75" right="0.75" top="1" bottom="1" header="0" footer="0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B1:Q215"/>
  <sheetViews>
    <sheetView showGridLines="0" topLeftCell="A193" workbookViewId="0">
      <selection activeCell="O215" sqref="O215"/>
    </sheetView>
  </sheetViews>
  <sheetFormatPr defaultRowHeight="12.75"/>
  <cols>
    <col min="1" max="1" width="0.7109375" customWidth="1"/>
    <col min="2" max="2" width="21.140625" style="36" customWidth="1"/>
    <col min="3" max="3" width="7.28515625" style="7" customWidth="1"/>
    <col min="4" max="4" width="4.7109375" style="7" customWidth="1"/>
    <col min="5" max="5" width="6.42578125" style="7" customWidth="1"/>
    <col min="6" max="6" width="0.42578125" style="10" customWidth="1"/>
    <col min="7" max="7" width="8.140625" style="7" customWidth="1"/>
    <col min="8" max="8" width="5" style="7" customWidth="1"/>
    <col min="9" max="9" width="5.85546875" style="7" customWidth="1"/>
    <col min="10" max="10" width="0.5703125" style="10" customWidth="1"/>
    <col min="11" max="11" width="5.28515625" style="7" customWidth="1"/>
    <col min="12" max="13" width="5.5703125" style="7" customWidth="1"/>
    <col min="14" max="14" width="1.140625" style="10" customWidth="1"/>
    <col min="15" max="15" width="10.42578125" style="32" customWidth="1"/>
    <col min="16" max="16" width="6.28515625" style="11" customWidth="1"/>
    <col min="17" max="17" width="9.140625" style="12"/>
  </cols>
  <sheetData>
    <row r="1" spans="2:16" ht="6" customHeight="1"/>
    <row r="2" spans="2:16" ht="20.25">
      <c r="B2" s="37" t="s">
        <v>3</v>
      </c>
      <c r="C2" s="15" t="s">
        <v>0</v>
      </c>
      <c r="D2" s="22" t="s">
        <v>1</v>
      </c>
      <c r="E2" s="23" t="s">
        <v>6</v>
      </c>
      <c r="F2" s="16"/>
      <c r="G2" s="15" t="s">
        <v>0</v>
      </c>
      <c r="H2" s="22" t="s">
        <v>1</v>
      </c>
      <c r="I2" s="23" t="s">
        <v>6</v>
      </c>
      <c r="J2" s="16"/>
      <c r="K2" s="24" t="s">
        <v>7</v>
      </c>
      <c r="L2" s="25" t="s">
        <v>8</v>
      </c>
      <c r="M2" s="13" t="s">
        <v>1</v>
      </c>
      <c r="N2" s="28"/>
      <c r="O2" s="33" t="s">
        <v>2</v>
      </c>
      <c r="P2" s="11" t="s">
        <v>5</v>
      </c>
    </row>
    <row r="3" spans="2:16" ht="15.75">
      <c r="C3" s="39" t="s">
        <v>137</v>
      </c>
      <c r="D3" s="40"/>
      <c r="E3" s="41"/>
      <c r="F3" s="17"/>
      <c r="G3" s="42" t="s">
        <v>78</v>
      </c>
      <c r="H3" s="42"/>
      <c r="I3" s="42"/>
      <c r="J3" s="18"/>
      <c r="K3" s="19"/>
      <c r="L3" s="20"/>
      <c r="M3" s="20"/>
      <c r="N3" s="29"/>
    </row>
    <row r="4" spans="2:16" ht="5.25" customHeight="1">
      <c r="C4" s="21"/>
      <c r="G4" s="21"/>
    </row>
    <row r="5" spans="2:16">
      <c r="B5" s="5"/>
      <c r="C5" s="30">
        <v>28.136999130249023</v>
      </c>
      <c r="D5" s="10"/>
      <c r="E5" s="8"/>
      <c r="F5" s="8"/>
      <c r="G5" s="30">
        <v>14.02400016784668</v>
      </c>
      <c r="H5" s="10"/>
      <c r="I5" s="8"/>
      <c r="J5" s="8"/>
      <c r="K5" s="8"/>
      <c r="L5" s="8"/>
      <c r="M5" s="8"/>
      <c r="N5" s="8"/>
      <c r="O5" s="34"/>
    </row>
    <row r="6" spans="2:16">
      <c r="B6" s="38" t="s">
        <v>4</v>
      </c>
      <c r="C6" s="30">
        <v>28.163999557495117</v>
      </c>
      <c r="D6" s="9"/>
      <c r="E6" s="8"/>
      <c r="F6" s="8"/>
      <c r="G6" s="30">
        <v>14.034999847412109</v>
      </c>
      <c r="H6" s="9"/>
      <c r="I6" s="8"/>
      <c r="J6" s="8"/>
      <c r="K6" s="8"/>
      <c r="L6" s="8"/>
      <c r="M6" s="8"/>
      <c r="N6" s="8"/>
      <c r="O6" s="34"/>
    </row>
    <row r="7" spans="2:16" ht="15.75">
      <c r="B7" s="38"/>
      <c r="C7" s="30">
        <v>27.780000686645508</v>
      </c>
      <c r="D7" s="4">
        <f>STDEV(C5:C8)</f>
        <v>0.21433309147995336</v>
      </c>
      <c r="E7" s="1">
        <f>AVERAGE(C5:C8)</f>
        <v>28.026999791463215</v>
      </c>
      <c r="F7" s="8"/>
      <c r="G7" s="30">
        <v>14.088000297546387</v>
      </c>
      <c r="H7" s="3">
        <f>STDEV(G5:G8)</f>
        <v>3.422001672159506E-2</v>
      </c>
      <c r="I7" s="1">
        <f>AVERAGE(G5:G8)</f>
        <v>14.049000104268393</v>
      </c>
      <c r="J7" s="8"/>
      <c r="K7" s="2">
        <f>E7-I7</f>
        <v>13.977999687194822</v>
      </c>
      <c r="L7" s="1">
        <f>K7-$K$7</f>
        <v>0</v>
      </c>
      <c r="M7" s="27">
        <f>SQRT((D7*D7)+(H7*H7))</f>
        <v>0.21704765294234421</v>
      </c>
      <c r="N7" s="14"/>
      <c r="O7" s="35">
        <f>POWER(2,-L7)</f>
        <v>1</v>
      </c>
      <c r="P7" s="26">
        <f>M7/SQRT((COUNT(C5:C8)+COUNT(G5:G8)/2))</f>
        <v>0.10231724482410394</v>
      </c>
    </row>
    <row r="8" spans="2:16">
      <c r="B8" s="38"/>
      <c r="C8" s="6"/>
      <c r="D8" s="9"/>
      <c r="E8" s="8"/>
      <c r="F8" s="8"/>
      <c r="G8" s="6"/>
      <c r="H8" s="9"/>
      <c r="I8" s="8"/>
      <c r="J8" s="8"/>
      <c r="K8" s="8"/>
      <c r="L8" s="8"/>
      <c r="M8" s="8"/>
      <c r="N8" s="8"/>
      <c r="O8" s="34"/>
    </row>
    <row r="9" spans="2:16">
      <c r="B9" s="31" t="s">
        <v>9</v>
      </c>
      <c r="C9" s="30">
        <v>28.174999237060547</v>
      </c>
      <c r="D9" s="10"/>
      <c r="E9" s="8"/>
      <c r="F9" s="8"/>
      <c r="G9" s="30">
        <v>17.246000289916992</v>
      </c>
      <c r="I9" s="8"/>
      <c r="J9" s="8"/>
      <c r="K9" s="8"/>
      <c r="L9" s="8"/>
      <c r="M9" s="8"/>
      <c r="N9" s="8"/>
      <c r="O9" s="34"/>
    </row>
    <row r="10" spans="2:16">
      <c r="B10" s="31" t="s">
        <v>9</v>
      </c>
      <c r="C10" s="30"/>
      <c r="D10" s="9"/>
      <c r="E10" s="8"/>
      <c r="F10" s="8"/>
      <c r="G10" s="30">
        <v>17.49799919128418</v>
      </c>
      <c r="H10" s="9"/>
      <c r="I10" s="8"/>
      <c r="J10" s="8"/>
      <c r="K10" s="8"/>
      <c r="L10" s="8"/>
      <c r="M10" s="8"/>
      <c r="N10" s="8"/>
      <c r="O10" s="34"/>
    </row>
    <row r="11" spans="2:16" ht="15.75">
      <c r="B11" s="31" t="s">
        <v>9</v>
      </c>
      <c r="C11" s="30">
        <v>27.349000930786133</v>
      </c>
      <c r="D11" s="4">
        <f>STDEV(C9:C11)</f>
        <v>0.58406900361524094</v>
      </c>
      <c r="E11" s="1">
        <f>AVERAGE(C9:C11)</f>
        <v>27.76200008392334</v>
      </c>
      <c r="F11" s="8"/>
      <c r="G11" s="30">
        <v>17.200000762939453</v>
      </c>
      <c r="H11" s="3">
        <f>STDEV(G9:G11)</f>
        <v>0.16042779583993227</v>
      </c>
      <c r="I11" s="1">
        <f>AVERAGE(G9:G11)</f>
        <v>17.314666748046875</v>
      </c>
      <c r="J11" s="8"/>
      <c r="K11" s="1">
        <f>E11-I11</f>
        <v>10.447333335876465</v>
      </c>
      <c r="L11" s="1">
        <f>K11-$K$7</f>
        <v>-3.5306663513183576</v>
      </c>
      <c r="M11" s="27">
        <f>SQRT((D11*D11)+(H11*H11))</f>
        <v>0.60570098122931859</v>
      </c>
      <c r="N11" s="14"/>
      <c r="O11" s="43">
        <f>POWER(2,-L11)</f>
        <v>11.556770167312019</v>
      </c>
      <c r="P11" s="26">
        <f>M11/SQRT((COUNT(C9:C11)+COUNT(G9:G11)/2))</f>
        <v>0.32376079294184346</v>
      </c>
    </row>
    <row r="12" spans="2:16">
      <c r="B12" s="31" t="s">
        <v>10</v>
      </c>
      <c r="C12" s="30"/>
      <c r="D12" s="10"/>
      <c r="E12" s="8"/>
      <c r="F12" s="8"/>
      <c r="G12" s="30">
        <v>19.156000137329102</v>
      </c>
      <c r="I12" s="8"/>
      <c r="J12" s="8"/>
      <c r="K12" s="8"/>
      <c r="L12" s="8"/>
      <c r="M12" s="8"/>
      <c r="N12" s="8"/>
      <c r="O12" s="34"/>
    </row>
    <row r="13" spans="2:16">
      <c r="B13" s="31" t="s">
        <v>10</v>
      </c>
      <c r="C13" s="30">
        <v>31.072000503540039</v>
      </c>
      <c r="D13" s="9"/>
      <c r="E13" s="8"/>
      <c r="F13" s="8"/>
      <c r="G13" s="30">
        <v>19.131999969482422</v>
      </c>
      <c r="H13" s="9"/>
      <c r="I13" s="8"/>
      <c r="J13" s="8"/>
      <c r="K13" s="8"/>
      <c r="L13" s="8"/>
      <c r="M13" s="8"/>
      <c r="N13" s="8"/>
      <c r="O13" s="34"/>
    </row>
    <row r="14" spans="2:16" ht="15.75">
      <c r="B14" s="31" t="s">
        <v>10</v>
      </c>
      <c r="C14" s="30">
        <v>30.367000579833984</v>
      </c>
      <c r="D14" s="4">
        <f>STDEV(C12:C14)</f>
        <v>0.49851022678854989</v>
      </c>
      <c r="E14" s="1">
        <f>AVERAGE(C12:C14)</f>
        <v>30.719500541687012</v>
      </c>
      <c r="F14" s="8"/>
      <c r="G14" s="30">
        <v>19.141000747680664</v>
      </c>
      <c r="H14" s="3">
        <f>STDEV(G12:G14)</f>
        <v>1.2124381459607217E-2</v>
      </c>
      <c r="I14" s="1">
        <f>AVERAGE(G12:G14)</f>
        <v>19.14300028483073</v>
      </c>
      <c r="J14" s="8"/>
      <c r="K14" s="1">
        <f>E14-I14</f>
        <v>11.576500256856281</v>
      </c>
      <c r="L14" s="1">
        <f>K14-$K$7</f>
        <v>-2.4014994303385411</v>
      </c>
      <c r="M14" s="27">
        <f>SQRT((D14*D14)+(H14*H14))</f>
        <v>0.49865764492139247</v>
      </c>
      <c r="N14" s="14"/>
      <c r="O14" s="43">
        <f>POWER(2,-L14)</f>
        <v>5.2835200897888992</v>
      </c>
      <c r="P14" s="26">
        <f>M14/SQRT((COUNT(C12:C14)+COUNT(G12:G14)/2))</f>
        <v>0.2665437229416322</v>
      </c>
    </row>
    <row r="15" spans="2:16">
      <c r="B15" s="36" t="s">
        <v>11</v>
      </c>
      <c r="C15" s="30">
        <v>28.781999588012695</v>
      </c>
      <c r="D15" s="10"/>
      <c r="E15" s="8"/>
      <c r="F15" s="8"/>
      <c r="G15" s="30">
        <v>17.496000289916992</v>
      </c>
      <c r="I15" s="8"/>
      <c r="J15" s="8"/>
      <c r="K15" s="8"/>
      <c r="L15" s="8"/>
      <c r="M15" s="8"/>
      <c r="N15" s="8"/>
      <c r="O15" s="34"/>
    </row>
    <row r="16" spans="2:16">
      <c r="B16" s="36" t="s">
        <v>11</v>
      </c>
      <c r="C16" s="30"/>
      <c r="D16" s="9"/>
      <c r="E16" s="8"/>
      <c r="F16" s="8"/>
      <c r="G16" s="30">
        <v>17.554000854492187</v>
      </c>
      <c r="H16" s="9"/>
      <c r="I16" s="8"/>
      <c r="J16" s="8"/>
      <c r="K16" s="8"/>
      <c r="L16" s="8"/>
      <c r="M16" s="8"/>
      <c r="N16" s="8"/>
      <c r="O16" s="34"/>
    </row>
    <row r="17" spans="2:16" ht="15.75">
      <c r="B17" s="36" t="s">
        <v>11</v>
      </c>
      <c r="C17" s="30">
        <v>29.114999771118164</v>
      </c>
      <c r="D17" s="4">
        <f>STDEV(C15:C17)</f>
        <v>0.23546668761023895</v>
      </c>
      <c r="E17" s="1">
        <f>AVERAGE(C15:C17)</f>
        <v>28.94849967956543</v>
      </c>
      <c r="F17" s="8"/>
      <c r="G17" s="30">
        <v>17.531999588012695</v>
      </c>
      <c r="H17" s="3">
        <f>STDEV(G15:G17)</f>
        <v>2.9280456169961794E-2</v>
      </c>
      <c r="I17" s="1">
        <f>AVERAGE(G15:G17)</f>
        <v>17.527333577473957</v>
      </c>
      <c r="J17" s="8"/>
      <c r="K17" s="1">
        <f>E17-I17</f>
        <v>11.421166102091473</v>
      </c>
      <c r="L17" s="1">
        <f>K17-$K$7</f>
        <v>-2.5568335851033499</v>
      </c>
      <c r="M17" s="27">
        <f>SQRT((D17*D17)+(H17*H17))</f>
        <v>0.23728022692095294</v>
      </c>
      <c r="N17" s="14"/>
      <c r="O17" s="35">
        <f>POWER(2,-L17)</f>
        <v>5.884148207682955</v>
      </c>
      <c r="P17" s="26">
        <f>M17/SQRT((COUNT(C15:C17)+COUNT(G15:G17)/2))</f>
        <v>0.12683161625631151</v>
      </c>
    </row>
    <row r="18" spans="2:16">
      <c r="B18" s="36" t="s">
        <v>12</v>
      </c>
      <c r="C18" s="30"/>
      <c r="D18" s="10"/>
      <c r="E18" s="8"/>
      <c r="F18" s="8"/>
      <c r="G18" s="30">
        <v>17.917999267578125</v>
      </c>
      <c r="I18" s="8"/>
      <c r="J18" s="8"/>
      <c r="K18" s="8"/>
      <c r="L18" s="8"/>
      <c r="M18" s="8"/>
      <c r="N18" s="8"/>
      <c r="O18" s="34"/>
    </row>
    <row r="19" spans="2:16">
      <c r="B19" s="36" t="s">
        <v>12</v>
      </c>
      <c r="C19" s="30">
        <v>30.020999908447266</v>
      </c>
      <c r="D19" s="9"/>
      <c r="E19" s="8"/>
      <c r="F19" s="8"/>
      <c r="G19" s="30">
        <v>17.933000564575195</v>
      </c>
      <c r="H19" s="9"/>
      <c r="I19" s="8"/>
      <c r="J19" s="8"/>
      <c r="K19" s="8"/>
      <c r="L19" s="8"/>
      <c r="M19" s="8"/>
      <c r="N19" s="8"/>
      <c r="O19" s="34"/>
    </row>
    <row r="20" spans="2:16" ht="15.75">
      <c r="B20" s="36" t="s">
        <v>12</v>
      </c>
      <c r="C20" s="30">
        <v>30.007999420166016</v>
      </c>
      <c r="D20" s="4">
        <f>STDEV(C18:C20)</f>
        <v>9.1927334224081187E-3</v>
      </c>
      <c r="E20" s="1">
        <f>AVERAGE(C18:C20)</f>
        <v>30.014499664306641</v>
      </c>
      <c r="F20" s="8"/>
      <c r="G20" s="30">
        <v>17.934999465942383</v>
      </c>
      <c r="H20" s="3">
        <f>STDEV(G18:G20)</f>
        <v>9.2919433085349879E-3</v>
      </c>
      <c r="I20" s="1">
        <f>AVERAGE(G18:G20)</f>
        <v>17.928666432698567</v>
      </c>
      <c r="J20" s="8"/>
      <c r="K20" s="1">
        <f>E20-I20</f>
        <v>12.085833231608074</v>
      </c>
      <c r="L20" s="1">
        <f>K20-$K$7</f>
        <v>-1.8921664555867483</v>
      </c>
      <c r="M20" s="27">
        <f>SQRT((D20*D20)+(H20*H20))</f>
        <v>1.3070828520965586E-2</v>
      </c>
      <c r="N20" s="14"/>
      <c r="O20" s="35">
        <f>POWER(2,-L20)</f>
        <v>3.7119221561528208</v>
      </c>
      <c r="P20" s="26">
        <f>M20/SQRT((COUNT(C18:C20)+COUNT(G18:G20)/2))</f>
        <v>6.9866517266752E-3</v>
      </c>
    </row>
    <row r="21" spans="2:16">
      <c r="B21" s="36" t="s">
        <v>13</v>
      </c>
      <c r="C21" s="30">
        <v>28.937999725341797</v>
      </c>
      <c r="D21" s="10"/>
      <c r="E21" s="8"/>
      <c r="F21" s="8"/>
      <c r="G21" s="30">
        <v>16.947999954223633</v>
      </c>
      <c r="I21" s="8"/>
      <c r="J21" s="8"/>
      <c r="K21" s="8"/>
      <c r="L21" s="8"/>
      <c r="M21" s="8"/>
      <c r="N21" s="8"/>
      <c r="O21" s="34"/>
    </row>
    <row r="22" spans="2:16">
      <c r="B22" s="36" t="s">
        <v>13</v>
      </c>
      <c r="C22" s="30">
        <v>29.131000518798828</v>
      </c>
      <c r="D22" s="9"/>
      <c r="E22" s="8"/>
      <c r="F22" s="8"/>
      <c r="G22" s="30">
        <v>16.936000823974609</v>
      </c>
      <c r="H22" s="9"/>
      <c r="I22" s="8"/>
      <c r="J22" s="8"/>
      <c r="K22" s="8"/>
      <c r="L22" s="8"/>
      <c r="M22" s="8"/>
      <c r="N22" s="8"/>
      <c r="O22" s="34"/>
    </row>
    <row r="23" spans="2:16" ht="15.75">
      <c r="B23" s="36" t="s">
        <v>13</v>
      </c>
      <c r="C23" s="30">
        <v>29.118000030517578</v>
      </c>
      <c r="D23" s="4">
        <f>STDEV(C21:C23)</f>
        <v>0.10787216881875274</v>
      </c>
      <c r="E23" s="1">
        <f>AVERAGE(C21:C23)</f>
        <v>29.062333424886067</v>
      </c>
      <c r="F23" s="8"/>
      <c r="G23" s="30">
        <v>17.041999816894531</v>
      </c>
      <c r="H23" s="3">
        <f>STDEV(G21:G23)</f>
        <v>5.804558525980312E-2</v>
      </c>
      <c r="I23" s="1">
        <f>AVERAGE(G21:G23)</f>
        <v>16.97533353169759</v>
      </c>
      <c r="J23" s="8"/>
      <c r="K23" s="1">
        <f>E23-I23</f>
        <v>12.086999893188477</v>
      </c>
      <c r="L23" s="1">
        <f>K23-$K$7</f>
        <v>-1.8909997940063459</v>
      </c>
      <c r="M23" s="27">
        <f>SQRT((D23*D23)+(H23*H23))</f>
        <v>0.12249773374970888</v>
      </c>
      <c r="N23" s="14"/>
      <c r="O23" s="35">
        <f>POWER(2,-L23)</f>
        <v>3.7089216561674365</v>
      </c>
      <c r="P23" s="26">
        <f>M23/SQRT((COUNT(C21:C23)+COUNT(G21:G23)/2))</f>
        <v>5.7745985476268906E-2</v>
      </c>
    </row>
    <row r="24" spans="2:16">
      <c r="B24" s="36" t="s">
        <v>14</v>
      </c>
      <c r="C24" s="30">
        <v>29.746999740600586</v>
      </c>
      <c r="D24" s="10"/>
      <c r="E24" s="8"/>
      <c r="F24" s="8"/>
      <c r="G24" s="30">
        <v>17.853000640869141</v>
      </c>
      <c r="I24" s="8"/>
      <c r="J24" s="8"/>
      <c r="K24" s="8"/>
      <c r="L24" s="8"/>
      <c r="M24" s="8"/>
      <c r="N24" s="8"/>
      <c r="O24" s="34"/>
    </row>
    <row r="25" spans="2:16">
      <c r="B25" s="36" t="s">
        <v>14</v>
      </c>
      <c r="C25" s="30">
        <v>29.702999114990234</v>
      </c>
      <c r="D25" s="9"/>
      <c r="E25" s="8"/>
      <c r="F25" s="8"/>
      <c r="G25" s="30">
        <v>17.919000625610352</v>
      </c>
      <c r="H25" s="9"/>
      <c r="I25" s="8"/>
      <c r="J25" s="8"/>
      <c r="K25" s="8"/>
      <c r="L25" s="8"/>
      <c r="M25" s="8"/>
      <c r="N25" s="8"/>
      <c r="O25" s="34"/>
    </row>
    <row r="26" spans="2:16" ht="15.75">
      <c r="B26" s="36" t="s">
        <v>14</v>
      </c>
      <c r="C26" s="30"/>
      <c r="D26" s="4">
        <f>STDEV(C24:C26)</f>
        <v>3.1113140745530062E-2</v>
      </c>
      <c r="E26" s="1">
        <f>AVERAGE(C24:C26)</f>
        <v>29.72499942779541</v>
      </c>
      <c r="F26" s="8"/>
      <c r="G26" s="30">
        <v>17.940999984741211</v>
      </c>
      <c r="H26" s="3">
        <f>STDEV(G24:G26)</f>
        <v>4.5796386884271928E-2</v>
      </c>
      <c r="I26" s="1">
        <f>AVERAGE(G24:G26)</f>
        <v>17.904333750406902</v>
      </c>
      <c r="J26" s="8"/>
      <c r="K26" s="1">
        <f>E26-I26</f>
        <v>11.820665677388508</v>
      </c>
      <c r="L26" s="1">
        <f>K26-$K$7</f>
        <v>-2.1573340098063145</v>
      </c>
      <c r="M26" s="27">
        <f>SQRT((D26*D26)+(H26*H26))</f>
        <v>5.5365481833946649E-2</v>
      </c>
      <c r="N26" s="14"/>
      <c r="O26" s="35">
        <f>POWER(2,-L26)</f>
        <v>4.4608975332434122</v>
      </c>
      <c r="P26" s="26">
        <f>M26/SQRT((COUNT(C24:C26)+COUNT(G24:G26)/2))</f>
        <v>2.9594094868040707E-2</v>
      </c>
    </row>
    <row r="27" spans="2:16">
      <c r="B27" s="36" t="s">
        <v>15</v>
      </c>
      <c r="C27" s="30">
        <v>29.777999877929688</v>
      </c>
      <c r="D27" s="10"/>
      <c r="E27" s="8"/>
      <c r="F27" s="8"/>
      <c r="G27" s="30">
        <v>17.454000473022461</v>
      </c>
      <c r="I27" s="8"/>
      <c r="J27" s="8"/>
      <c r="K27" s="8"/>
      <c r="L27" s="8"/>
      <c r="M27" s="8"/>
      <c r="N27" s="8"/>
      <c r="O27" s="34"/>
    </row>
    <row r="28" spans="2:16">
      <c r="B28" s="36" t="s">
        <v>15</v>
      </c>
      <c r="C28" s="30"/>
      <c r="D28" s="9"/>
      <c r="E28" s="8"/>
      <c r="F28" s="8"/>
      <c r="G28" s="30"/>
      <c r="H28" s="9"/>
      <c r="I28" s="8"/>
      <c r="J28" s="8"/>
      <c r="K28" s="8"/>
      <c r="L28" s="8"/>
      <c r="M28" s="8"/>
      <c r="N28" s="8"/>
      <c r="O28" s="34"/>
    </row>
    <row r="29" spans="2:16" ht="15.75">
      <c r="B29" s="36" t="s">
        <v>15</v>
      </c>
      <c r="C29" s="30">
        <v>29.270999908447266</v>
      </c>
      <c r="D29" s="4">
        <f>STDEV(C27:C29)</f>
        <v>0.35850311648239314</v>
      </c>
      <c r="E29" s="1">
        <f>AVERAGE(C27:C29)</f>
        <v>29.524499893188477</v>
      </c>
      <c r="F29" s="8"/>
      <c r="G29" s="30">
        <v>17.577999114990234</v>
      </c>
      <c r="H29" s="3">
        <f>STDEV(G27:G29)</f>
        <v>8.7680280593335422E-2</v>
      </c>
      <c r="I29" s="1">
        <f>AVERAGE(G27:G29)</f>
        <v>17.515999794006348</v>
      </c>
      <c r="J29" s="8"/>
      <c r="K29" s="1">
        <f>E29-I29</f>
        <v>12.008500099182129</v>
      </c>
      <c r="L29" s="1">
        <f>K29-$K$7</f>
        <v>-1.9694995880126935</v>
      </c>
      <c r="M29" s="27">
        <f>SQRT((D29*D29)+(H29*H29))</f>
        <v>0.36906952750466188</v>
      </c>
      <c r="N29" s="14"/>
      <c r="O29" s="43">
        <f>POWER(2,-L29)</f>
        <v>3.9163225423916064</v>
      </c>
      <c r="P29" s="26">
        <f>M29/SQRT((COUNT(C27:C29)+COUNT(G27:G29)/2))</f>
        <v>0.21308239105450455</v>
      </c>
    </row>
    <row r="30" spans="2:16">
      <c r="B30" s="36" t="s">
        <v>16</v>
      </c>
      <c r="C30" s="30">
        <v>31.007999420166016</v>
      </c>
      <c r="D30" s="10"/>
      <c r="E30" s="8"/>
      <c r="F30" s="8"/>
      <c r="G30" s="30">
        <v>17.952999114990234</v>
      </c>
      <c r="I30" s="8"/>
      <c r="J30" s="8"/>
      <c r="K30" s="8"/>
      <c r="L30" s="8"/>
      <c r="M30" s="8"/>
      <c r="N30" s="8"/>
      <c r="O30" s="34"/>
    </row>
    <row r="31" spans="2:16">
      <c r="B31" s="36" t="s">
        <v>16</v>
      </c>
      <c r="C31" s="30">
        <v>31.330999374389648</v>
      </c>
      <c r="D31" s="9"/>
      <c r="E31" s="8"/>
      <c r="F31" s="8"/>
      <c r="G31" s="30">
        <v>18</v>
      </c>
      <c r="H31" s="9"/>
      <c r="I31" s="8"/>
      <c r="J31" s="8"/>
      <c r="K31" s="8"/>
      <c r="L31" s="8"/>
      <c r="M31" s="8"/>
      <c r="N31" s="8"/>
      <c r="O31" s="34"/>
    </row>
    <row r="32" spans="2:16" ht="15.75">
      <c r="B32" s="36" t="s">
        <v>16</v>
      </c>
      <c r="C32" s="30"/>
      <c r="D32" s="4">
        <f>STDEV(C30:C32)</f>
        <v>0.22839545795447519</v>
      </c>
      <c r="E32" s="1">
        <f>AVERAGE(C30:C32)</f>
        <v>31.169499397277832</v>
      </c>
      <c r="F32" s="8"/>
      <c r="G32" s="30">
        <v>18.125999450683594</v>
      </c>
      <c r="H32" s="3">
        <f>STDEV(G30:G32)</f>
        <v>8.9455818624133876E-2</v>
      </c>
      <c r="I32" s="1">
        <f>AVERAGE(G30:G32)</f>
        <v>18.026332855224609</v>
      </c>
      <c r="J32" s="8"/>
      <c r="K32" s="1">
        <f>E32-I32</f>
        <v>13.143166542053223</v>
      </c>
      <c r="L32" s="1">
        <f>K32-$K$7</f>
        <v>-0.83483314514159979</v>
      </c>
      <c r="M32" s="27">
        <f>SQRT((D32*D32)+(H32*H32))</f>
        <v>0.24528927555021313</v>
      </c>
      <c r="N32" s="14"/>
      <c r="O32" s="35">
        <f>POWER(2,-L32)</f>
        <v>1.7836507388295975</v>
      </c>
      <c r="P32" s="26">
        <f>M32/SQRT((COUNT(C30:C32)+COUNT(G30:G32)/2))</f>
        <v>0.13111263282269767</v>
      </c>
    </row>
    <row r="33" spans="2:16">
      <c r="B33" s="36" t="s">
        <v>17</v>
      </c>
      <c r="C33" s="30">
        <v>27.542999267578125</v>
      </c>
      <c r="D33" s="10"/>
      <c r="E33" s="8"/>
      <c r="F33" s="8"/>
      <c r="G33" s="30">
        <v>17.570999145507812</v>
      </c>
      <c r="I33" s="8"/>
      <c r="J33" s="8"/>
      <c r="K33" s="8"/>
      <c r="L33" s="8"/>
      <c r="M33" s="8"/>
      <c r="N33" s="8"/>
      <c r="O33" s="34"/>
    </row>
    <row r="34" spans="2:16">
      <c r="B34" s="36" t="s">
        <v>17</v>
      </c>
      <c r="C34" s="30">
        <v>27.646999359130859</v>
      </c>
      <c r="D34" s="9"/>
      <c r="E34" s="8"/>
      <c r="F34" s="8"/>
      <c r="G34" s="30">
        <v>17.243999481201172</v>
      </c>
      <c r="H34" s="9"/>
      <c r="I34" s="8"/>
      <c r="J34" s="8"/>
      <c r="K34" s="8"/>
      <c r="L34" s="8"/>
      <c r="M34" s="8"/>
      <c r="N34" s="8"/>
      <c r="O34" s="34"/>
    </row>
    <row r="35" spans="2:16" ht="15.75">
      <c r="B35" s="36" t="s">
        <v>17</v>
      </c>
      <c r="C35" s="30">
        <v>27.468999862670898</v>
      </c>
      <c r="D35" s="4">
        <f>STDEV(C33:C35)</f>
        <v>8.9420124235357334E-2</v>
      </c>
      <c r="E35" s="1">
        <f>AVERAGE(C33:C35)</f>
        <v>27.552999496459961</v>
      </c>
      <c r="F35" s="8"/>
      <c r="G35" s="30">
        <v>17.141000747680664</v>
      </c>
      <c r="H35" s="3">
        <f>STDEV(G33:G35)</f>
        <v>0.22451285846524058</v>
      </c>
      <c r="I35" s="1">
        <f>AVERAGE(G33:G35)</f>
        <v>17.318666458129883</v>
      </c>
      <c r="J35" s="8"/>
      <c r="K35" s="1">
        <f>E35-I35</f>
        <v>10.234333038330078</v>
      </c>
      <c r="L35" s="1">
        <f>K35-$K$7</f>
        <v>-3.7436666488647443</v>
      </c>
      <c r="M35" s="27">
        <f>SQRT((D35*D35)+(H35*H35))</f>
        <v>0.24166502070945206</v>
      </c>
      <c r="N35" s="14"/>
      <c r="O35" s="35">
        <f>POWER(2,-L35)</f>
        <v>13.395408280736328</v>
      </c>
      <c r="P35" s="26">
        <f>M35/SQRT((COUNT(C33:C35)+COUNT(G33:G35)/2))</f>
        <v>0.113921983279494</v>
      </c>
    </row>
    <row r="36" spans="2:16">
      <c r="B36" s="31" t="s">
        <v>18</v>
      </c>
      <c r="C36" s="30">
        <v>29.896999359130859</v>
      </c>
      <c r="D36" s="10"/>
      <c r="E36" s="8"/>
      <c r="F36" s="8"/>
      <c r="G36" s="30">
        <v>17.885000228881836</v>
      </c>
      <c r="I36" s="8"/>
      <c r="J36" s="8"/>
      <c r="K36" s="8"/>
      <c r="L36" s="8"/>
      <c r="M36" s="8"/>
      <c r="N36" s="8"/>
      <c r="O36" s="34"/>
    </row>
    <row r="37" spans="2:16">
      <c r="B37" s="31" t="s">
        <v>18</v>
      </c>
      <c r="C37" s="30">
        <v>31.024999618530273</v>
      </c>
      <c r="D37" s="9"/>
      <c r="E37" s="8"/>
      <c r="F37" s="8"/>
      <c r="G37" s="30">
        <v>17.926000595092773</v>
      </c>
      <c r="H37" s="9"/>
      <c r="I37" s="8"/>
      <c r="J37" s="8"/>
      <c r="K37" s="8"/>
      <c r="L37" s="8"/>
      <c r="M37" s="8"/>
      <c r="N37" s="8"/>
      <c r="O37" s="34"/>
    </row>
    <row r="38" spans="2:16" ht="15.75">
      <c r="B38" s="31" t="s">
        <v>18</v>
      </c>
      <c r="C38" s="30"/>
      <c r="D38" s="4">
        <f>STDEV(C36:C38)</f>
        <v>0.79761663260151028</v>
      </c>
      <c r="E38" s="1">
        <f>AVERAGE(C36:C38)</f>
        <v>30.460999488830566</v>
      </c>
      <c r="F38" s="8"/>
      <c r="G38" s="30">
        <v>17.893999099731445</v>
      </c>
      <c r="H38" s="3">
        <f>STDEV(G36:G38)</f>
        <v>2.1548802794896519E-2</v>
      </c>
      <c r="I38" s="1">
        <f>AVERAGE(G36:G38)</f>
        <v>17.901666641235352</v>
      </c>
      <c r="J38" s="8"/>
      <c r="K38" s="1">
        <f>E38-I38</f>
        <v>12.559332847595215</v>
      </c>
      <c r="L38" s="1">
        <f>K38-$K$7</f>
        <v>-1.4186668395996076</v>
      </c>
      <c r="M38" s="27">
        <f>SQRT((D38*D38)+(H38*H38))</f>
        <v>0.79790766602688179</v>
      </c>
      <c r="N38" s="14"/>
      <c r="O38" s="43">
        <f>POWER(2,-L38)</f>
        <v>2.6733835572159661</v>
      </c>
      <c r="P38" s="26">
        <f>M38/SQRT((COUNT(C36:C38)+COUNT(G36:G38)/2))</f>
        <v>0.42649958750757677</v>
      </c>
    </row>
    <row r="39" spans="2:16">
      <c r="B39" s="36" t="s">
        <v>19</v>
      </c>
      <c r="C39" s="30">
        <v>28.798999786376953</v>
      </c>
      <c r="D39" s="10"/>
      <c r="E39" s="8"/>
      <c r="F39" s="8"/>
      <c r="G39" s="30">
        <v>16.433000564575195</v>
      </c>
      <c r="I39" s="8"/>
      <c r="J39" s="8"/>
      <c r="K39" s="8"/>
      <c r="L39" s="8"/>
      <c r="M39" s="8"/>
      <c r="N39" s="8"/>
      <c r="O39" s="34"/>
    </row>
    <row r="40" spans="2:16">
      <c r="B40" s="36" t="s">
        <v>19</v>
      </c>
      <c r="C40" s="30">
        <v>28.658000946044922</v>
      </c>
      <c r="D40" s="9"/>
      <c r="E40" s="8"/>
      <c r="F40" s="8"/>
      <c r="G40" s="30">
        <v>16.763999938964844</v>
      </c>
      <c r="H40" s="9"/>
      <c r="I40" s="8"/>
      <c r="J40" s="8"/>
      <c r="K40" s="8"/>
      <c r="L40" s="8"/>
      <c r="M40" s="8"/>
      <c r="N40" s="8"/>
      <c r="O40" s="34"/>
    </row>
    <row r="41" spans="2:16" ht="15.75">
      <c r="B41" s="36" t="s">
        <v>19</v>
      </c>
      <c r="C41" s="30">
        <v>28.495000839233398</v>
      </c>
      <c r="D41" s="4">
        <f>STDEV(C39:C41)</f>
        <v>0.15213210687860262</v>
      </c>
      <c r="E41" s="1">
        <f>AVERAGE(C39:C41)</f>
        <v>28.650667190551758</v>
      </c>
      <c r="F41" s="8"/>
      <c r="G41" s="30">
        <v>16.48699951171875</v>
      </c>
      <c r="H41" s="3">
        <f>STDEV(G39:G41)</f>
        <v>0.17757895372357421</v>
      </c>
      <c r="I41" s="1">
        <f>AVERAGE(G39:G41)</f>
        <v>16.561333338419598</v>
      </c>
      <c r="J41" s="8"/>
      <c r="K41" s="1">
        <f>E41-I41</f>
        <v>12.08933385213216</v>
      </c>
      <c r="L41" s="1">
        <f>K41-$K$7</f>
        <v>-1.8886658350626622</v>
      </c>
      <c r="M41" s="27">
        <f>SQRT((D41*D41)+(H41*H41))</f>
        <v>0.23383426341937549</v>
      </c>
      <c r="N41" s="14"/>
      <c r="O41" s="35">
        <f>POWER(2,-L41)</f>
        <v>3.7029262986732219</v>
      </c>
      <c r="P41" s="26">
        <f>M41/SQRT((COUNT(C39:C41)+COUNT(G39:G41)/2))</f>
        <v>0.11023052889173458</v>
      </c>
    </row>
    <row r="42" spans="2:16">
      <c r="B42" s="36" t="s">
        <v>20</v>
      </c>
      <c r="C42" s="30">
        <v>33.041000366210938</v>
      </c>
      <c r="D42" s="10"/>
      <c r="E42" s="8"/>
      <c r="F42" s="8"/>
      <c r="G42" s="30">
        <v>19.090000152587891</v>
      </c>
      <c r="I42" s="8"/>
      <c r="J42" s="8"/>
      <c r="K42" s="8"/>
      <c r="L42" s="8"/>
      <c r="M42" s="8"/>
      <c r="N42" s="8"/>
      <c r="O42" s="34"/>
    </row>
    <row r="43" spans="2:16">
      <c r="B43" s="36" t="s">
        <v>20</v>
      </c>
      <c r="C43" s="30">
        <v>33.111000061035156</v>
      </c>
      <c r="D43" s="9"/>
      <c r="E43" s="8"/>
      <c r="F43" s="8"/>
      <c r="G43" s="30">
        <v>19.093999862670898</v>
      </c>
      <c r="H43" s="9"/>
      <c r="I43" s="8"/>
      <c r="J43" s="8"/>
      <c r="K43" s="8"/>
      <c r="L43" s="8"/>
      <c r="M43" s="8"/>
      <c r="N43" s="8"/>
      <c r="O43" s="34"/>
    </row>
    <row r="44" spans="2:16" ht="15.75">
      <c r="B44" s="36" t="s">
        <v>20</v>
      </c>
      <c r="C44" t="s">
        <v>79</v>
      </c>
      <c r="D44" s="4">
        <f>STDEV(C42:C44)</f>
        <v>4.9497258891193954E-2</v>
      </c>
      <c r="E44" s="1">
        <f>AVERAGE(C42:C44)</f>
        <v>33.076000213623047</v>
      </c>
      <c r="F44" s="8"/>
      <c r="G44" s="30">
        <v>19.131999969482422</v>
      </c>
      <c r="H44" s="3">
        <f>STDEV(G42:G44)</f>
        <v>2.3180417085726539E-2</v>
      </c>
      <c r="I44" s="1">
        <f>AVERAGE(G42:G44)</f>
        <v>19.10533332824707</v>
      </c>
      <c r="J44" s="8"/>
      <c r="K44" s="1">
        <f>E44-I44</f>
        <v>13.970666885375977</v>
      </c>
      <c r="L44" s="1">
        <f>K44-$K$7</f>
        <v>-7.3328018188458799E-3</v>
      </c>
      <c r="M44" s="27">
        <f>SQRT((D44*D44)+(H44*H44))</f>
        <v>5.4656293086982416E-2</v>
      </c>
      <c r="N44" s="14"/>
      <c r="O44" s="35">
        <f>POWER(2,-L44)</f>
        <v>1.0050956497936696</v>
      </c>
      <c r="P44" s="26">
        <f>M44/SQRT((COUNT(C42:C44)+COUNT(G42:G44)/2))</f>
        <v>2.9215017537512752E-2</v>
      </c>
    </row>
    <row r="45" spans="2:16">
      <c r="B45" s="36" t="s">
        <v>21</v>
      </c>
      <c r="C45" s="30">
        <v>28.780000686645508</v>
      </c>
      <c r="D45" s="10"/>
      <c r="E45" s="8"/>
      <c r="F45" s="8"/>
      <c r="G45" s="30">
        <v>16.878999710083008</v>
      </c>
      <c r="I45" s="8"/>
      <c r="J45" s="8"/>
      <c r="K45" s="8"/>
      <c r="L45" s="8"/>
      <c r="M45" s="8"/>
      <c r="N45" s="8"/>
      <c r="O45" s="34"/>
    </row>
    <row r="46" spans="2:16">
      <c r="B46" s="36" t="s">
        <v>21</v>
      </c>
      <c r="C46" s="30">
        <v>29.166999816894531</v>
      </c>
      <c r="D46" s="9"/>
      <c r="E46" s="8"/>
      <c r="F46" s="8"/>
      <c r="G46" s="30">
        <v>16.915000915527344</v>
      </c>
      <c r="H46" s="9"/>
      <c r="I46" s="8"/>
      <c r="J46" s="8"/>
      <c r="K46" s="8"/>
      <c r="L46" s="8"/>
      <c r="M46" s="8"/>
      <c r="N46" s="8"/>
      <c r="O46" s="34"/>
    </row>
    <row r="47" spans="2:16" ht="15.75">
      <c r="B47" s="36" t="s">
        <v>21</v>
      </c>
      <c r="C47" s="30">
        <v>28.976999282836914</v>
      </c>
      <c r="D47" s="4">
        <f>STDEV(C45:C47)</f>
        <v>0.19351011026863046</v>
      </c>
      <c r="E47" s="1">
        <f>AVERAGE(C45:C47)</f>
        <v>28.974666595458984</v>
      </c>
      <c r="F47" s="8"/>
      <c r="G47" s="30">
        <v>16.975000381469727</v>
      </c>
      <c r="H47" s="3">
        <f>STDEV(G45:G47)</f>
        <v>4.8497683129398388E-2</v>
      </c>
      <c r="I47" s="1">
        <f>AVERAGE(G45:G47)</f>
        <v>16.923000335693359</v>
      </c>
      <c r="J47" s="8"/>
      <c r="K47" s="1">
        <f>E47-I47</f>
        <v>12.051666259765625</v>
      </c>
      <c r="L47" s="1">
        <f>K47-$K$7</f>
        <v>-1.9263334274291974</v>
      </c>
      <c r="M47" s="27">
        <f>SQRT((D47*D47)+(H47*H47))</f>
        <v>0.19949483212629107</v>
      </c>
      <c r="N47" s="14"/>
      <c r="O47" s="35">
        <f>POWER(2,-L47)</f>
        <v>3.8008798676209814</v>
      </c>
      <c r="P47" s="26">
        <f>M47/SQRT((COUNT(C45:C47)+COUNT(G45:G47)/2))</f>
        <v>9.4042765738781564E-2</v>
      </c>
    </row>
    <row r="48" spans="2:16">
      <c r="B48" s="36" t="s">
        <v>22</v>
      </c>
      <c r="C48" s="30">
        <v>31.163000106811523</v>
      </c>
      <c r="D48" s="10"/>
      <c r="E48" s="8"/>
      <c r="F48" s="8"/>
      <c r="G48" s="30">
        <v>18.819000244140625</v>
      </c>
      <c r="I48" s="8"/>
      <c r="J48" s="8"/>
      <c r="K48" s="8"/>
      <c r="L48" s="8"/>
      <c r="M48" s="8"/>
      <c r="N48" s="8"/>
      <c r="O48" s="34"/>
    </row>
    <row r="49" spans="2:16">
      <c r="B49" s="36" t="s">
        <v>22</v>
      </c>
      <c r="C49" s="30">
        <v>30.802999496459961</v>
      </c>
      <c r="D49" s="9"/>
      <c r="E49" s="8"/>
      <c r="F49" s="8"/>
      <c r="G49" s="30">
        <v>18.934999465942383</v>
      </c>
      <c r="H49" s="9"/>
      <c r="I49" s="8"/>
      <c r="J49" s="8"/>
      <c r="K49" s="8"/>
      <c r="L49" s="8"/>
      <c r="M49" s="8"/>
      <c r="N49" s="8"/>
      <c r="O49" s="34"/>
    </row>
    <row r="50" spans="2:16" ht="15.75">
      <c r="B50" s="36" t="s">
        <v>22</v>
      </c>
      <c r="C50" s="30"/>
      <c r="D50" s="4">
        <f>STDEV(C48:C50)</f>
        <v>0.25455887281088585</v>
      </c>
      <c r="E50" s="1">
        <f>AVERAGE(C48:C50)</f>
        <v>30.982999801635742</v>
      </c>
      <c r="F50" s="8"/>
      <c r="G50" s="30">
        <v>18.864999771118164</v>
      </c>
      <c r="H50" s="3">
        <f>STDEV(G48:G50)</f>
        <v>5.8411946860573119E-2</v>
      </c>
      <c r="I50" s="1">
        <f>AVERAGE(G48:G50)</f>
        <v>18.872999827067058</v>
      </c>
      <c r="J50" s="8"/>
      <c r="K50" s="1">
        <f>E50-I50</f>
        <v>12.109999974568684</v>
      </c>
      <c r="L50" s="1">
        <f>K50-$K$7</f>
        <v>-1.8679997126261387</v>
      </c>
      <c r="M50" s="27">
        <f>SQRT((D50*D50)+(H50*H50))</f>
        <v>0.26117460684911764</v>
      </c>
      <c r="N50" s="14"/>
      <c r="O50" s="35">
        <f>POWER(2,-L50)</f>
        <v>3.6502612270695067</v>
      </c>
      <c r="P50" s="26">
        <f>M50/SQRT((COUNT(C48:C50)+COUNT(G48:G50)/2))</f>
        <v>0.13960369956496874</v>
      </c>
    </row>
    <row r="51" spans="2:16">
      <c r="B51" s="36" t="s">
        <v>23</v>
      </c>
      <c r="C51" s="30">
        <v>29.999000549316406</v>
      </c>
      <c r="D51" s="10"/>
      <c r="E51" s="8"/>
      <c r="F51" s="8"/>
      <c r="G51" s="30">
        <v>17.916999816894531</v>
      </c>
      <c r="I51" s="8"/>
      <c r="J51" s="8"/>
      <c r="K51" s="8"/>
      <c r="L51" s="8"/>
      <c r="M51" s="8"/>
      <c r="N51" s="8"/>
      <c r="O51" s="34"/>
    </row>
    <row r="52" spans="2:16">
      <c r="B52" s="36" t="s">
        <v>23</v>
      </c>
      <c r="C52" s="30"/>
      <c r="D52" s="9"/>
      <c r="E52" s="8"/>
      <c r="F52" s="8"/>
      <c r="G52" s="30">
        <v>18.061000823974609</v>
      </c>
      <c r="H52" s="9"/>
      <c r="I52" s="8"/>
      <c r="J52" s="8"/>
      <c r="K52" s="8"/>
      <c r="L52" s="8"/>
      <c r="M52" s="8"/>
      <c r="N52" s="8"/>
      <c r="O52" s="34"/>
    </row>
    <row r="53" spans="2:16" ht="15.75">
      <c r="B53" s="36" t="s">
        <v>23</v>
      </c>
      <c r="C53" s="30">
        <v>29.547000885009766</v>
      </c>
      <c r="D53" s="4">
        <f>STDEV(C51:C53)</f>
        <v>0.31961202772526864</v>
      </c>
      <c r="E53" s="1">
        <f>AVERAGE(C51:C53)</f>
        <v>29.773000717163086</v>
      </c>
      <c r="F53" s="8"/>
      <c r="G53" s="30">
        <v>18.187999725341797</v>
      </c>
      <c r="H53" s="3">
        <f>STDEV(G51:G53)</f>
        <v>0.13558881552132904</v>
      </c>
      <c r="I53" s="1">
        <f>AVERAGE(G51:G53)</f>
        <v>18.055333455403645</v>
      </c>
      <c r="J53" s="8"/>
      <c r="K53" s="1">
        <f>E53-I53</f>
        <v>11.717667261759441</v>
      </c>
      <c r="L53" s="1">
        <f>K53-$K$7</f>
        <v>-2.2603324254353812</v>
      </c>
      <c r="M53" s="27">
        <f>SQRT((D53*D53)+(H53*H53))</f>
        <v>0.34718320115053797</v>
      </c>
      <c r="N53" s="14"/>
      <c r="O53" s="35">
        <f>POWER(2,-L53)</f>
        <v>4.7910186366322938</v>
      </c>
      <c r="P53" s="26">
        <f>M53/SQRT((COUNT(C51:C53)+COUNT(G51:G53)/2))</f>
        <v>0.18557722702124765</v>
      </c>
    </row>
    <row r="54" spans="2:16">
      <c r="B54" s="31" t="s">
        <v>24</v>
      </c>
      <c r="C54" s="30">
        <v>31.01099967956543</v>
      </c>
      <c r="D54" s="10"/>
      <c r="E54" s="8"/>
      <c r="F54" s="8"/>
      <c r="G54" s="30">
        <v>17.055000305175781</v>
      </c>
      <c r="I54" s="8"/>
      <c r="J54" s="8"/>
      <c r="K54" s="8"/>
      <c r="L54" s="8"/>
      <c r="M54" s="8"/>
      <c r="N54" s="8"/>
      <c r="O54" s="34"/>
    </row>
    <row r="55" spans="2:16">
      <c r="B55" s="31" t="s">
        <v>24</v>
      </c>
      <c r="C55" s="30">
        <v>30.309000015258789</v>
      </c>
      <c r="D55" s="9"/>
      <c r="E55" s="8"/>
      <c r="F55" s="8"/>
      <c r="G55" s="30">
        <v>17.048999786376953</v>
      </c>
      <c r="H55" s="9"/>
      <c r="I55" s="8"/>
      <c r="J55" s="8"/>
      <c r="K55" s="8"/>
      <c r="L55" s="8"/>
      <c r="M55" s="8"/>
      <c r="N55" s="8"/>
      <c r="O55" s="34"/>
    </row>
    <row r="56" spans="2:16" ht="15.75">
      <c r="B56" s="31" t="s">
        <v>24</v>
      </c>
      <c r="C56" s="30"/>
      <c r="D56" s="4">
        <f>STDEV(C54:C56)</f>
        <v>0.49638872302190556</v>
      </c>
      <c r="E56" s="1">
        <f>AVERAGE(C54:C56)</f>
        <v>30.659999847412109</v>
      </c>
      <c r="F56" s="8"/>
      <c r="G56" s="30">
        <v>17.099000930786133</v>
      </c>
      <c r="H56" s="3">
        <f>STDEV(G54:G56)</f>
        <v>2.7301330010901962E-2</v>
      </c>
      <c r="I56" s="1">
        <f>AVERAGE(G54:G56)</f>
        <v>17.067667007446289</v>
      </c>
      <c r="J56" s="8"/>
      <c r="K56" s="1">
        <f>E56-I56</f>
        <v>13.59233283996582</v>
      </c>
      <c r="L56" s="1">
        <f>K56-$K$7</f>
        <v>-0.38566684722900213</v>
      </c>
      <c r="M56" s="27">
        <f>SQRT((D56*D56)+(H56*H56))</f>
        <v>0.49713894130683656</v>
      </c>
      <c r="N56" s="14"/>
      <c r="O56" s="43">
        <f>POWER(2,-L56)</f>
        <v>1.3064635253987484</v>
      </c>
      <c r="P56" s="26">
        <f>M56/SQRT((COUNT(C54:C56)+COUNT(G54:G56)/2))</f>
        <v>0.26573194171338599</v>
      </c>
    </row>
    <row r="57" spans="2:16">
      <c r="B57" s="36" t="s">
        <v>25</v>
      </c>
      <c r="C57" t="s">
        <v>79</v>
      </c>
      <c r="D57" s="10"/>
      <c r="E57" s="8"/>
      <c r="F57" s="8"/>
      <c r="G57" s="30">
        <v>29.250999450683594</v>
      </c>
      <c r="I57" s="8"/>
      <c r="J57" s="8"/>
      <c r="K57" s="8"/>
      <c r="L57" s="8"/>
      <c r="M57" s="8"/>
      <c r="N57" s="8"/>
      <c r="O57" s="34"/>
    </row>
    <row r="58" spans="2:16">
      <c r="B58" s="36" t="s">
        <v>25</v>
      </c>
      <c r="C58" t="s">
        <v>79</v>
      </c>
      <c r="D58" s="9"/>
      <c r="E58" s="8"/>
      <c r="F58" s="8"/>
      <c r="G58" s="30">
        <v>29.259000778198242</v>
      </c>
      <c r="H58" s="9"/>
      <c r="I58" s="8"/>
      <c r="J58" s="8"/>
      <c r="K58" s="8"/>
      <c r="L58" s="8"/>
      <c r="M58" s="8"/>
      <c r="N58" s="8"/>
      <c r="O58" s="34"/>
    </row>
    <row r="59" spans="2:16" ht="15.75">
      <c r="B59" s="36" t="s">
        <v>25</v>
      </c>
      <c r="C59" s="30">
        <v>38.480998992919922</v>
      </c>
      <c r="D59" s="4" t="e">
        <f>STDEV(C57:C59)</f>
        <v>#DIV/0!</v>
      </c>
      <c r="E59" s="1">
        <f>AVERAGE(C57:C59)</f>
        <v>38.480998992919922</v>
      </c>
      <c r="F59" s="8"/>
      <c r="G59" s="30">
        <v>29.163999557495117</v>
      </c>
      <c r="H59" s="3">
        <f>STDEV(G57:G59)</f>
        <v>5.2691293701911938E-2</v>
      </c>
      <c r="I59" s="1">
        <f>AVERAGE(G57:G59)</f>
        <v>29.224666595458984</v>
      </c>
      <c r="J59" s="8"/>
      <c r="K59" s="1">
        <f>E59-I59</f>
        <v>9.2563323974609375</v>
      </c>
      <c r="L59" s="1">
        <f>K59-$K$7</f>
        <v>-4.7216672897338849</v>
      </c>
      <c r="M59" s="27" t="e">
        <f>SQRT((D59*D59)+(H59*H59))</f>
        <v>#DIV/0!</v>
      </c>
      <c r="N59" s="14"/>
      <c r="O59" s="43">
        <f>POWER(2,-L59)</f>
        <v>26.385387929990497</v>
      </c>
      <c r="P59" s="26" t="e">
        <f>M59/SQRT((COUNT(C57:C59)+COUNT(G57:G59)/2))</f>
        <v>#DIV/0!</v>
      </c>
    </row>
    <row r="60" spans="2:16">
      <c r="B60" s="36" t="s">
        <v>26</v>
      </c>
      <c r="C60" s="30">
        <v>26.975000381469727</v>
      </c>
      <c r="D60" s="10"/>
      <c r="E60" s="8"/>
      <c r="F60" s="8"/>
      <c r="G60" s="30">
        <v>16.325000762939453</v>
      </c>
      <c r="I60" s="8"/>
      <c r="J60" s="8"/>
      <c r="K60" s="8"/>
      <c r="L60" s="8"/>
      <c r="M60" s="8"/>
      <c r="N60" s="8"/>
      <c r="O60" s="34"/>
    </row>
    <row r="61" spans="2:16">
      <c r="B61" s="36" t="s">
        <v>26</v>
      </c>
      <c r="C61" s="30">
        <v>26.666999816894531</v>
      </c>
      <c r="D61" s="9"/>
      <c r="E61" s="8"/>
      <c r="F61" s="8"/>
      <c r="G61" s="30">
        <v>16.319000244140625</v>
      </c>
      <c r="H61" s="9"/>
      <c r="I61" s="8"/>
      <c r="J61" s="8"/>
      <c r="K61" s="8"/>
      <c r="L61" s="8"/>
      <c r="M61" s="8"/>
      <c r="N61" s="8"/>
      <c r="O61" s="34"/>
    </row>
    <row r="62" spans="2:16" ht="15.75">
      <c r="B62" s="36" t="s">
        <v>26</v>
      </c>
      <c r="C62" s="30">
        <v>26.916000366210938</v>
      </c>
      <c r="D62" s="4">
        <f>STDEV(C60:C62)</f>
        <v>0.16347610586823205</v>
      </c>
      <c r="E62" s="1">
        <f>AVERAGE(C60:C62)</f>
        <v>26.852666854858398</v>
      </c>
      <c r="F62" s="8"/>
      <c r="G62" s="30">
        <v>16.389999389648437</v>
      </c>
      <c r="H62" s="3">
        <f>STDEV(G60:G62)</f>
        <v>3.9373651009163728E-2</v>
      </c>
      <c r="I62" s="1">
        <f>AVERAGE(G60:G62)</f>
        <v>16.344666798909504</v>
      </c>
      <c r="J62" s="8"/>
      <c r="K62" s="1">
        <f>E62-I62</f>
        <v>10.508000055948894</v>
      </c>
      <c r="L62" s="1">
        <f>K62-$K$7</f>
        <v>-3.469999631245928</v>
      </c>
      <c r="M62" s="27">
        <f>SQRT((D62*D62)+(H62*H62))</f>
        <v>0.16815088933345798</v>
      </c>
      <c r="N62" s="14"/>
      <c r="O62" s="35">
        <f>POWER(2,-L62)</f>
        <v>11.080872912606551</v>
      </c>
      <c r="P62" s="26">
        <f>M62/SQRT((COUNT(C60:C62)+COUNT(G60:G62)/2))</f>
        <v>7.9267089406824573E-2</v>
      </c>
    </row>
    <row r="63" spans="2:16">
      <c r="B63" s="31" t="s">
        <v>27</v>
      </c>
      <c r="C63" s="30">
        <v>27.781999588012695</v>
      </c>
      <c r="D63" s="10"/>
      <c r="E63" s="8"/>
      <c r="F63" s="8"/>
      <c r="G63" s="30">
        <v>18.239999771118164</v>
      </c>
      <c r="I63" s="8"/>
      <c r="J63" s="8"/>
      <c r="K63" s="8"/>
      <c r="L63" s="8"/>
      <c r="M63" s="8"/>
      <c r="N63" s="8"/>
      <c r="O63" s="34"/>
    </row>
    <row r="64" spans="2:16">
      <c r="B64" s="31" t="s">
        <v>27</v>
      </c>
      <c r="C64" s="30">
        <v>29.875</v>
      </c>
      <c r="D64" s="9"/>
      <c r="E64" s="8"/>
      <c r="F64" s="8"/>
      <c r="G64" s="30">
        <v>18.23900032043457</v>
      </c>
      <c r="H64" s="9"/>
      <c r="I64" s="8"/>
      <c r="J64" s="8"/>
      <c r="K64" s="8"/>
      <c r="L64" s="8"/>
      <c r="M64" s="8"/>
      <c r="N64" s="8"/>
      <c r="O64" s="34"/>
    </row>
    <row r="65" spans="2:16" ht="15.75">
      <c r="B65" s="31" t="s">
        <v>27</v>
      </c>
      <c r="C65" s="30"/>
      <c r="D65" s="4">
        <f>STDEV(C63:C65)</f>
        <v>1.4799747843424609</v>
      </c>
      <c r="E65" s="1">
        <f>AVERAGE(C63:C65)</f>
        <v>28.828499794006348</v>
      </c>
      <c r="F65" s="8"/>
      <c r="G65" s="30">
        <v>18.23699951171875</v>
      </c>
      <c r="H65" s="3">
        <f>STDEV(G63:G65)</f>
        <v>1.5277267234909834E-3</v>
      </c>
      <c r="I65" s="1">
        <f>AVERAGE(G63:G65)</f>
        <v>18.238666534423828</v>
      </c>
      <c r="J65" s="8"/>
      <c r="K65" s="1">
        <f>E65-I65</f>
        <v>10.58983325958252</v>
      </c>
      <c r="L65" s="1">
        <f>K65-$K$7</f>
        <v>-3.3881664276123029</v>
      </c>
      <c r="M65" s="27">
        <f>SQRT((D65*D65)+(H65*H65))</f>
        <v>1.4799755728519493</v>
      </c>
      <c r="N65" s="14"/>
      <c r="O65" s="43">
        <f>POWER(2,-L65)</f>
        <v>10.469832289583959</v>
      </c>
      <c r="P65" s="26">
        <f>M65/SQRT((COUNT(C63:C65)+COUNT(G63:G65)/2))</f>
        <v>0.7910802192009273</v>
      </c>
    </row>
    <row r="66" spans="2:16">
      <c r="B66" s="36" t="s">
        <v>28</v>
      </c>
      <c r="C66" s="30">
        <v>27.045999526977539</v>
      </c>
      <c r="D66" s="10"/>
      <c r="E66" s="8"/>
      <c r="F66" s="8"/>
      <c r="G66" s="30">
        <v>15.857000350952148</v>
      </c>
      <c r="I66" s="8"/>
      <c r="J66" s="8"/>
      <c r="K66" s="8"/>
      <c r="L66" s="8"/>
      <c r="M66" s="8"/>
      <c r="N66" s="8"/>
      <c r="O66" s="34"/>
    </row>
    <row r="67" spans="2:16">
      <c r="B67" s="36" t="s">
        <v>28</v>
      </c>
      <c r="C67" s="30">
        <v>27.482999801635742</v>
      </c>
      <c r="D67" s="9"/>
      <c r="E67" s="8"/>
      <c r="F67" s="8"/>
      <c r="G67" s="30">
        <v>15.913999557495117</v>
      </c>
      <c r="H67" s="9"/>
      <c r="I67" s="8"/>
      <c r="J67" s="8"/>
      <c r="K67" s="8"/>
      <c r="L67" s="8"/>
      <c r="M67" s="8"/>
      <c r="N67" s="8"/>
      <c r="O67" s="34"/>
    </row>
    <row r="68" spans="2:16" ht="15.75">
      <c r="B68" s="36" t="s">
        <v>28</v>
      </c>
      <c r="C68" s="30">
        <v>26.988000869750977</v>
      </c>
      <c r="D68" s="4">
        <f>STDEV(C66:C68)</f>
        <v>0.27060334651109835</v>
      </c>
      <c r="E68" s="1">
        <f>AVERAGE(C66:C68)</f>
        <v>27.172333399454754</v>
      </c>
      <c r="F68" s="8"/>
      <c r="G68" s="30">
        <v>15.883000373840332</v>
      </c>
      <c r="H68" s="3">
        <f>STDEV(G66:G68)</f>
        <v>2.8536117827463209E-2</v>
      </c>
      <c r="I68" s="1">
        <f>AVERAGE(G66:G68)</f>
        <v>15.884666760762533</v>
      </c>
      <c r="J68" s="8"/>
      <c r="K68" s="1">
        <f>E68-I68</f>
        <v>11.287666638692221</v>
      </c>
      <c r="L68" s="1">
        <f>K68-$K$7</f>
        <v>-2.6903330485026018</v>
      </c>
      <c r="M68" s="27">
        <f>SQRT((D68*D68)+(H68*H68))</f>
        <v>0.27210380586031579</v>
      </c>
      <c r="N68" s="14"/>
      <c r="O68" s="35">
        <f>POWER(2,-L68)</f>
        <v>6.4546239622651926</v>
      </c>
      <c r="P68" s="26">
        <f>M68/SQRT((COUNT(C66:C68)+COUNT(G66:G68)/2))</f>
        <v>0.1282709642069981</v>
      </c>
    </row>
    <row r="69" spans="2:16">
      <c r="B69" s="31" t="s">
        <v>29</v>
      </c>
      <c r="C69" s="30">
        <v>30.923999786376953</v>
      </c>
      <c r="D69" s="10"/>
      <c r="E69" s="8"/>
      <c r="F69" s="8"/>
      <c r="G69" s="30">
        <v>18.743999481201172</v>
      </c>
      <c r="I69" s="8"/>
      <c r="J69" s="8"/>
      <c r="K69" s="8"/>
      <c r="L69" s="8"/>
      <c r="M69" s="8"/>
      <c r="N69" s="8"/>
      <c r="O69" s="34"/>
    </row>
    <row r="70" spans="2:16">
      <c r="B70" s="31" t="s">
        <v>29</v>
      </c>
      <c r="C70" s="30"/>
      <c r="D70" s="9"/>
      <c r="E70" s="8"/>
      <c r="F70" s="8"/>
      <c r="G70" s="30">
        <v>18.677000045776367</v>
      </c>
      <c r="H70" s="9"/>
      <c r="I70" s="8"/>
      <c r="J70" s="8"/>
      <c r="K70" s="8"/>
      <c r="L70" s="8"/>
      <c r="M70" s="8"/>
      <c r="N70" s="8"/>
      <c r="O70" s="34"/>
    </row>
    <row r="71" spans="2:16" ht="15.75">
      <c r="B71" s="31" t="s">
        <v>29</v>
      </c>
      <c r="C71" s="30">
        <v>33.263999938964844</v>
      </c>
      <c r="D71" s="4">
        <f>STDEV(C69:C71)</f>
        <v>1.6546299758724534</v>
      </c>
      <c r="E71" s="1">
        <f>AVERAGE(C69:C71)</f>
        <v>32.093999862670898</v>
      </c>
      <c r="F71" s="8"/>
      <c r="G71" s="30">
        <v>18.709999084472656</v>
      </c>
      <c r="H71" s="3">
        <f>STDEV(G69:G71)</f>
        <v>3.3500964861274796E-2</v>
      </c>
      <c r="I71" s="1">
        <f>AVERAGE(G69:G71)</f>
        <v>18.710332870483398</v>
      </c>
      <c r="J71" s="8"/>
      <c r="K71" s="1">
        <f>E71-I71</f>
        <v>13.3836669921875</v>
      </c>
      <c r="L71" s="1">
        <f>K71-$K$7</f>
        <v>-0.59433269500732244</v>
      </c>
      <c r="M71" s="27">
        <f>SQRT((D71*D71)+(H71*H71))</f>
        <v>1.654969084817693</v>
      </c>
      <c r="N71" s="14"/>
      <c r="O71" s="43">
        <f>POWER(2,-L71)</f>
        <v>1.5097740922589136</v>
      </c>
      <c r="P71" s="26">
        <f>M71/SQRT((COUNT(C69:C71)+COUNT(G69:G71)/2))</f>
        <v>0.88461818587009011</v>
      </c>
    </row>
    <row r="72" spans="2:16">
      <c r="B72" s="31" t="s">
        <v>30</v>
      </c>
      <c r="C72" s="30">
        <v>31.525999069213867</v>
      </c>
      <c r="D72" s="10"/>
      <c r="E72" s="8"/>
      <c r="F72" s="8"/>
      <c r="G72" s="30">
        <v>20.995000839233398</v>
      </c>
      <c r="I72" s="8"/>
      <c r="J72" s="8"/>
      <c r="K72" s="8"/>
      <c r="L72" s="8"/>
      <c r="M72" s="8"/>
      <c r="N72" s="8"/>
      <c r="O72" s="34"/>
    </row>
    <row r="73" spans="2:16">
      <c r="B73" s="31" t="s">
        <v>30</v>
      </c>
      <c r="C73" s="30"/>
      <c r="D73" s="9"/>
      <c r="E73" s="8"/>
      <c r="F73" s="8"/>
      <c r="G73" s="30">
        <v>20.958000183105469</v>
      </c>
      <c r="H73" s="9"/>
      <c r="I73" s="8"/>
      <c r="J73" s="8"/>
      <c r="K73" s="8"/>
      <c r="L73" s="8"/>
      <c r="M73" s="8"/>
      <c r="N73" s="8"/>
      <c r="O73" s="34"/>
    </row>
    <row r="74" spans="2:16" ht="15.75">
      <c r="B74" s="31" t="s">
        <v>30</v>
      </c>
      <c r="C74" t="s">
        <v>79</v>
      </c>
      <c r="D74" s="4" t="e">
        <f>STDEV(C72:C74)</f>
        <v>#DIV/0!</v>
      </c>
      <c r="E74" s="1">
        <f>AVERAGE(C72:C74)</f>
        <v>31.525999069213867</v>
      </c>
      <c r="F74" s="8"/>
      <c r="G74" s="30">
        <v>21.034000396728516</v>
      </c>
      <c r="H74" s="3">
        <f>STDEV(G72:G74)</f>
        <v>3.8004487694352211E-2</v>
      </c>
      <c r="I74" s="1">
        <f>AVERAGE(G72:G74)</f>
        <v>20.995667139689129</v>
      </c>
      <c r="J74" s="8"/>
      <c r="K74" s="1">
        <f>E74-I74</f>
        <v>10.530331929524738</v>
      </c>
      <c r="L74" s="1">
        <f>K74-$K$7</f>
        <v>-3.447667757670084</v>
      </c>
      <c r="M74" s="27" t="e">
        <f>SQRT((D74*D74)+(H74*H74))</f>
        <v>#DIV/0!</v>
      </c>
      <c r="N74" s="14"/>
      <c r="O74" s="43">
        <f>POWER(2,-L74)</f>
        <v>10.910669740632018</v>
      </c>
      <c r="P74" s="26" t="e">
        <f>M74/SQRT((COUNT(C72:C74)+COUNT(G72:G74)/2))</f>
        <v>#DIV/0!</v>
      </c>
    </row>
    <row r="75" spans="2:16">
      <c r="B75" s="36" t="s">
        <v>31</v>
      </c>
      <c r="C75" s="30"/>
      <c r="D75" s="10"/>
      <c r="E75" s="8"/>
      <c r="F75" s="8"/>
      <c r="G75" s="30">
        <v>18.180999755859375</v>
      </c>
      <c r="I75" s="8"/>
      <c r="J75" s="8"/>
      <c r="K75" s="8"/>
      <c r="L75" s="8"/>
      <c r="M75" s="8"/>
      <c r="N75" s="8"/>
      <c r="O75" s="44"/>
    </row>
    <row r="76" spans="2:16">
      <c r="B76" s="36" t="s">
        <v>31</v>
      </c>
      <c r="C76" s="30">
        <v>30.41200065612793</v>
      </c>
      <c r="D76" s="9"/>
      <c r="E76" s="8"/>
      <c r="F76" s="8"/>
      <c r="G76" s="30">
        <v>18.25</v>
      </c>
      <c r="H76" s="9"/>
      <c r="I76" s="8"/>
      <c r="J76" s="8"/>
      <c r="K76" s="8"/>
      <c r="L76" s="8"/>
      <c r="M76" s="8"/>
      <c r="N76" s="8"/>
      <c r="O76" s="34"/>
    </row>
    <row r="77" spans="2:16" ht="15.75">
      <c r="B77" s="36" t="s">
        <v>31</v>
      </c>
      <c r="C77" s="30">
        <v>30.030000686645508</v>
      </c>
      <c r="D77" s="4">
        <f>STDEV(C75:C77)</f>
        <v>0.2701147688340747</v>
      </c>
      <c r="E77" s="1">
        <f>AVERAGE(C75:C77)</f>
        <v>30.221000671386719</v>
      </c>
      <c r="F77" s="8"/>
      <c r="G77" s="30">
        <v>18.284000396728516</v>
      </c>
      <c r="H77" s="3">
        <f>STDEV(G75:G77)</f>
        <v>5.2482048817692563E-2</v>
      </c>
      <c r="I77" s="1">
        <f>AVERAGE(G75:G77)</f>
        <v>18.238333384195965</v>
      </c>
      <c r="J77" s="8"/>
      <c r="K77" s="1">
        <f>E77-I77</f>
        <v>11.982667287190754</v>
      </c>
      <c r="L77" s="1">
        <f>K77-$K$7</f>
        <v>-1.9953324000040684</v>
      </c>
      <c r="M77" s="27">
        <f>SQRT((D77*D77)+(H77*H77))</f>
        <v>0.27516604767010822</v>
      </c>
      <c r="N77" s="14"/>
      <c r="O77" s="35">
        <f>POWER(2,-L77)</f>
        <v>3.9870795771019134</v>
      </c>
      <c r="P77" s="26">
        <f>M77/SQRT((COUNT(C75:C77)+COUNT(G75:G77)/2))</f>
        <v>0.14708243926489298</v>
      </c>
    </row>
    <row r="78" spans="2:16">
      <c r="B78" s="36" t="s">
        <v>32</v>
      </c>
      <c r="C78" s="30">
        <v>29.576999664306641</v>
      </c>
      <c r="D78" s="10"/>
      <c r="E78" s="8"/>
      <c r="F78" s="8"/>
      <c r="G78" s="30">
        <v>18.732000350952148</v>
      </c>
      <c r="I78" s="8"/>
      <c r="J78" s="8"/>
      <c r="K78" s="8"/>
      <c r="L78" s="8"/>
      <c r="M78" s="8"/>
      <c r="N78" s="8"/>
      <c r="O78" s="34"/>
    </row>
    <row r="79" spans="2:16">
      <c r="B79" s="36" t="s">
        <v>32</v>
      </c>
      <c r="C79" s="30">
        <v>29.989999771118164</v>
      </c>
      <c r="D79" s="9"/>
      <c r="E79" s="8"/>
      <c r="F79" s="8"/>
      <c r="G79" s="30">
        <v>18.843000411987305</v>
      </c>
      <c r="H79" s="9"/>
      <c r="I79" s="8"/>
      <c r="J79" s="8"/>
      <c r="K79" s="8"/>
      <c r="L79" s="8"/>
      <c r="M79" s="8"/>
      <c r="N79" s="8"/>
      <c r="O79" s="34"/>
    </row>
    <row r="80" spans="2:16" ht="15.75">
      <c r="B80" s="36" t="s">
        <v>32</v>
      </c>
      <c r="C80" s="30">
        <v>29.518999099731445</v>
      </c>
      <c r="D80" s="4">
        <f>STDEV(C78:C80)</f>
        <v>0.25683158754446339</v>
      </c>
      <c r="E80" s="1">
        <f>AVERAGE(C78:C80)</f>
        <v>29.695332845052082</v>
      </c>
      <c r="F80" s="8"/>
      <c r="G80" s="30">
        <v>18.742000579833984</v>
      </c>
      <c r="H80" s="3">
        <f>STDEV(G78:G80)</f>
        <v>6.1403018685968522E-2</v>
      </c>
      <c r="I80" s="1">
        <f>AVERAGE(G78:G80)</f>
        <v>18.77233378092448</v>
      </c>
      <c r="J80" s="8"/>
      <c r="K80" s="1">
        <f>E80-I80</f>
        <v>10.922999064127602</v>
      </c>
      <c r="L80" s="1">
        <f>K80-$K$7</f>
        <v>-3.0550006230672206</v>
      </c>
      <c r="M80" s="27">
        <f>SQRT((D80*D80)+(H80*H80))</f>
        <v>0.26406967842665835</v>
      </c>
      <c r="N80" s="14"/>
      <c r="O80" s="35">
        <f>POWER(2,-L80)</f>
        <v>8.3108764156593011</v>
      </c>
      <c r="P80" s="26">
        <f>M80/SQRT((COUNT(C78:C80)+COUNT(G78:G80)/2))</f>
        <v>0.12448364021416072</v>
      </c>
    </row>
    <row r="81" spans="2:16">
      <c r="B81" s="36" t="s">
        <v>33</v>
      </c>
      <c r="C81" s="30"/>
      <c r="D81" s="10"/>
      <c r="E81" s="8"/>
      <c r="F81" s="8"/>
      <c r="G81" s="30">
        <v>18.788000106811523</v>
      </c>
      <c r="I81" s="8"/>
      <c r="J81" s="8"/>
      <c r="K81" s="8"/>
      <c r="L81" s="8"/>
      <c r="M81" s="8"/>
      <c r="N81" s="8"/>
      <c r="O81" s="34"/>
    </row>
    <row r="82" spans="2:16">
      <c r="B82" s="36" t="s">
        <v>33</v>
      </c>
      <c r="C82" s="30">
        <v>30.131999969482422</v>
      </c>
      <c r="D82" s="9"/>
      <c r="E82" s="8"/>
      <c r="F82" s="8"/>
      <c r="G82" s="30">
        <v>18.947999954223633</v>
      </c>
      <c r="H82" s="9"/>
      <c r="I82" s="8"/>
      <c r="J82" s="8"/>
      <c r="K82" s="8"/>
      <c r="L82" s="8"/>
      <c r="M82" s="8"/>
      <c r="N82" s="8"/>
      <c r="O82" s="34"/>
    </row>
    <row r="83" spans="2:16" ht="15.75">
      <c r="B83" s="36" t="s">
        <v>33</v>
      </c>
      <c r="C83" s="30">
        <v>30.052000045776367</v>
      </c>
      <c r="D83" s="4">
        <f>STDEV(C81:C83)</f>
        <v>5.6568488546957708E-2</v>
      </c>
      <c r="E83" s="1">
        <f>AVERAGE(C81:C83)</f>
        <v>30.092000007629395</v>
      </c>
      <c r="F83" s="8"/>
      <c r="G83" s="30">
        <v>18.638999938964844</v>
      </c>
      <c r="H83" s="3">
        <f>STDEV(G81:G83)</f>
        <v>0.15453263442845777</v>
      </c>
      <c r="I83" s="1">
        <f>AVERAGE(G81:G83)</f>
        <v>18.791666666666668</v>
      </c>
      <c r="J83" s="8"/>
      <c r="K83" s="1">
        <f>E83-I83</f>
        <v>11.300333340962727</v>
      </c>
      <c r="L83" s="1">
        <f>K83-$K$7</f>
        <v>-2.6776663462320958</v>
      </c>
      <c r="M83" s="27">
        <f>SQRT((D83*D83)+(H83*H83))</f>
        <v>0.16456101907768636</v>
      </c>
      <c r="N83" s="14"/>
      <c r="O83" s="35">
        <f>POWER(2,-L83)</f>
        <v>6.3982011360875246</v>
      </c>
      <c r="P83" s="26">
        <f>M83/SQRT((COUNT(C81:C83)+COUNT(G81:G83)/2))</f>
        <v>8.7961564658153232E-2</v>
      </c>
    </row>
    <row r="84" spans="2:16">
      <c r="B84" s="36" t="s">
        <v>34</v>
      </c>
      <c r="C84" s="30">
        <v>29.305000305175781</v>
      </c>
      <c r="D84" s="10"/>
      <c r="E84" s="8"/>
      <c r="F84" s="8"/>
      <c r="G84" s="30">
        <v>17.242000579833984</v>
      </c>
      <c r="I84" s="8"/>
      <c r="J84" s="8"/>
      <c r="K84" s="8"/>
      <c r="L84" s="8"/>
      <c r="M84" s="8"/>
      <c r="N84" s="8"/>
      <c r="O84" s="34"/>
    </row>
    <row r="85" spans="2:16">
      <c r="B85" s="36" t="s">
        <v>34</v>
      </c>
      <c r="C85" s="30">
        <v>28.988000869750977</v>
      </c>
      <c r="D85" s="9"/>
      <c r="E85" s="8"/>
      <c r="F85" s="8"/>
      <c r="G85" s="30">
        <v>17.23900032043457</v>
      </c>
      <c r="H85" s="9"/>
      <c r="I85" s="8"/>
      <c r="J85" s="8"/>
      <c r="K85" s="8"/>
      <c r="L85" s="8"/>
      <c r="M85" s="8"/>
      <c r="N85" s="8"/>
      <c r="O85" s="34"/>
    </row>
    <row r="86" spans="2:16" ht="15.75">
      <c r="B86" s="36" t="s">
        <v>34</v>
      </c>
      <c r="C86" s="30">
        <v>28.917999267578125</v>
      </c>
      <c r="D86" s="4">
        <f>STDEV(C84:C86)</f>
        <v>0.20621940963775842</v>
      </c>
      <c r="E86" s="1">
        <f>AVERAGE(C84:C86)</f>
        <v>29.070333480834961</v>
      </c>
      <c r="F86" s="8"/>
      <c r="G86" s="30"/>
      <c r="H86" s="3">
        <f>STDEV(G84:G86)</f>
        <v>2.121503766644362E-3</v>
      </c>
      <c r="I86" s="1">
        <f>AVERAGE(G84:G86)</f>
        <v>17.240500450134277</v>
      </c>
      <c r="J86" s="8"/>
      <c r="K86" s="1">
        <f>E86-I86</f>
        <v>11.829833030700684</v>
      </c>
      <c r="L86" s="1">
        <f>K86-$K$7</f>
        <v>-2.1481666564941388</v>
      </c>
      <c r="M86" s="27">
        <f>SQRT((D86*D86)+(H86*H86))</f>
        <v>0.20623032194509491</v>
      </c>
      <c r="N86" s="14"/>
      <c r="O86" s="35">
        <f>POWER(2,-L86)</f>
        <v>4.4326414094467026</v>
      </c>
      <c r="P86" s="26">
        <f>M86/SQRT((COUNT(C84:C86)+COUNT(G84:G86)/2))</f>
        <v>0.10311516097254746</v>
      </c>
    </row>
    <row r="87" spans="2:16">
      <c r="B87" s="36" t="s">
        <v>35</v>
      </c>
      <c r="C87" s="30">
        <v>33.798000335693359</v>
      </c>
      <c r="D87" s="10"/>
      <c r="E87" s="8"/>
      <c r="F87" s="8"/>
      <c r="G87" s="30">
        <v>31.420000076293945</v>
      </c>
      <c r="I87" s="8"/>
      <c r="J87" s="8"/>
      <c r="K87" s="8"/>
      <c r="L87" s="8"/>
      <c r="M87" s="8"/>
      <c r="N87" s="8"/>
      <c r="O87" s="34"/>
    </row>
    <row r="88" spans="2:16">
      <c r="B88" s="36" t="s">
        <v>35</v>
      </c>
      <c r="C88" s="30">
        <v>25.159999847412109</v>
      </c>
      <c r="D88" s="9"/>
      <c r="E88" s="8"/>
      <c r="F88" s="8"/>
      <c r="G88" s="30">
        <v>30.76300048828125</v>
      </c>
      <c r="H88" s="9"/>
      <c r="I88" s="8"/>
      <c r="J88" s="8"/>
      <c r="K88" s="8"/>
      <c r="L88" s="8"/>
      <c r="M88" s="8"/>
      <c r="N88" s="8"/>
      <c r="O88" s="34"/>
    </row>
    <row r="89" spans="2:16" ht="15.75">
      <c r="B89" s="36" t="s">
        <v>35</v>
      </c>
      <c r="C89" s="30">
        <v>28.167999267578125</v>
      </c>
      <c r="D89" s="4">
        <f>STDEV(C87:C89)</f>
        <v>4.3848227819423684</v>
      </c>
      <c r="E89" s="1">
        <f>AVERAGE(C87:C89)</f>
        <v>29.041999816894531</v>
      </c>
      <c r="F89" s="8"/>
      <c r="G89" s="30">
        <v>34.949001312255859</v>
      </c>
      <c r="H89" s="3">
        <f>STDEV(G87:G89)</f>
        <v>2.2512256321237261</v>
      </c>
      <c r="I89" s="1">
        <f>AVERAGE(G87:G89)</f>
        <v>32.377333958943687</v>
      </c>
      <c r="J89" s="8"/>
      <c r="K89" s="1">
        <f>E89-I89</f>
        <v>-3.335334142049156</v>
      </c>
      <c r="L89" s="1">
        <f>K89-$K$7</f>
        <v>-17.31333382924398</v>
      </c>
      <c r="M89" s="27">
        <f>SQRT((D89*D89)+(H89*H89))</f>
        <v>4.9289641584993982</v>
      </c>
      <c r="N89" s="14"/>
      <c r="O89" s="35">
        <f>POWER(2,-L89)</f>
        <v>162866.89153616372</v>
      </c>
      <c r="P89" s="26">
        <f>M89/SQRT((COUNT(C87:C89)+COUNT(G87:G89)/2))</f>
        <v>2.3235359871335799</v>
      </c>
    </row>
    <row r="90" spans="2:16">
      <c r="B90" s="36" t="s">
        <v>36</v>
      </c>
      <c r="C90" t="s">
        <v>79</v>
      </c>
      <c r="D90" s="10"/>
      <c r="E90" s="8"/>
      <c r="F90" s="8"/>
      <c r="G90" s="30">
        <v>29.850000381469727</v>
      </c>
      <c r="I90" s="8"/>
      <c r="J90" s="8"/>
      <c r="K90" s="8"/>
      <c r="L90" s="8"/>
      <c r="M90" s="8"/>
      <c r="N90" s="8"/>
      <c r="O90" s="34"/>
    </row>
    <row r="91" spans="2:16">
      <c r="B91" s="36" t="s">
        <v>36</v>
      </c>
      <c r="C91" t="s">
        <v>79</v>
      </c>
      <c r="D91" s="9"/>
      <c r="E91" s="8"/>
      <c r="F91" s="8"/>
      <c r="G91" s="30">
        <v>29.079000473022461</v>
      </c>
      <c r="H91" s="9"/>
      <c r="I91" s="8"/>
      <c r="J91" s="8"/>
      <c r="K91" s="8"/>
      <c r="L91" s="8"/>
      <c r="M91" s="8"/>
      <c r="N91" s="8"/>
      <c r="O91" s="34"/>
    </row>
    <row r="92" spans="2:16" ht="15.75">
      <c r="B92" s="36" t="s">
        <v>36</v>
      </c>
      <c r="C92" t="s">
        <v>79</v>
      </c>
      <c r="D92" s="4" t="e">
        <f>STDEV(C90:C92)</f>
        <v>#DIV/0!</v>
      </c>
      <c r="E92" s="1" t="e">
        <f>AVERAGE(C90:C92)</f>
        <v>#DIV/0!</v>
      </c>
      <c r="F92" s="8"/>
      <c r="G92" s="30">
        <v>29.853000640869141</v>
      </c>
      <c r="H92" s="3">
        <f>STDEV(G90:G92)</f>
        <v>0.44600562780612035</v>
      </c>
      <c r="I92" s="1">
        <f>AVERAGE(G90:G92)</f>
        <v>29.594000498453777</v>
      </c>
      <c r="J92" s="8"/>
      <c r="K92" s="1" t="e">
        <f>E92-I92</f>
        <v>#DIV/0!</v>
      </c>
      <c r="L92" s="1" t="e">
        <f>K92-$K$7</f>
        <v>#DIV/0!</v>
      </c>
      <c r="M92" s="27" t="e">
        <f>SQRT((D92*D92)+(H92*H92))</f>
        <v>#DIV/0!</v>
      </c>
      <c r="N92" s="14"/>
      <c r="O92" s="35" t="e">
        <f>POWER(2,-L92)</f>
        <v>#DIV/0!</v>
      </c>
      <c r="P92" s="26" t="e">
        <f>M92/SQRT((COUNT(C90:C92)+COUNT(G90:G92)/2))</f>
        <v>#DIV/0!</v>
      </c>
    </row>
    <row r="93" spans="2:16">
      <c r="B93" s="36" t="s">
        <v>37</v>
      </c>
      <c r="C93" s="30">
        <v>30.117000579833984</v>
      </c>
      <c r="D93" s="10"/>
      <c r="E93" s="8"/>
      <c r="F93" s="8"/>
      <c r="G93" s="30">
        <v>18.238000869750977</v>
      </c>
      <c r="I93" s="8"/>
      <c r="J93" s="8"/>
      <c r="K93" s="8"/>
      <c r="L93" s="8"/>
      <c r="M93" s="8"/>
      <c r="N93" s="8"/>
      <c r="O93" s="34"/>
    </row>
    <row r="94" spans="2:16">
      <c r="B94" s="36" t="s">
        <v>37</v>
      </c>
      <c r="C94" s="30">
        <v>29.834999084472656</v>
      </c>
      <c r="D94" s="9"/>
      <c r="E94" s="8"/>
      <c r="F94" s="8"/>
      <c r="G94" s="30">
        <v>18.260000228881836</v>
      </c>
      <c r="H94" s="9"/>
      <c r="I94" s="8"/>
      <c r="J94" s="8"/>
      <c r="K94" s="8"/>
      <c r="L94" s="8"/>
      <c r="M94" s="8"/>
      <c r="N94" s="8"/>
      <c r="O94" s="34"/>
    </row>
    <row r="95" spans="2:16" ht="15.75">
      <c r="B95" s="36" t="s">
        <v>37</v>
      </c>
      <c r="C95" s="30">
        <v>30.402999877929687</v>
      </c>
      <c r="D95" s="4">
        <f>STDEV(C93:C95)</f>
        <v>0.28400274155502514</v>
      </c>
      <c r="E95" s="1">
        <f>AVERAGE(C93:C95)</f>
        <v>30.118333180745442</v>
      </c>
      <c r="F95" s="8"/>
      <c r="G95" s="30">
        <v>18.256000518798828</v>
      </c>
      <c r="H95" s="3">
        <f>STDEV(G93:G95)</f>
        <v>1.1718623701630265E-2</v>
      </c>
      <c r="I95" s="1">
        <f>AVERAGE(G93:G95)</f>
        <v>18.251333872477215</v>
      </c>
      <c r="J95" s="8"/>
      <c r="K95" s="1">
        <f>E95-I95</f>
        <v>11.866999308268227</v>
      </c>
      <c r="L95" s="1">
        <f>K95-$K$7</f>
        <v>-2.1110003789265956</v>
      </c>
      <c r="M95" s="27">
        <f>SQRT((D95*D95)+(H95*H95))</f>
        <v>0.28424440777653098</v>
      </c>
      <c r="N95" s="14"/>
      <c r="O95" s="35">
        <f>POWER(2,-L95)</f>
        <v>4.3199073739632663</v>
      </c>
      <c r="P95" s="26">
        <f>M95/SQRT((COUNT(C93:C95)+COUNT(G93:G95)/2))</f>
        <v>0.13399409883542621</v>
      </c>
    </row>
    <row r="96" spans="2:16">
      <c r="B96" s="31" t="s">
        <v>38</v>
      </c>
      <c r="C96" s="30">
        <v>30.416000366210938</v>
      </c>
      <c r="D96" s="10"/>
      <c r="E96" s="8"/>
      <c r="F96" s="8"/>
      <c r="G96" s="30">
        <v>17.336999893188477</v>
      </c>
      <c r="I96" s="8"/>
      <c r="J96" s="8"/>
      <c r="K96" s="8"/>
      <c r="L96" s="8"/>
      <c r="M96" s="8"/>
      <c r="N96" s="8"/>
      <c r="O96" s="34"/>
    </row>
    <row r="97" spans="2:16">
      <c r="B97" s="31" t="s">
        <v>38</v>
      </c>
      <c r="C97" s="30"/>
      <c r="D97" s="9"/>
      <c r="E97" s="8"/>
      <c r="F97" s="8"/>
      <c r="G97" s="30">
        <v>17.35099983215332</v>
      </c>
      <c r="H97" s="9"/>
      <c r="I97" s="8"/>
      <c r="J97" s="8"/>
      <c r="K97" s="8"/>
      <c r="L97" s="8"/>
      <c r="M97" s="8"/>
      <c r="N97" s="8"/>
      <c r="O97" s="34"/>
    </row>
    <row r="98" spans="2:16" ht="15.75">
      <c r="B98" s="31" t="s">
        <v>38</v>
      </c>
      <c r="C98" s="30">
        <v>29.847000122070313</v>
      </c>
      <c r="D98" s="4">
        <f>STDEV(C96:C98)</f>
        <v>0.40234393112863703</v>
      </c>
      <c r="E98" s="1">
        <f>AVERAGE(C96:C98)</f>
        <v>30.131500244140625</v>
      </c>
      <c r="F98" s="8"/>
      <c r="G98" s="30">
        <v>17.375</v>
      </c>
      <c r="H98" s="3">
        <f>STDEV(G96:G98)</f>
        <v>1.9218109798552586E-2</v>
      </c>
      <c r="I98" s="1">
        <f>AVERAGE(G96:G98)</f>
        <v>17.354333241780598</v>
      </c>
      <c r="J98" s="8"/>
      <c r="K98" s="1">
        <f>E98-I98</f>
        <v>12.777167002360027</v>
      </c>
      <c r="L98" s="1">
        <f>K98-$K$7</f>
        <v>-1.2008326848347952</v>
      </c>
      <c r="M98" s="27">
        <f>SQRT((D98*D98)+(H98*H98))</f>
        <v>0.40280264976818941</v>
      </c>
      <c r="N98" s="14"/>
      <c r="O98" s="43">
        <f>POWER(2,-L98)</f>
        <v>2.2987230884178973</v>
      </c>
      <c r="P98" s="26">
        <f>M98/SQRT((COUNT(C96:C98)+COUNT(G96:G98)/2))</f>
        <v>0.21530707284532324</v>
      </c>
    </row>
    <row r="99" spans="2:16">
      <c r="B99" s="31" t="s">
        <v>39</v>
      </c>
      <c r="C99" s="30">
        <v>32.458000183105469</v>
      </c>
      <c r="D99" s="10"/>
      <c r="E99" s="8"/>
      <c r="F99" s="8"/>
      <c r="G99" s="30">
        <v>18.906999588012695</v>
      </c>
      <c r="I99" s="8"/>
      <c r="J99" s="8"/>
      <c r="K99" s="8"/>
      <c r="L99" s="8"/>
      <c r="M99" s="8"/>
      <c r="N99" s="8"/>
      <c r="O99" s="34"/>
    </row>
    <row r="100" spans="2:16">
      <c r="B100" s="31" t="s">
        <v>39</v>
      </c>
      <c r="C100" s="30">
        <v>33.374000549316406</v>
      </c>
      <c r="D100" s="9"/>
      <c r="E100" s="8"/>
      <c r="F100" s="8"/>
      <c r="G100" s="30">
        <v>18.979000091552734</v>
      </c>
      <c r="H100" s="9"/>
      <c r="I100" s="8"/>
      <c r="J100" s="8"/>
      <c r="K100" s="8"/>
      <c r="L100" s="8"/>
      <c r="M100" s="8"/>
      <c r="N100" s="8"/>
      <c r="O100" s="34"/>
    </row>
    <row r="101" spans="2:16" ht="15.75">
      <c r="B101" s="31" t="s">
        <v>39</v>
      </c>
      <c r="C101" t="s">
        <v>79</v>
      </c>
      <c r="D101" s="4">
        <f>STDEV(C99:C101)</f>
        <v>0.64771007051711482</v>
      </c>
      <c r="E101" s="1">
        <f>AVERAGE(C99:C101)</f>
        <v>32.916000366210937</v>
      </c>
      <c r="F101" s="8"/>
      <c r="G101" s="30">
        <v>18.951000213623047</v>
      </c>
      <c r="H101" s="3">
        <f>STDEV(G99:G101)</f>
        <v>3.6295364093776733E-2</v>
      </c>
      <c r="I101" s="1">
        <f>AVERAGE(G99:G101)</f>
        <v>18.945666631062824</v>
      </c>
      <c r="J101" s="8"/>
      <c r="K101" s="1">
        <f>E101-I101</f>
        <v>13.970333735148113</v>
      </c>
      <c r="L101" s="1">
        <f>K101-$K$7</f>
        <v>-7.665952046709279E-3</v>
      </c>
      <c r="M101" s="27">
        <f>SQRT((D101*D101)+(H101*H101))</f>
        <v>0.64872620488460742</v>
      </c>
      <c r="N101" s="14"/>
      <c r="O101" s="43">
        <f>POWER(2,-L101)</f>
        <v>1.0053277754336203</v>
      </c>
      <c r="P101" s="26">
        <f>M101/SQRT((COUNT(C99:C101)+COUNT(G99:G101)/2))</f>
        <v>0.34675874235718812</v>
      </c>
    </row>
    <row r="102" spans="2:16">
      <c r="B102" s="31" t="s">
        <v>40</v>
      </c>
      <c r="C102" s="30">
        <v>29.840000152587891</v>
      </c>
      <c r="D102" s="10"/>
      <c r="E102" s="8"/>
      <c r="F102" s="8"/>
      <c r="G102" s="30">
        <v>17.632999420166016</v>
      </c>
      <c r="I102" s="8"/>
      <c r="J102" s="8"/>
      <c r="K102" s="8"/>
      <c r="L102" s="8"/>
      <c r="M102" s="8"/>
      <c r="N102" s="8"/>
      <c r="O102" s="34"/>
    </row>
    <row r="103" spans="2:16">
      <c r="B103" s="31" t="s">
        <v>40</v>
      </c>
      <c r="C103" s="30"/>
      <c r="D103" s="9"/>
      <c r="E103" s="8"/>
      <c r="F103" s="8"/>
      <c r="G103" s="30">
        <v>17.665000915527344</v>
      </c>
      <c r="H103" s="9"/>
      <c r="I103" s="8"/>
      <c r="J103" s="8"/>
      <c r="K103" s="8"/>
      <c r="L103" s="8"/>
      <c r="M103" s="8"/>
      <c r="N103" s="8"/>
      <c r="O103" s="34"/>
    </row>
    <row r="104" spans="2:16" ht="15.75">
      <c r="B104" s="31" t="s">
        <v>40</v>
      </c>
      <c r="C104" s="30">
        <v>30.459999084472656</v>
      </c>
      <c r="D104" s="4">
        <f>STDEV(C102:C104)</f>
        <v>0.43840544906413415</v>
      </c>
      <c r="E104" s="1">
        <f>AVERAGE(C102:C104)</f>
        <v>30.149999618530273</v>
      </c>
      <c r="F104" s="8"/>
      <c r="G104" s="30">
        <v>17.708999633789063</v>
      </c>
      <c r="H104" s="3">
        <f>STDEV(G102:G104)</f>
        <v>3.8157601655904184E-2</v>
      </c>
      <c r="I104" s="1">
        <f>AVERAGE(G102:G104)</f>
        <v>17.668999989827473</v>
      </c>
      <c r="J104" s="8"/>
      <c r="K104" s="1">
        <f>E104-I104</f>
        <v>12.480999628702801</v>
      </c>
      <c r="L104" s="1">
        <f>K104-$K$7</f>
        <v>-1.4970000584920218</v>
      </c>
      <c r="M104" s="27">
        <f>SQRT((D104*D104)+(H104*H104))</f>
        <v>0.4400628822489529</v>
      </c>
      <c r="N104" s="14"/>
      <c r="O104" s="43">
        <f>POWER(2,-L104)</f>
        <v>2.8225518012537374</v>
      </c>
      <c r="P104" s="26">
        <f>M104/SQRT((COUNT(C102:C104)+COUNT(G102:G104)/2))</f>
        <v>0.23522350485883226</v>
      </c>
    </row>
    <row r="105" spans="2:16">
      <c r="B105" s="36" t="s">
        <v>41</v>
      </c>
      <c r="C105" s="30"/>
      <c r="D105" s="10"/>
      <c r="E105" s="8"/>
      <c r="F105" s="8"/>
      <c r="G105" s="30">
        <v>18.833999633789063</v>
      </c>
      <c r="I105" s="8"/>
      <c r="J105" s="8"/>
      <c r="K105" s="8"/>
      <c r="L105" s="8"/>
      <c r="M105" s="8"/>
      <c r="N105" s="8"/>
      <c r="O105" s="34"/>
    </row>
    <row r="106" spans="2:16">
      <c r="B106" s="36" t="s">
        <v>41</v>
      </c>
      <c r="C106" s="30">
        <v>30.823999404907227</v>
      </c>
      <c r="D106" s="9"/>
      <c r="E106" s="8"/>
      <c r="F106" s="8"/>
      <c r="G106" s="30">
        <v>18.812000274658203</v>
      </c>
      <c r="H106" s="9"/>
      <c r="I106" s="8"/>
      <c r="J106" s="8"/>
      <c r="K106" s="8"/>
      <c r="L106" s="8"/>
      <c r="M106" s="8"/>
      <c r="N106" s="8"/>
      <c r="O106" s="34"/>
    </row>
    <row r="107" spans="2:16" ht="15.75">
      <c r="B107" s="36" t="s">
        <v>41</v>
      </c>
      <c r="C107" s="30">
        <v>30.724000930786133</v>
      </c>
      <c r="D107" s="4">
        <f>STDEV(C105:C107)</f>
        <v>7.0709599159332878E-2</v>
      </c>
      <c r="E107" s="1">
        <f>AVERAGE(C105:C107)</f>
        <v>30.77400016784668</v>
      </c>
      <c r="F107" s="8"/>
      <c r="G107" s="30">
        <v>18.794000625610352</v>
      </c>
      <c r="H107" s="3">
        <f>STDEV(G105:G107)</f>
        <v>2.0032805691726982E-2</v>
      </c>
      <c r="I107" s="1">
        <f>AVERAGE(G105:G107)</f>
        <v>18.813333511352539</v>
      </c>
      <c r="J107" s="8"/>
      <c r="K107" s="1">
        <f>E107-I107</f>
        <v>11.960666656494141</v>
      </c>
      <c r="L107" s="1">
        <f>K107-$K$7</f>
        <v>-2.0173330307006818</v>
      </c>
      <c r="M107" s="27">
        <f>SQRT((D107*D107)+(H107*H107))</f>
        <v>7.3492589539055006E-2</v>
      </c>
      <c r="N107" s="14"/>
      <c r="O107" s="35">
        <f>POWER(2,-L107)</f>
        <v>4.0483472138557719</v>
      </c>
      <c r="P107" s="26">
        <f>M107/SQRT((COUNT(C105:C107)+COUNT(G105:G107)/2))</f>
        <v>3.9283441503135778E-2</v>
      </c>
    </row>
    <row r="108" spans="2:16">
      <c r="B108" s="36" t="s">
        <v>42</v>
      </c>
      <c r="C108" s="30"/>
      <c r="D108" s="10"/>
      <c r="E108" s="8"/>
      <c r="F108" s="8"/>
      <c r="G108" s="30">
        <v>18.63599967956543</v>
      </c>
      <c r="I108" s="8"/>
      <c r="J108" s="8"/>
      <c r="K108" s="8"/>
      <c r="L108" s="8"/>
      <c r="M108" s="8"/>
      <c r="N108" s="8"/>
      <c r="O108" s="34"/>
    </row>
    <row r="109" spans="2:16">
      <c r="B109" s="36" t="s">
        <v>42</v>
      </c>
      <c r="C109" s="30">
        <v>29.801000595092773</v>
      </c>
      <c r="D109" s="9"/>
      <c r="E109" s="8"/>
      <c r="F109" s="8"/>
      <c r="G109" s="30">
        <v>18.670999526977539</v>
      </c>
      <c r="H109" s="9"/>
      <c r="I109" s="8"/>
      <c r="J109" s="8"/>
      <c r="K109" s="8"/>
      <c r="L109" s="8"/>
      <c r="M109" s="8"/>
      <c r="N109" s="8"/>
      <c r="O109" s="34"/>
    </row>
    <row r="110" spans="2:16" ht="15.75">
      <c r="B110" s="36" t="s">
        <v>42</v>
      </c>
      <c r="C110" s="30">
        <v>29.555000305175781</v>
      </c>
      <c r="D110" s="4">
        <f>STDEV(C108:C110)</f>
        <v>0.17394847317416184</v>
      </c>
      <c r="E110" s="1">
        <f>AVERAGE(C108:C110)</f>
        <v>29.678000450134277</v>
      </c>
      <c r="F110" s="8"/>
      <c r="G110" s="30">
        <v>18.767000198364258</v>
      </c>
      <c r="H110" s="3">
        <f>STDEV(G108:G110)</f>
        <v>6.782606941180977E-2</v>
      </c>
      <c r="I110" s="1">
        <f>AVERAGE(G108:G110)</f>
        <v>18.691333134969074</v>
      </c>
      <c r="J110" s="8"/>
      <c r="K110" s="1">
        <f>E110-I110</f>
        <v>10.986667315165203</v>
      </c>
      <c r="L110" s="1">
        <f>K110-$K$7</f>
        <v>-2.9913323720296194</v>
      </c>
      <c r="M110" s="27">
        <f>SQRT((D110*D110)+(H110*H110))</f>
        <v>0.18670416977528312</v>
      </c>
      <c r="N110" s="14"/>
      <c r="O110" s="35">
        <f>POWER(2,-L110)</f>
        <v>7.9520805576331339</v>
      </c>
      <c r="P110" s="26">
        <f>M110/SQRT((COUNT(C108:C110)+COUNT(G108:G110)/2))</f>
        <v>9.9797576568740595E-2</v>
      </c>
    </row>
    <row r="111" spans="2:16">
      <c r="B111" s="31" t="s">
        <v>43</v>
      </c>
      <c r="C111" s="30">
        <v>30.440999984741211</v>
      </c>
      <c r="D111" s="10"/>
      <c r="E111" s="8"/>
      <c r="F111" s="8"/>
      <c r="G111" s="30">
        <v>21.291000366210937</v>
      </c>
      <c r="I111" s="8"/>
      <c r="J111" s="8"/>
      <c r="K111" s="8"/>
      <c r="L111" s="8"/>
      <c r="M111" s="8"/>
      <c r="N111" s="8"/>
      <c r="O111" s="34"/>
    </row>
    <row r="112" spans="2:16">
      <c r="B112" s="31" t="s">
        <v>43</v>
      </c>
      <c r="C112" t="s">
        <v>79</v>
      </c>
      <c r="D112" s="9"/>
      <c r="E112" s="8"/>
      <c r="F112" s="8"/>
      <c r="G112" s="30">
        <v>21.361000061035156</v>
      </c>
      <c r="H112" s="9"/>
      <c r="I112" s="8"/>
      <c r="J112" s="8"/>
      <c r="K112" s="8"/>
      <c r="L112" s="8"/>
      <c r="M112" s="8"/>
      <c r="N112" s="8"/>
      <c r="O112" s="34"/>
    </row>
    <row r="113" spans="2:16" ht="15.75">
      <c r="B113" s="31" t="s">
        <v>43</v>
      </c>
      <c r="C113" s="30">
        <v>33.192001342773438</v>
      </c>
      <c r="D113" s="4">
        <f>STDEV(C111:C113)</f>
        <v>1.9452517153179887</v>
      </c>
      <c r="E113" s="1">
        <f>AVERAGE(C111:C113)</f>
        <v>31.816500663757324</v>
      </c>
      <c r="F113" s="8"/>
      <c r="G113" s="30">
        <v>21.24799919128418</v>
      </c>
      <c r="H113" s="3">
        <f>STDEV(G111:G113)</f>
        <v>5.7035449334956807E-2</v>
      </c>
      <c r="I113" s="1">
        <f>AVERAGE(G111:G113)</f>
        <v>21.299999872843426</v>
      </c>
      <c r="J113" s="8"/>
      <c r="K113" s="1">
        <f>E113-I113</f>
        <v>10.516500790913899</v>
      </c>
      <c r="L113" s="1">
        <f>K113-$K$7</f>
        <v>-3.4614988962809239</v>
      </c>
      <c r="M113" s="27">
        <f>SQRT((D113*D113)+(H113*H113))</f>
        <v>1.9460876851849245</v>
      </c>
      <c r="N113" s="14"/>
      <c r="O113" s="43">
        <f>POWER(2,-L113)</f>
        <v>11.015773502816627</v>
      </c>
      <c r="P113" s="26">
        <f>M113/SQRT((COUNT(C111:C113)+COUNT(G111:G113)/2))</f>
        <v>1.0402276232259962</v>
      </c>
    </row>
    <row r="114" spans="2:16">
      <c r="B114" s="36" t="s">
        <v>44</v>
      </c>
      <c r="C114" s="30">
        <v>28.295000076293945</v>
      </c>
      <c r="D114" s="10"/>
      <c r="E114" s="8"/>
      <c r="F114" s="8"/>
      <c r="G114" s="30">
        <v>17.583000183105469</v>
      </c>
      <c r="I114" s="8"/>
      <c r="J114" s="8"/>
      <c r="K114" s="8"/>
      <c r="L114" s="8"/>
      <c r="M114" s="8"/>
      <c r="N114" s="8"/>
      <c r="O114" s="34"/>
    </row>
    <row r="115" spans="2:16">
      <c r="B115" s="36" t="s">
        <v>44</v>
      </c>
      <c r="C115" s="30">
        <v>28.683000564575195</v>
      </c>
      <c r="D115" s="9"/>
      <c r="E115" s="8"/>
      <c r="F115" s="8"/>
      <c r="G115" s="30">
        <v>17.770999908447266</v>
      </c>
      <c r="H115" s="9"/>
      <c r="I115" s="8"/>
      <c r="J115" s="8"/>
      <c r="K115" s="8"/>
      <c r="L115" s="8"/>
      <c r="M115" s="8"/>
      <c r="N115" s="8"/>
      <c r="O115" s="34"/>
    </row>
    <row r="116" spans="2:16" ht="15.75">
      <c r="B116" s="36" t="s">
        <v>44</v>
      </c>
      <c r="C116" s="30">
        <v>27.930000305175781</v>
      </c>
      <c r="D116" s="4">
        <f>STDEV(C114:C116)</f>
        <v>0.3765586723823019</v>
      </c>
      <c r="E116" s="1">
        <f>AVERAGE(C114:C116)</f>
        <v>28.302666982014973</v>
      </c>
      <c r="F116" s="8"/>
      <c r="G116" s="30">
        <v>17.583000183105469</v>
      </c>
      <c r="H116" s="3">
        <f>STDEV(G114:G116)</f>
        <v>0.10854169203366212</v>
      </c>
      <c r="I116" s="1">
        <f>AVERAGE(G114:G116)</f>
        <v>17.645666758219402</v>
      </c>
      <c r="J116" s="8"/>
      <c r="K116" s="1">
        <f>E116-I116</f>
        <v>10.657000223795571</v>
      </c>
      <c r="L116" s="1">
        <f>K116-$K$7</f>
        <v>-3.3209994633992519</v>
      </c>
      <c r="M116" s="27">
        <f>SQRT((D116*D116)+(H116*H116))</f>
        <v>0.39188994967446172</v>
      </c>
      <c r="N116" s="14"/>
      <c r="O116" s="35">
        <f>POWER(2,-L116)</f>
        <v>9.9935652881867103</v>
      </c>
      <c r="P116" s="26">
        <f>M116/SQRT((COUNT(C114:C116)+COUNT(G114:G116)/2))</f>
        <v>0.18473869392911116</v>
      </c>
    </row>
    <row r="117" spans="2:16">
      <c r="B117" s="31" t="s">
        <v>45</v>
      </c>
      <c r="C117" s="30"/>
      <c r="D117" s="10"/>
      <c r="E117" s="8"/>
      <c r="F117" s="8"/>
      <c r="G117" s="30">
        <v>18.804000854492188</v>
      </c>
      <c r="I117" s="8"/>
      <c r="J117" s="8"/>
      <c r="K117" s="8"/>
      <c r="L117" s="8"/>
      <c r="M117" s="8"/>
      <c r="N117" s="8"/>
      <c r="O117" s="34"/>
    </row>
    <row r="118" spans="2:16">
      <c r="B118" s="31" t="s">
        <v>45</v>
      </c>
      <c r="C118" s="30">
        <v>30.172000885009766</v>
      </c>
      <c r="D118" s="9"/>
      <c r="E118" s="8"/>
      <c r="F118" s="8"/>
      <c r="G118" s="30">
        <v>18.788999557495117</v>
      </c>
      <c r="H118" s="9"/>
      <c r="I118" s="8"/>
      <c r="J118" s="8"/>
      <c r="K118" s="8"/>
      <c r="L118" s="8"/>
      <c r="M118" s="8"/>
      <c r="N118" s="8"/>
      <c r="O118" s="34"/>
    </row>
    <row r="119" spans="2:16" ht="15.75">
      <c r="B119" s="31" t="s">
        <v>45</v>
      </c>
      <c r="C119" s="30">
        <v>31.257999420166016</v>
      </c>
      <c r="D119" s="4">
        <f>STDEV(C117:C119)</f>
        <v>0.7679169285676416</v>
      </c>
      <c r="E119" s="1">
        <f>AVERAGE(C117:C119)</f>
        <v>30.715000152587891</v>
      </c>
      <c r="F119" s="8"/>
      <c r="G119" s="30">
        <v>18.847000122070313</v>
      </c>
      <c r="H119" s="3">
        <f>STDEV(G117:G119)</f>
        <v>3.0105485144988956E-2</v>
      </c>
      <c r="I119" s="1">
        <f>AVERAGE(G117:G119)</f>
        <v>18.813333511352539</v>
      </c>
      <c r="J119" s="8"/>
      <c r="K119" s="1">
        <f>E119-I119</f>
        <v>11.901666641235352</v>
      </c>
      <c r="L119" s="1">
        <f>K119-$K$7</f>
        <v>-2.0763330459594709</v>
      </c>
      <c r="M119" s="27">
        <f>SQRT((D119*D119)+(H119*H119))</f>
        <v>0.76850683107996864</v>
      </c>
      <c r="N119" s="14"/>
      <c r="O119" s="43">
        <f>POWER(2,-L119)</f>
        <v>4.217339152983044</v>
      </c>
      <c r="P119" s="26">
        <f>M119/SQRT((COUNT(C117:C119)+COUNT(G117:G119)/2))</f>
        <v>0.41078418018522833</v>
      </c>
    </row>
    <row r="120" spans="2:16">
      <c r="B120" s="31" t="s">
        <v>46</v>
      </c>
      <c r="C120" s="30">
        <v>28.547000885009766</v>
      </c>
      <c r="D120" s="10"/>
      <c r="E120" s="8"/>
      <c r="F120" s="8"/>
      <c r="G120" s="30">
        <v>18.319000244140625</v>
      </c>
      <c r="I120" s="8"/>
      <c r="J120" s="8"/>
      <c r="K120" s="8"/>
      <c r="L120" s="8"/>
      <c r="M120" s="8"/>
      <c r="N120" s="8"/>
      <c r="O120" s="34"/>
    </row>
    <row r="121" spans="2:16">
      <c r="B121" s="31" t="s">
        <v>46</v>
      </c>
      <c r="C121" s="30">
        <v>29.593999862670898</v>
      </c>
      <c r="D121" s="9"/>
      <c r="E121" s="8"/>
      <c r="F121" s="8"/>
      <c r="G121" s="30">
        <v>18.358999252319336</v>
      </c>
      <c r="H121" s="9"/>
      <c r="I121" s="8"/>
      <c r="J121" s="8"/>
      <c r="K121" s="8"/>
      <c r="L121" s="8"/>
      <c r="M121" s="8"/>
      <c r="N121" s="8"/>
      <c r="O121" s="34"/>
    </row>
    <row r="122" spans="2:16" ht="15.75">
      <c r="B122" s="31" t="s">
        <v>46</v>
      </c>
      <c r="C122" s="30"/>
      <c r="D122" s="4">
        <f>STDEV(C120:C122)</f>
        <v>0.74034007699956961</v>
      </c>
      <c r="E122" s="1">
        <f>AVERAGE(C120:C122)</f>
        <v>29.070500373840332</v>
      </c>
      <c r="F122" s="8"/>
      <c r="G122" s="30">
        <v>18.375999450683594</v>
      </c>
      <c r="H122" s="3">
        <f>STDEV(G120:G122)</f>
        <v>2.9262709336379839E-2</v>
      </c>
      <c r="I122" s="1">
        <f>AVERAGE(G120:G122)</f>
        <v>18.351332982381184</v>
      </c>
      <c r="J122" s="8"/>
      <c r="K122" s="1">
        <f>E122-I122</f>
        <v>10.719167391459148</v>
      </c>
      <c r="L122" s="1">
        <f>K122-$K$7</f>
        <v>-3.2588322957356741</v>
      </c>
      <c r="M122" s="27">
        <f>SQRT((D122*D122)+(H122*H122))</f>
        <v>0.74091817076478439</v>
      </c>
      <c r="N122" s="14"/>
      <c r="O122" s="43">
        <f>POWER(2,-L122)</f>
        <v>9.5720789469342584</v>
      </c>
      <c r="P122" s="26">
        <f>M122/SQRT((COUNT(C120:C122)+COUNT(G120:G122)/2))</f>
        <v>0.39603742094815603</v>
      </c>
    </row>
    <row r="123" spans="2:16">
      <c r="B123" s="36" t="s">
        <v>47</v>
      </c>
      <c r="C123" s="30">
        <v>32.582000732421875</v>
      </c>
      <c r="D123" s="10"/>
      <c r="E123" s="8"/>
      <c r="F123" s="8"/>
      <c r="G123" s="30">
        <v>19.854999542236328</v>
      </c>
      <c r="I123" s="8"/>
      <c r="J123" s="8"/>
      <c r="K123" s="8"/>
      <c r="L123" s="8"/>
      <c r="M123" s="8"/>
      <c r="N123" s="8"/>
      <c r="O123" s="34"/>
    </row>
    <row r="124" spans="2:16">
      <c r="B124" s="36" t="s">
        <v>47</v>
      </c>
      <c r="C124" s="30">
        <v>32.363998413085937</v>
      </c>
      <c r="D124" s="9"/>
      <c r="E124" s="8"/>
      <c r="F124" s="8"/>
      <c r="G124" s="30">
        <v>19.893999099731445</v>
      </c>
      <c r="H124" s="9"/>
      <c r="I124" s="8"/>
      <c r="J124" s="8"/>
      <c r="K124" s="8"/>
      <c r="L124" s="8"/>
      <c r="M124" s="8"/>
      <c r="N124" s="8"/>
      <c r="O124" s="34"/>
    </row>
    <row r="125" spans="2:16" ht="15.75">
      <c r="B125" s="36" t="s">
        <v>47</v>
      </c>
      <c r="C125" s="30"/>
      <c r="D125" s="4">
        <f>STDEV(C123:C125)</f>
        <v>0.15415091831683661</v>
      </c>
      <c r="E125" s="1">
        <f>AVERAGE(C123:C125)</f>
        <v>32.472999572753906</v>
      </c>
      <c r="F125" s="8"/>
      <c r="G125" s="30">
        <v>19.834999084472656</v>
      </c>
      <c r="H125" s="3">
        <f>STDEV(G123:G125)</f>
        <v>3.0005515037819064E-2</v>
      </c>
      <c r="I125" s="1">
        <f>AVERAGE(G123:G125)</f>
        <v>19.861332575480144</v>
      </c>
      <c r="J125" s="8"/>
      <c r="K125" s="1">
        <f>E125-I125</f>
        <v>12.611666997273762</v>
      </c>
      <c r="L125" s="1">
        <f>K125-$K$7</f>
        <v>-1.3663326899210606</v>
      </c>
      <c r="M125" s="27">
        <f>SQRT((D125*D125)+(H125*H125))</f>
        <v>0.15704405926557302</v>
      </c>
      <c r="N125" s="14"/>
      <c r="O125" s="35">
        <f>POWER(2,-L125)</f>
        <v>2.5781437203099262</v>
      </c>
      <c r="P125" s="26">
        <f>M125/SQRT((COUNT(C123:C125)+COUNT(G123:G125)/2))</f>
        <v>8.3943580628570852E-2</v>
      </c>
    </row>
    <row r="126" spans="2:16">
      <c r="B126" s="36" t="s">
        <v>48</v>
      </c>
      <c r="C126" s="30">
        <v>27.958999633789063</v>
      </c>
      <c r="D126" s="10"/>
      <c r="E126" s="8"/>
      <c r="F126" s="8"/>
      <c r="G126" s="30">
        <v>17.118999481201172</v>
      </c>
      <c r="I126" s="8"/>
      <c r="J126" s="8"/>
      <c r="K126" s="8"/>
      <c r="L126" s="8"/>
      <c r="M126" s="8"/>
      <c r="N126" s="8"/>
      <c r="O126" s="34"/>
    </row>
    <row r="127" spans="2:16">
      <c r="B127" s="36" t="s">
        <v>48</v>
      </c>
      <c r="C127" s="30">
        <v>27.673000335693359</v>
      </c>
      <c r="D127" s="9"/>
      <c r="E127" s="8"/>
      <c r="F127" s="8"/>
      <c r="G127" s="30">
        <v>17.131000518798828</v>
      </c>
      <c r="H127" s="9"/>
      <c r="I127" s="8"/>
      <c r="J127" s="8"/>
      <c r="K127" s="8"/>
      <c r="L127" s="8"/>
      <c r="M127" s="8"/>
      <c r="N127" s="8"/>
      <c r="O127" s="34"/>
    </row>
    <row r="128" spans="2:16" ht="15.75">
      <c r="B128" s="36" t="s">
        <v>48</v>
      </c>
      <c r="C128" s="30">
        <v>28.347000122070313</v>
      </c>
      <c r="D128" s="4">
        <f>STDEV(C126:C128)</f>
        <v>0.33828382793494127</v>
      </c>
      <c r="E128" s="1">
        <f>AVERAGE(C126:C128)</f>
        <v>27.993000030517578</v>
      </c>
      <c r="F128" s="8"/>
      <c r="G128" s="30">
        <v>17.156000137329102</v>
      </c>
      <c r="H128" s="3">
        <f>STDEV(G126:G128)</f>
        <v>1.8877033594542209E-2</v>
      </c>
      <c r="I128" s="1">
        <f>AVERAGE(G126:G128)</f>
        <v>17.135333379109699</v>
      </c>
      <c r="J128" s="8"/>
      <c r="K128" s="1">
        <f>E128-I128</f>
        <v>10.857666651407879</v>
      </c>
      <c r="L128" s="1">
        <f>K128-$K$7</f>
        <v>-3.1203330357869437</v>
      </c>
      <c r="M128" s="27">
        <f>SQRT((D128*D128)+(H128*H128))</f>
        <v>0.33881011000211669</v>
      </c>
      <c r="N128" s="14"/>
      <c r="O128" s="35">
        <f>POWER(2,-L128)</f>
        <v>8.6958860513615317</v>
      </c>
      <c r="P128" s="26">
        <f>M128/SQRT((COUNT(C126:C128)+COUNT(G126:G128)/2))</f>
        <v>0.15971661754470456</v>
      </c>
    </row>
    <row r="129" spans="2:16">
      <c r="B129" s="36" t="s">
        <v>49</v>
      </c>
      <c r="C129" s="30">
        <v>31.510000228881836</v>
      </c>
      <c r="D129" s="10"/>
      <c r="E129" s="8"/>
      <c r="F129" s="8"/>
      <c r="G129" s="30">
        <v>19.146999359130859</v>
      </c>
      <c r="I129" s="8"/>
      <c r="J129" s="8"/>
      <c r="K129" s="8"/>
      <c r="L129" s="8"/>
      <c r="M129" s="8"/>
      <c r="N129" s="8"/>
      <c r="O129" s="34"/>
    </row>
    <row r="130" spans="2:16">
      <c r="B130" s="36" t="s">
        <v>49</v>
      </c>
      <c r="C130" s="30">
        <v>31.669000625610352</v>
      </c>
      <c r="D130" s="9"/>
      <c r="E130" s="8"/>
      <c r="F130" s="8"/>
      <c r="G130" s="30">
        <v>19.447000503540039</v>
      </c>
      <c r="H130" s="9"/>
      <c r="I130" s="8"/>
      <c r="J130" s="8"/>
      <c r="K130" s="8"/>
      <c r="L130" s="8"/>
      <c r="M130" s="8"/>
      <c r="N130" s="8"/>
      <c r="O130" s="34"/>
    </row>
    <row r="131" spans="2:16" ht="15.75">
      <c r="B131" s="36" t="s">
        <v>49</v>
      </c>
      <c r="C131" s="30"/>
      <c r="D131" s="4">
        <f t="shared" ref="D131" si="0">STDEV(C129:C131)</f>
        <v>0.11243025873808475</v>
      </c>
      <c r="E131" s="1">
        <f t="shared" ref="E131" si="1">AVERAGE(C129:C131)</f>
        <v>31.589500427246094</v>
      </c>
      <c r="F131" s="8"/>
      <c r="G131" s="30">
        <v>19.357999801635742</v>
      </c>
      <c r="H131" s="3">
        <f t="shared" ref="H131" si="2">STDEV(G129:G131)</f>
        <v>0.15407952401467417</v>
      </c>
      <c r="I131" s="1">
        <f t="shared" ref="I131" si="3">AVERAGE(G129:G131)</f>
        <v>19.317333221435547</v>
      </c>
      <c r="J131" s="8"/>
      <c r="K131" s="1">
        <f t="shared" ref="K131" si="4">E131-I131</f>
        <v>12.272167205810547</v>
      </c>
      <c r="L131" s="1">
        <f t="shared" ref="L131" si="5">K131-$K$7</f>
        <v>-1.7058324813842756</v>
      </c>
      <c r="M131" s="27">
        <f t="shared" ref="M131" si="6">SQRT((D131*D131)+(H131*H131))</f>
        <v>0.19073820487909926</v>
      </c>
      <c r="N131" s="14"/>
      <c r="O131" s="35">
        <f t="shared" ref="O131" si="7">POWER(2,-L131)</f>
        <v>3.2621711641757405</v>
      </c>
      <c r="P131" s="26">
        <f t="shared" ref="P131" si="8">M131/SQRT((COUNT(C129:C131)+COUNT(G129:G131)/2))</f>
        <v>0.10195385903226903</v>
      </c>
    </row>
    <row r="132" spans="2:16">
      <c r="B132" s="36" t="s">
        <v>50</v>
      </c>
      <c r="C132" s="30">
        <v>27.055999755859375</v>
      </c>
      <c r="D132" s="10"/>
      <c r="E132" s="8"/>
      <c r="F132" s="8"/>
      <c r="G132" s="30">
        <v>16.87299919128418</v>
      </c>
      <c r="I132" s="8"/>
      <c r="J132" s="8"/>
      <c r="K132" s="8"/>
      <c r="L132" s="8"/>
      <c r="M132" s="8"/>
      <c r="N132" s="8"/>
      <c r="O132" s="34"/>
    </row>
    <row r="133" spans="2:16">
      <c r="B133" s="36" t="s">
        <v>50</v>
      </c>
      <c r="C133" s="30">
        <v>26.947999954223633</v>
      </c>
      <c r="D133" s="9"/>
      <c r="E133" s="8"/>
      <c r="F133" s="8"/>
      <c r="G133" s="30">
        <v>16.875</v>
      </c>
      <c r="H133" s="9"/>
      <c r="I133" s="8"/>
      <c r="J133" s="8"/>
      <c r="K133" s="8"/>
      <c r="L133" s="8"/>
      <c r="M133" s="8"/>
      <c r="N133" s="8"/>
      <c r="O133" s="34"/>
    </row>
    <row r="134" spans="2:16" ht="15.75">
      <c r="B134" s="36" t="s">
        <v>50</v>
      </c>
      <c r="C134" s="30">
        <v>26.979999542236328</v>
      </c>
      <c r="D134" s="4">
        <f t="shared" ref="D134" si="9">STDEV(C132:C134)</f>
        <v>5.5473662304873196E-2</v>
      </c>
      <c r="E134" s="1">
        <f t="shared" ref="E134" si="10">AVERAGE(C132:C134)</f>
        <v>26.994666417439777</v>
      </c>
      <c r="F134" s="8"/>
      <c r="G134" s="30">
        <v>16.86199951171875</v>
      </c>
      <c r="H134" s="3">
        <f t="shared" ref="H134" si="11">STDEV(G132:G134)</f>
        <v>7.0001057326580501E-3</v>
      </c>
      <c r="I134" s="1">
        <f t="shared" ref="I134" si="12">AVERAGE(G132:G134)</f>
        <v>16.869999567667644</v>
      </c>
      <c r="J134" s="8"/>
      <c r="K134" s="1">
        <f t="shared" ref="K134" si="13">E134-I134</f>
        <v>10.124666849772133</v>
      </c>
      <c r="L134" s="1">
        <f t="shared" ref="L134" si="14">K134-$K$7</f>
        <v>-3.8533328374226894</v>
      </c>
      <c r="M134" s="27">
        <f t="shared" ref="M134" si="15">SQRT((D134*D134)+(H134*H134))</f>
        <v>5.5913582337241648E-2</v>
      </c>
      <c r="N134" s="14"/>
      <c r="O134" s="35">
        <f t="shared" ref="O134" si="16">POWER(2,-L134)</f>
        <v>14.453358244474218</v>
      </c>
      <c r="P134" s="26">
        <f t="shared" ref="P134" si="17">M134/SQRT((COUNT(C132:C134)+COUNT(G132:G134)/2))</f>
        <v>2.6357915487397295E-2</v>
      </c>
    </row>
    <row r="135" spans="2:16">
      <c r="B135" s="36" t="s">
        <v>51</v>
      </c>
      <c r="C135" s="30">
        <v>30.688999176025391</v>
      </c>
      <c r="D135" s="10"/>
      <c r="E135" s="8"/>
      <c r="F135" s="8"/>
      <c r="G135" s="30">
        <v>18.736000061035156</v>
      </c>
      <c r="I135" s="8"/>
      <c r="J135" s="8"/>
      <c r="K135" s="8"/>
      <c r="L135" s="8"/>
      <c r="M135" s="8"/>
      <c r="N135" s="8"/>
      <c r="O135" s="34"/>
    </row>
    <row r="136" spans="2:16">
      <c r="B136" s="36" t="s">
        <v>51</v>
      </c>
      <c r="C136" s="30">
        <v>30.97599983215332</v>
      </c>
      <c r="D136" s="9"/>
      <c r="E136" s="8"/>
      <c r="F136" s="8"/>
      <c r="G136" s="30">
        <v>18.863000869750977</v>
      </c>
      <c r="H136" s="9"/>
      <c r="I136" s="8"/>
      <c r="J136" s="8"/>
      <c r="K136" s="8"/>
      <c r="L136" s="8"/>
      <c r="M136" s="8"/>
      <c r="N136" s="8"/>
      <c r="O136" s="34"/>
    </row>
    <row r="137" spans="2:16" ht="15.75">
      <c r="B137" s="36" t="s">
        <v>51</v>
      </c>
      <c r="C137" s="30"/>
      <c r="D137" s="4">
        <f t="shared" ref="D137" si="18">STDEV(C135:C137)</f>
        <v>0.20294011015304755</v>
      </c>
      <c r="E137" s="1">
        <f t="shared" ref="E137" si="19">AVERAGE(C135:C137)</f>
        <v>30.832499504089355</v>
      </c>
      <c r="F137" s="8"/>
      <c r="G137" s="30">
        <v>18.868999481201172</v>
      </c>
      <c r="H137" s="3">
        <f t="shared" ref="H137" si="20">STDEV(G135:G137)</f>
        <v>7.5115504966572599E-2</v>
      </c>
      <c r="I137" s="1">
        <f t="shared" ref="I137" si="21">AVERAGE(G135:G137)</f>
        <v>18.822666803995769</v>
      </c>
      <c r="J137" s="8"/>
      <c r="K137" s="1">
        <f t="shared" ref="K137" si="22">E137-I137</f>
        <v>12.009832700093586</v>
      </c>
      <c r="L137" s="1">
        <f t="shared" ref="L137" si="23">K137-$K$7</f>
        <v>-1.9681669871012364</v>
      </c>
      <c r="M137" s="27">
        <f t="shared" ref="M137" si="24">SQRT((D137*D137)+(H137*H137))</f>
        <v>0.21639553460114253</v>
      </c>
      <c r="N137" s="14"/>
      <c r="O137" s="35">
        <f t="shared" ref="O137" si="25">POWER(2,-L137)</f>
        <v>3.9127067502339767</v>
      </c>
      <c r="P137" s="26">
        <f t="shared" ref="P137" si="26">M137/SQRT((COUNT(C135:C137)+COUNT(G135:G137)/2))</f>
        <v>0.11566827864360871</v>
      </c>
    </row>
    <row r="138" spans="2:16">
      <c r="B138" s="36" t="s">
        <v>52</v>
      </c>
      <c r="C138" s="30">
        <v>26.367000579833984</v>
      </c>
      <c r="D138" s="10"/>
      <c r="E138" s="8"/>
      <c r="F138" s="8"/>
      <c r="G138" s="30">
        <v>16.60099983215332</v>
      </c>
      <c r="I138" s="8"/>
      <c r="J138" s="8"/>
      <c r="K138" s="8"/>
      <c r="L138" s="8"/>
      <c r="M138" s="8"/>
      <c r="N138" s="8"/>
      <c r="O138" s="34"/>
    </row>
    <row r="139" spans="2:16">
      <c r="B139" s="36" t="s">
        <v>52</v>
      </c>
      <c r="C139" s="30">
        <v>25.906000137329102</v>
      </c>
      <c r="D139" s="9"/>
      <c r="E139" s="8"/>
      <c r="F139" s="8"/>
      <c r="G139" s="30">
        <v>16.729999542236328</v>
      </c>
      <c r="H139" s="9"/>
      <c r="I139" s="8"/>
      <c r="J139" s="8"/>
      <c r="K139" s="8"/>
      <c r="L139" s="8"/>
      <c r="M139" s="8"/>
      <c r="N139" s="8"/>
      <c r="O139" s="34"/>
    </row>
    <row r="140" spans="2:16" ht="15.75">
      <c r="B140" s="36" t="s">
        <v>52</v>
      </c>
      <c r="C140" s="30">
        <v>26.142999649047852</v>
      </c>
      <c r="D140" s="4">
        <f t="shared" ref="D140" si="27">STDEV(C138:C140)</f>
        <v>0.23053076206051937</v>
      </c>
      <c r="E140" s="1">
        <f t="shared" ref="E140" si="28">AVERAGE(C138:C140)</f>
        <v>26.13866678873698</v>
      </c>
      <c r="F140" s="8"/>
      <c r="G140" s="30">
        <v>16.666000366210938</v>
      </c>
      <c r="H140" s="3">
        <f t="shared" ref="H140" si="29">STDEV(G138:G140)</f>
        <v>6.4500502790294137E-2</v>
      </c>
      <c r="I140" s="1">
        <f t="shared" ref="I140" si="30">AVERAGE(G138:G140)</f>
        <v>16.665666580200195</v>
      </c>
      <c r="J140" s="8"/>
      <c r="K140" s="1">
        <f t="shared" ref="K140" si="31">E140-I140</f>
        <v>9.473000208536785</v>
      </c>
      <c r="L140" s="1">
        <f t="shared" ref="L140" si="32">K140-$K$7</f>
        <v>-4.5049994786580374</v>
      </c>
      <c r="M140" s="27">
        <f t="shared" ref="M140" si="33">SQRT((D140*D140)+(H140*H140))</f>
        <v>0.23938409954799533</v>
      </c>
      <c r="N140" s="14"/>
      <c r="O140" s="35">
        <f t="shared" ref="O140" si="34">POWER(2,-L140)</f>
        <v>22.705965494024554</v>
      </c>
      <c r="P140" s="26">
        <f t="shared" ref="P140" si="35">M140/SQRT((COUNT(C138:C140)+COUNT(G138:G140)/2))</f>
        <v>0.11284674673241538</v>
      </c>
    </row>
    <row r="141" spans="2:16">
      <c r="B141" s="36" t="s">
        <v>53</v>
      </c>
      <c r="C141" s="30"/>
      <c r="D141" s="10"/>
      <c r="E141" s="8"/>
      <c r="F141" s="8"/>
      <c r="G141" s="30">
        <v>19.708999633789063</v>
      </c>
      <c r="I141" s="8"/>
      <c r="J141" s="8"/>
      <c r="K141" s="8"/>
      <c r="L141" s="8"/>
      <c r="M141" s="8"/>
      <c r="N141" s="8"/>
      <c r="O141" s="34"/>
    </row>
    <row r="142" spans="2:16">
      <c r="B142" s="36" t="s">
        <v>53</v>
      </c>
      <c r="C142" s="30">
        <v>32.550998687744141</v>
      </c>
      <c r="D142" s="9"/>
      <c r="E142" s="8"/>
      <c r="F142" s="8"/>
      <c r="G142" s="30">
        <v>19.684999465942383</v>
      </c>
      <c r="H142" s="9"/>
      <c r="I142" s="8"/>
      <c r="J142" s="8"/>
      <c r="K142" s="8"/>
      <c r="L142" s="8"/>
      <c r="M142" s="8"/>
      <c r="N142" s="8"/>
      <c r="O142" s="34"/>
    </row>
    <row r="143" spans="2:16" ht="15.75">
      <c r="B143" s="36" t="s">
        <v>53</v>
      </c>
      <c r="C143" s="30">
        <v>32.403999328613281</v>
      </c>
      <c r="D143" s="4">
        <f t="shared" ref="D143" si="36">STDEV(C141:C143)</f>
        <v>0.1039442436715073</v>
      </c>
      <c r="E143" s="1">
        <f t="shared" ref="E143" si="37">AVERAGE(C141:C143)</f>
        <v>32.477499008178711</v>
      </c>
      <c r="F143" s="8"/>
      <c r="G143" s="30">
        <v>19.707000732421875</v>
      </c>
      <c r="H143" s="3">
        <f t="shared" ref="H143" si="38">STDEV(G141:G143)</f>
        <v>1.3317027884417803E-2</v>
      </c>
      <c r="I143" s="1">
        <f t="shared" ref="I143" si="39">AVERAGE(G141:G143)</f>
        <v>19.700333277384441</v>
      </c>
      <c r="J143" s="8"/>
      <c r="K143" s="1">
        <f t="shared" ref="K143" si="40">E143-I143</f>
        <v>12.77716573079427</v>
      </c>
      <c r="L143" s="1">
        <f t="shared" ref="L143" si="41">K143-$K$7</f>
        <v>-1.2008339564005528</v>
      </c>
      <c r="M143" s="27">
        <f t="shared" ref="M143" si="42">SQRT((D143*D143)+(H143*H143))</f>
        <v>0.10479384058290853</v>
      </c>
      <c r="N143" s="14"/>
      <c r="O143" s="35">
        <f t="shared" ref="O143" si="43">POWER(2,-L143)</f>
        <v>2.2987251144724485</v>
      </c>
      <c r="P143" s="26">
        <f t="shared" ref="P143" si="44">M143/SQRT((COUNT(C141:C143)+COUNT(G141:G143)/2))</f>
        <v>5.6014663957921505E-2</v>
      </c>
    </row>
    <row r="144" spans="2:16">
      <c r="B144" s="36" t="s">
        <v>54</v>
      </c>
      <c r="C144" s="30">
        <v>24.902000427246094</v>
      </c>
      <c r="D144" s="10"/>
      <c r="E144" s="8"/>
      <c r="F144" s="8"/>
      <c r="G144" s="30">
        <v>16.819999694824219</v>
      </c>
      <c r="I144" s="8"/>
      <c r="J144" s="8"/>
      <c r="K144" s="8"/>
      <c r="L144" s="8"/>
      <c r="M144" s="8"/>
      <c r="N144" s="8"/>
      <c r="O144" s="34"/>
    </row>
    <row r="145" spans="2:16">
      <c r="B145" s="36" t="s">
        <v>54</v>
      </c>
      <c r="C145" s="30">
        <v>25.121999740600586</v>
      </c>
      <c r="D145" s="9"/>
      <c r="E145" s="8"/>
      <c r="F145" s="8"/>
      <c r="G145" s="30">
        <v>16.851999282836914</v>
      </c>
      <c r="H145" s="9"/>
      <c r="I145" s="8"/>
      <c r="J145" s="8"/>
      <c r="K145" s="8"/>
      <c r="L145" s="8"/>
      <c r="M145" s="8"/>
      <c r="N145" s="8"/>
      <c r="O145" s="34"/>
    </row>
    <row r="146" spans="2:16" ht="15.75">
      <c r="B146" s="36" t="s">
        <v>54</v>
      </c>
      <c r="C146" s="30">
        <v>25.02400016784668</v>
      </c>
      <c r="D146" s="4">
        <f t="shared" ref="D146" si="45">STDEV(C144:C146)</f>
        <v>0.1102176262695812</v>
      </c>
      <c r="E146" s="1">
        <f t="shared" ref="E146" si="46">AVERAGE(C144:C146)</f>
        <v>25.016000111897785</v>
      </c>
      <c r="F146" s="8"/>
      <c r="G146" s="30">
        <v>16.892999649047852</v>
      </c>
      <c r="H146" s="3">
        <f t="shared" ref="H146" si="47">STDEV(G144:G146)</f>
        <v>3.6592342047359457E-2</v>
      </c>
      <c r="I146" s="1">
        <f t="shared" ref="I146" si="48">AVERAGE(G144:G146)</f>
        <v>16.854999542236328</v>
      </c>
      <c r="J146" s="8"/>
      <c r="K146" s="1">
        <f t="shared" ref="K146" si="49">E146-I146</f>
        <v>8.1610005696614571</v>
      </c>
      <c r="L146" s="1">
        <f t="shared" ref="L146" si="50">K146-$K$7</f>
        <v>-5.8169991175333653</v>
      </c>
      <c r="M146" s="27">
        <f t="shared" ref="M146" si="51">SQRT((D146*D146)+(H146*H146))</f>
        <v>0.11613321935179455</v>
      </c>
      <c r="N146" s="14"/>
      <c r="O146" s="35">
        <f t="shared" ref="O146" si="52">POWER(2,-L146)</f>
        <v>56.375605460327492</v>
      </c>
      <c r="P146" s="26">
        <f t="shared" ref="P146" si="53">M146/SQRT((COUNT(C144:C146)+COUNT(G144:G146)/2))</f>
        <v>5.4745724616452482E-2</v>
      </c>
    </row>
    <row r="147" spans="2:16">
      <c r="B147" s="36" t="s">
        <v>55</v>
      </c>
      <c r="C147" s="30"/>
      <c r="D147" s="10"/>
      <c r="E147" s="8"/>
      <c r="F147" s="8"/>
      <c r="G147" s="30">
        <v>18.791000366210938</v>
      </c>
      <c r="I147" s="8"/>
      <c r="J147" s="8"/>
      <c r="K147" s="8"/>
      <c r="L147" s="8"/>
      <c r="M147" s="8"/>
      <c r="N147" s="8"/>
      <c r="O147" s="34"/>
    </row>
    <row r="148" spans="2:16">
      <c r="B148" s="36" t="s">
        <v>55</v>
      </c>
      <c r="C148" s="30">
        <v>30.541999816894531</v>
      </c>
      <c r="D148" s="9"/>
      <c r="E148" s="8"/>
      <c r="F148" s="8"/>
      <c r="G148" s="30">
        <v>19.031000137329102</v>
      </c>
      <c r="H148" s="9"/>
      <c r="I148" s="8"/>
      <c r="J148" s="8"/>
      <c r="K148" s="8"/>
      <c r="L148" s="8"/>
      <c r="M148" s="8"/>
      <c r="N148" s="8"/>
      <c r="O148" s="34"/>
    </row>
    <row r="149" spans="2:16" ht="15.75">
      <c r="B149" s="36" t="s">
        <v>55</v>
      </c>
      <c r="C149" s="30">
        <v>30.209999084472656</v>
      </c>
      <c r="D149" s="4">
        <f t="shared" ref="D149" si="54">STDEV(C147:C149)</f>
        <v>0.23475996925440828</v>
      </c>
      <c r="E149" s="1">
        <f t="shared" ref="E149" si="55">AVERAGE(C147:C149)</f>
        <v>30.375999450683594</v>
      </c>
      <c r="F149" s="8"/>
      <c r="G149" s="30">
        <v>18.836000442504883</v>
      </c>
      <c r="H149" s="3">
        <f t="shared" ref="H149" si="56">STDEV(G147:G149)</f>
        <v>0.12757336319726678</v>
      </c>
      <c r="I149" s="1">
        <f t="shared" ref="I149" si="57">AVERAGE(G147:G149)</f>
        <v>18.886000315348308</v>
      </c>
      <c r="J149" s="8"/>
      <c r="K149" s="1">
        <f t="shared" ref="K149" si="58">E149-I149</f>
        <v>11.489999135335285</v>
      </c>
      <c r="L149" s="1">
        <f t="shared" ref="L149" si="59">K149-$K$7</f>
        <v>-2.4880005518595372</v>
      </c>
      <c r="M149" s="27">
        <f t="shared" ref="M149" si="60">SQRT((D149*D149)+(H149*H149))</f>
        <v>0.26718384337716317</v>
      </c>
      <c r="N149" s="14"/>
      <c r="O149" s="35">
        <f t="shared" ref="O149" si="61">POWER(2,-L149)</f>
        <v>5.6099991485054082</v>
      </c>
      <c r="P149" s="26">
        <f t="shared" ref="P149" si="62">M149/SQRT((COUNT(C147:C149)+COUNT(G147:G149)/2))</f>
        <v>0.14281577159983064</v>
      </c>
    </row>
    <row r="150" spans="2:16">
      <c r="B150" s="36" t="s">
        <v>56</v>
      </c>
      <c r="C150" s="30">
        <v>28.160999298095703</v>
      </c>
      <c r="D150" s="10"/>
      <c r="E150" s="8"/>
      <c r="F150" s="8"/>
      <c r="G150" s="30">
        <v>17.579000473022461</v>
      </c>
      <c r="I150" s="8"/>
      <c r="J150" s="8"/>
      <c r="K150" s="8"/>
      <c r="L150" s="8"/>
      <c r="M150" s="8"/>
      <c r="N150" s="8"/>
      <c r="O150" s="34"/>
    </row>
    <row r="151" spans="2:16">
      <c r="B151" s="36" t="s">
        <v>56</v>
      </c>
      <c r="C151" s="30">
        <v>28.107000350952148</v>
      </c>
      <c r="D151" s="9"/>
      <c r="E151" s="8"/>
      <c r="F151" s="8"/>
      <c r="G151" s="30">
        <v>17.746000289916992</v>
      </c>
      <c r="H151" s="9"/>
      <c r="I151" s="8"/>
      <c r="J151" s="8"/>
      <c r="K151" s="8"/>
      <c r="L151" s="8"/>
      <c r="M151" s="8"/>
      <c r="N151" s="8"/>
      <c r="O151" s="34"/>
    </row>
    <row r="152" spans="2:16" ht="15.75">
      <c r="B152" s="36" t="s">
        <v>56</v>
      </c>
      <c r="C152" s="30">
        <v>28.430000305175781</v>
      </c>
      <c r="D152" s="4">
        <f t="shared" ref="D152" si="63">STDEV(C150:C152)</f>
        <v>0.17301560552482098</v>
      </c>
      <c r="E152" s="1">
        <f t="shared" ref="E152" si="64">AVERAGE(C150:C152)</f>
        <v>28.232666651407879</v>
      </c>
      <c r="F152" s="8"/>
      <c r="G152" s="30">
        <v>17.645000457763672</v>
      </c>
      <c r="H152" s="3">
        <f t="shared" ref="H152" si="65">STDEV(G150:G152)</f>
        <v>8.4108960009864495E-2</v>
      </c>
      <c r="I152" s="1">
        <f t="shared" ref="I152" si="66">AVERAGE(G150:G152)</f>
        <v>17.656667073567707</v>
      </c>
      <c r="J152" s="8"/>
      <c r="K152" s="1">
        <f t="shared" ref="K152" si="67">E152-I152</f>
        <v>10.575999577840172</v>
      </c>
      <c r="L152" s="1">
        <f t="shared" ref="L152" si="68">K152-$K$7</f>
        <v>-3.4020001093546508</v>
      </c>
      <c r="M152" s="27">
        <f t="shared" ref="M152" si="69">SQRT((D152*D152)+(H152*H152))</f>
        <v>0.19237649780849386</v>
      </c>
      <c r="N152" s="14"/>
      <c r="O152" s="35">
        <f t="shared" ref="O152" si="70">POWER(2,-L152)</f>
        <v>10.57070804651379</v>
      </c>
      <c r="P152" s="26">
        <f t="shared" ref="P152" si="71">M152/SQRT((COUNT(C150:C152)+COUNT(G150:G152)/2))</f>
        <v>9.0687150760870014E-2</v>
      </c>
    </row>
    <row r="153" spans="2:16">
      <c r="B153" s="36" t="s">
        <v>57</v>
      </c>
      <c r="C153" s="30">
        <v>29.871999740600586</v>
      </c>
      <c r="D153" s="10"/>
      <c r="E153" s="8"/>
      <c r="F153" s="8"/>
      <c r="G153" s="30">
        <v>17.982000350952148</v>
      </c>
      <c r="I153" s="8"/>
      <c r="J153" s="8"/>
      <c r="K153" s="8"/>
      <c r="L153" s="8"/>
      <c r="M153" s="8"/>
      <c r="N153" s="8"/>
      <c r="O153" s="34"/>
    </row>
    <row r="154" spans="2:16">
      <c r="B154" s="36" t="s">
        <v>57</v>
      </c>
      <c r="C154" s="30">
        <v>30.264999389648437</v>
      </c>
      <c r="D154" s="9"/>
      <c r="E154" s="8"/>
      <c r="F154" s="8"/>
      <c r="G154" s="30">
        <v>17.993000030517578</v>
      </c>
      <c r="H154" s="9"/>
      <c r="I154" s="8"/>
      <c r="J154" s="8"/>
      <c r="K154" s="8"/>
      <c r="L154" s="8"/>
      <c r="M154" s="8"/>
      <c r="N154" s="8"/>
      <c r="O154" s="34"/>
    </row>
    <row r="155" spans="2:16" ht="15.75">
      <c r="B155" s="36" t="s">
        <v>57</v>
      </c>
      <c r="C155" s="30">
        <v>30.316999435424805</v>
      </c>
      <c r="D155" s="4">
        <f t="shared" ref="D155" si="72">STDEV(C153:C155)</f>
        <v>0.24330278026433325</v>
      </c>
      <c r="E155" s="1">
        <f t="shared" ref="E155" si="73">AVERAGE(C153:C155)</f>
        <v>30.151332855224609</v>
      </c>
      <c r="F155" s="8"/>
      <c r="G155" s="30">
        <v>17.99799919128418</v>
      </c>
      <c r="H155" s="3">
        <f t="shared" ref="H155" si="74">STDEV(G153:G155)</f>
        <v>8.1848177630118885E-3</v>
      </c>
      <c r="I155" s="1">
        <f t="shared" ref="I155" si="75">AVERAGE(G153:G155)</f>
        <v>17.990999857584637</v>
      </c>
      <c r="J155" s="8"/>
      <c r="K155" s="1">
        <f t="shared" ref="K155" si="76">E155-I155</f>
        <v>12.160332997639973</v>
      </c>
      <c r="L155" s="1">
        <f t="shared" ref="L155" si="77">K155-$K$7</f>
        <v>-1.8176666895548497</v>
      </c>
      <c r="M155" s="27">
        <f t="shared" ref="M155" si="78">SQRT((D155*D155)+(H155*H155))</f>
        <v>0.24344041185918197</v>
      </c>
      <c r="N155" s="14"/>
      <c r="O155" s="35">
        <f t="shared" ref="O155" si="79">POWER(2,-L155)</f>
        <v>3.5251061210118739</v>
      </c>
      <c r="P155" s="26">
        <f t="shared" ref="P155" si="80">M155/SQRT((COUNT(C153:C155)+COUNT(G153:G155)/2))</f>
        <v>0.11475891069364907</v>
      </c>
    </row>
    <row r="156" spans="2:16">
      <c r="B156" s="36" t="s">
        <v>58</v>
      </c>
      <c r="C156" s="30">
        <v>28.091999053955078</v>
      </c>
      <c r="D156" s="10"/>
      <c r="E156" s="8"/>
      <c r="F156" s="8"/>
      <c r="G156" s="30">
        <v>18.13599967956543</v>
      </c>
      <c r="I156" s="8"/>
      <c r="J156" s="8"/>
      <c r="K156" s="8"/>
      <c r="L156" s="8"/>
      <c r="M156" s="8"/>
      <c r="N156" s="8"/>
      <c r="O156" s="34"/>
    </row>
    <row r="157" spans="2:16">
      <c r="B157" s="36" t="s">
        <v>58</v>
      </c>
      <c r="C157" s="30">
        <v>28.336999893188477</v>
      </c>
      <c r="D157" s="9"/>
      <c r="E157" s="8"/>
      <c r="F157" s="8"/>
      <c r="G157" s="30">
        <v>18.132999420166016</v>
      </c>
      <c r="H157" s="9"/>
      <c r="I157" s="8"/>
      <c r="J157" s="8"/>
      <c r="K157" s="8"/>
      <c r="L157" s="8"/>
      <c r="M157" s="8"/>
      <c r="N157" s="8"/>
      <c r="O157" s="34"/>
    </row>
    <row r="158" spans="2:16" ht="15.75">
      <c r="B158" s="36" t="s">
        <v>58</v>
      </c>
      <c r="C158" s="30">
        <v>28.572999954223633</v>
      </c>
      <c r="D158" s="4">
        <f t="shared" ref="D158" si="81">STDEV(C156:C158)</f>
        <v>0.24051448538942069</v>
      </c>
      <c r="E158" s="1">
        <f t="shared" ref="E158" si="82">AVERAGE(C156:C158)</f>
        <v>28.333999633789062</v>
      </c>
      <c r="F158" s="8"/>
      <c r="G158" s="30">
        <v>18.146999359130859</v>
      </c>
      <c r="H158" s="3">
        <f t="shared" ref="H158" si="83">STDEV(G156:G158)</f>
        <v>7.3710333742433307E-3</v>
      </c>
      <c r="I158" s="1">
        <f t="shared" ref="I158" si="84">AVERAGE(G156:G158)</f>
        <v>18.138666152954102</v>
      </c>
      <c r="J158" s="8"/>
      <c r="K158" s="1">
        <f t="shared" ref="K158" si="85">E158-I158</f>
        <v>10.195333480834961</v>
      </c>
      <c r="L158" s="1">
        <f t="shared" ref="L158" si="86">K158-$K$7</f>
        <v>-3.7826662063598615</v>
      </c>
      <c r="M158" s="27">
        <f t="shared" ref="M158" si="87">SQRT((D158*D158)+(H158*H158))</f>
        <v>0.24062740869473301</v>
      </c>
      <c r="N158" s="14"/>
      <c r="O158" s="35">
        <f t="shared" ref="O158" si="88">POWER(2,-L158)</f>
        <v>13.76245752746185</v>
      </c>
      <c r="P158" s="26">
        <f t="shared" ref="P158" si="89">M158/SQRT((COUNT(C156:C158)+COUNT(G156:G158)/2))</f>
        <v>0.11343284828492835</v>
      </c>
    </row>
    <row r="159" spans="2:16">
      <c r="B159" s="31" t="s">
        <v>59</v>
      </c>
      <c r="C159" s="30"/>
      <c r="D159" s="10"/>
      <c r="E159" s="8"/>
      <c r="F159" s="8"/>
      <c r="G159" s="30">
        <v>23.141000747680664</v>
      </c>
      <c r="I159" s="8"/>
      <c r="J159" s="8"/>
      <c r="K159" s="8"/>
      <c r="L159" s="8"/>
      <c r="M159" s="8"/>
      <c r="N159" s="8"/>
      <c r="O159" s="34"/>
    </row>
    <row r="160" spans="2:16">
      <c r="B160" s="31" t="s">
        <v>59</v>
      </c>
      <c r="C160" s="30">
        <v>30.783000946044922</v>
      </c>
      <c r="D160" s="9"/>
      <c r="E160" s="8"/>
      <c r="F160" s="8"/>
      <c r="G160" s="30">
        <v>23.073999404907227</v>
      </c>
      <c r="H160" s="9"/>
      <c r="I160" s="8"/>
      <c r="J160" s="8"/>
      <c r="K160" s="8"/>
      <c r="L160" s="8"/>
      <c r="M160" s="8"/>
      <c r="N160" s="8"/>
      <c r="O160" s="34"/>
    </row>
    <row r="161" spans="2:16" ht="15.75">
      <c r="B161" s="31" t="s">
        <v>59</v>
      </c>
      <c r="C161" s="30">
        <v>33.567001342773437</v>
      </c>
      <c r="D161" s="4">
        <f t="shared" ref="D161" si="90">STDEV(C159:C161)</f>
        <v>1.9685855593527719</v>
      </c>
      <c r="E161" s="1">
        <f t="shared" ref="E161" si="91">AVERAGE(C159:C161)</f>
        <v>32.17500114440918</v>
      </c>
      <c r="F161" s="8"/>
      <c r="G161" s="30">
        <v>22.959999084472656</v>
      </c>
      <c r="H161" s="3">
        <f t="shared" ref="H161" si="92">STDEV(G159:G161)</f>
        <v>9.1512162285215276E-2</v>
      </c>
      <c r="I161" s="1">
        <f t="shared" ref="I161" si="93">AVERAGE(G159:G161)</f>
        <v>23.058333079020183</v>
      </c>
      <c r="J161" s="8"/>
      <c r="K161" s="1">
        <f t="shared" ref="K161" si="94">E161-I161</f>
        <v>9.1166680653889962</v>
      </c>
      <c r="L161" s="1">
        <f t="shared" ref="L161" si="95">K161-$K$7</f>
        <v>-4.8613316218058262</v>
      </c>
      <c r="M161" s="27">
        <f t="shared" ref="M161" si="96">SQRT((D161*D161)+(H161*H161))</f>
        <v>1.9707114401500747</v>
      </c>
      <c r="N161" s="14"/>
      <c r="O161" s="43">
        <f t="shared" ref="O161" si="97">POWER(2,-L161)</f>
        <v>29.067430117773291</v>
      </c>
      <c r="P161" s="26">
        <f t="shared" ref="P161" si="98">M161/SQRT((COUNT(C159:C161)+COUNT(G159:G161)/2))</f>
        <v>1.0533895738910628</v>
      </c>
    </row>
    <row r="162" spans="2:16">
      <c r="B162" s="36" t="s">
        <v>60</v>
      </c>
      <c r="C162" s="30">
        <v>24.066999435424805</v>
      </c>
      <c r="D162" s="10"/>
      <c r="E162" s="8"/>
      <c r="F162" s="8"/>
      <c r="G162" s="30">
        <v>16.645999908447266</v>
      </c>
      <c r="I162" s="8"/>
      <c r="J162" s="8"/>
      <c r="K162" s="8"/>
      <c r="L162" s="8"/>
      <c r="M162" s="8"/>
      <c r="N162" s="8"/>
      <c r="O162" s="34"/>
    </row>
    <row r="163" spans="2:16">
      <c r="B163" s="36" t="s">
        <v>60</v>
      </c>
      <c r="C163" s="30">
        <v>24.464000701904297</v>
      </c>
      <c r="D163" s="9"/>
      <c r="E163" s="8"/>
      <c r="F163" s="8"/>
      <c r="G163" s="30">
        <v>16.674999237060547</v>
      </c>
      <c r="H163" s="9"/>
      <c r="I163" s="8"/>
      <c r="J163" s="8"/>
      <c r="K163" s="8"/>
      <c r="L163" s="8"/>
      <c r="M163" s="8"/>
      <c r="N163" s="8"/>
      <c r="O163" s="34"/>
    </row>
    <row r="164" spans="2:16" ht="15.75">
      <c r="B164" s="36" t="s">
        <v>60</v>
      </c>
      <c r="C164" s="30">
        <v>24.275999069213867</v>
      </c>
      <c r="D164" s="4">
        <f t="shared" ref="D164" si="99">STDEV(C162:C164)</f>
        <v>0.19859316302631436</v>
      </c>
      <c r="E164" s="1">
        <f t="shared" ref="E164" si="100">AVERAGE(C162:C164)</f>
        <v>24.268999735514324</v>
      </c>
      <c r="F164" s="8"/>
      <c r="G164" s="30">
        <v>16.674999237060547</v>
      </c>
      <c r="H164" s="3">
        <f t="shared" ref="H164" si="101">STDEV(G162:G164)</f>
        <v>1.6742770181196347E-2</v>
      </c>
      <c r="I164" s="1">
        <f t="shared" ref="I164" si="102">AVERAGE(G162:G164)</f>
        <v>16.665332794189453</v>
      </c>
      <c r="J164" s="8"/>
      <c r="K164" s="1">
        <f t="shared" ref="K164" si="103">E164-I164</f>
        <v>7.603666941324871</v>
      </c>
      <c r="L164" s="1">
        <f t="shared" ref="L164" si="104">K164-$K$7</f>
        <v>-6.3743327458699515</v>
      </c>
      <c r="M164" s="27">
        <f t="shared" ref="M164" si="105">SQRT((D164*D164)+(H164*H164))</f>
        <v>0.19929767874748724</v>
      </c>
      <c r="N164" s="14"/>
      <c r="O164" s="35">
        <f t="shared" ref="O164" si="106">POWER(2,-L164)</f>
        <v>82.959353481087831</v>
      </c>
      <c r="P164" s="26">
        <f t="shared" ref="P164" si="107">M164/SQRT((COUNT(C162:C164)+COUNT(G162:G164)/2))</f>
        <v>9.3949826744724213E-2</v>
      </c>
    </row>
    <row r="165" spans="2:16">
      <c r="B165" s="36" t="s">
        <v>61</v>
      </c>
      <c r="C165" s="30"/>
      <c r="D165" s="10"/>
      <c r="E165" s="8"/>
      <c r="F165" s="8"/>
      <c r="G165" s="30">
        <v>17.878999710083008</v>
      </c>
      <c r="I165" s="8"/>
      <c r="J165" s="8"/>
      <c r="K165" s="8"/>
      <c r="L165" s="8"/>
      <c r="M165" s="8"/>
      <c r="N165" s="8"/>
      <c r="O165" s="34"/>
    </row>
    <row r="166" spans="2:16">
      <c r="B166" s="36" t="s">
        <v>61</v>
      </c>
      <c r="C166" s="30">
        <v>29.173000335693359</v>
      </c>
      <c r="D166" s="9"/>
      <c r="E166" s="8"/>
      <c r="F166" s="8"/>
      <c r="G166" s="30">
        <v>17.892000198364258</v>
      </c>
      <c r="H166" s="9"/>
      <c r="I166" s="8"/>
      <c r="J166" s="8"/>
      <c r="K166" s="8"/>
      <c r="L166" s="8"/>
      <c r="M166" s="8"/>
      <c r="N166" s="8"/>
      <c r="O166" s="34"/>
    </row>
    <row r="167" spans="2:16" ht="15.75">
      <c r="B167" s="36" t="s">
        <v>61</v>
      </c>
      <c r="C167" s="30">
        <v>29.691999435424805</v>
      </c>
      <c r="D167" s="4">
        <f t="shared" ref="D167" si="108">STDEV(C165:C167)</f>
        <v>0.36698778284981826</v>
      </c>
      <c r="E167" s="1">
        <f t="shared" ref="E167" si="109">AVERAGE(C165:C167)</f>
        <v>29.432499885559082</v>
      </c>
      <c r="F167" s="8"/>
      <c r="G167" s="30">
        <v>17.957000732421875</v>
      </c>
      <c r="H167" s="3">
        <f t="shared" ref="H167" si="110">STDEV(G165:G167)</f>
        <v>4.1789635096984731E-2</v>
      </c>
      <c r="I167" s="1">
        <f t="shared" ref="I167" si="111">AVERAGE(G165:G167)</f>
        <v>17.909333546956379</v>
      </c>
      <c r="J167" s="8"/>
      <c r="K167" s="1">
        <f t="shared" ref="K167" si="112">E167-I167</f>
        <v>11.523166338602703</v>
      </c>
      <c r="L167" s="1">
        <f t="shared" ref="L167" si="113">K167-$K$7</f>
        <v>-2.4548333485921194</v>
      </c>
      <c r="M167" s="27">
        <f t="shared" ref="M167" si="114">SQRT((D167*D167)+(H167*H167))</f>
        <v>0.36935945413995364</v>
      </c>
      <c r="N167" s="14"/>
      <c r="O167" s="35">
        <f t="shared" ref="O167" si="115">POWER(2,-L167)</f>
        <v>5.4824978783345921</v>
      </c>
      <c r="P167" s="26">
        <f t="shared" ref="P167" si="116">M167/SQRT((COUNT(C165:C167)+COUNT(G165:G167)/2))</f>
        <v>0.19743093285107835</v>
      </c>
    </row>
    <row r="168" spans="2:16">
      <c r="B168" s="36" t="s">
        <v>62</v>
      </c>
      <c r="C168" s="30">
        <v>26.874000549316406</v>
      </c>
      <c r="D168" s="10"/>
      <c r="E168" s="8"/>
      <c r="F168" s="8"/>
      <c r="G168" s="30">
        <v>16.854999542236328</v>
      </c>
      <c r="I168" s="8"/>
      <c r="J168" s="8"/>
      <c r="K168" s="8"/>
      <c r="L168" s="8"/>
      <c r="M168" s="8"/>
      <c r="N168" s="8"/>
      <c r="O168" s="34"/>
    </row>
    <row r="169" spans="2:16">
      <c r="B169" s="36" t="s">
        <v>62</v>
      </c>
      <c r="C169" s="30">
        <v>27.106000900268555</v>
      </c>
      <c r="D169" s="9"/>
      <c r="E169" s="8"/>
      <c r="F169" s="8"/>
      <c r="G169" s="30">
        <v>16.857000350952148</v>
      </c>
      <c r="H169" s="9"/>
      <c r="I169" s="8"/>
      <c r="J169" s="8"/>
      <c r="K169" s="8"/>
      <c r="L169" s="8"/>
      <c r="M169" s="8"/>
      <c r="N169" s="8"/>
      <c r="O169" s="34"/>
    </row>
    <row r="170" spans="2:16" ht="15.75">
      <c r="B170" s="36" t="s">
        <v>62</v>
      </c>
      <c r="C170" s="30">
        <v>26.902999877929688</v>
      </c>
      <c r="D170" s="4">
        <f t="shared" ref="D170" si="117">STDEV(C168:C170)</f>
        <v>0.12640842467478605</v>
      </c>
      <c r="E170" s="1">
        <f t="shared" ref="E170" si="118">AVERAGE(C168:C170)</f>
        <v>26.961000442504883</v>
      </c>
      <c r="F170" s="8"/>
      <c r="G170" s="30">
        <v>16.884000778198242</v>
      </c>
      <c r="H170" s="3">
        <f t="shared" ref="H170" si="119">STDEV(G168:G170)</f>
        <v>1.6197211664910734E-2</v>
      </c>
      <c r="I170" s="1">
        <f t="shared" ref="I170" si="120">AVERAGE(G168:G170)</f>
        <v>16.865333557128906</v>
      </c>
      <c r="J170" s="8"/>
      <c r="K170" s="1">
        <f t="shared" ref="K170" si="121">E170-I170</f>
        <v>10.095666885375977</v>
      </c>
      <c r="L170" s="1">
        <f t="shared" ref="L170" si="122">K170-$K$7</f>
        <v>-3.8823328018188459</v>
      </c>
      <c r="M170" s="27">
        <f t="shared" ref="M170" si="123">SQRT((D170*D170)+(H170*H170))</f>
        <v>0.12744190635139988</v>
      </c>
      <c r="N170" s="14"/>
      <c r="O170" s="35">
        <f t="shared" ref="O170" si="124">POWER(2,-L170)</f>
        <v>14.746828394691539</v>
      </c>
      <c r="P170" s="26">
        <f t="shared" ref="P170" si="125">M170/SQRT((COUNT(C168:C170)+COUNT(G168:G170)/2))</f>
        <v>6.0076690792277197E-2</v>
      </c>
    </row>
    <row r="171" spans="2:16">
      <c r="B171" s="36" t="s">
        <v>63</v>
      </c>
      <c r="C171" s="30">
        <v>30.562999725341797</v>
      </c>
      <c r="D171" s="10"/>
      <c r="E171" s="8"/>
      <c r="F171" s="8"/>
      <c r="G171" s="30">
        <v>17.735000610351563</v>
      </c>
      <c r="I171" s="8"/>
      <c r="J171" s="8"/>
      <c r="K171" s="8"/>
      <c r="L171" s="8"/>
      <c r="M171" s="8"/>
      <c r="N171" s="8"/>
      <c r="O171" s="34"/>
    </row>
    <row r="172" spans="2:16">
      <c r="B172" s="36" t="s">
        <v>63</v>
      </c>
      <c r="C172" s="30">
        <v>29.729000091552734</v>
      </c>
      <c r="D172" s="9"/>
      <c r="E172" s="8"/>
      <c r="F172" s="8"/>
      <c r="G172" s="30">
        <v>17.780000686645508</v>
      </c>
      <c r="H172" s="9"/>
      <c r="I172" s="8"/>
      <c r="J172" s="8"/>
      <c r="K172" s="8"/>
      <c r="L172" s="8"/>
      <c r="M172" s="8"/>
      <c r="N172" s="8"/>
      <c r="O172" s="34"/>
    </row>
    <row r="173" spans="2:16" ht="15.75">
      <c r="B173" s="36" t="s">
        <v>63</v>
      </c>
      <c r="C173" s="30">
        <v>30.016000747680664</v>
      </c>
      <c r="D173" s="4">
        <f t="shared" ref="D173" si="126">STDEV(C171:C173)</f>
        <v>0.42370049314354058</v>
      </c>
      <c r="E173" s="1">
        <f t="shared" ref="E173" si="127">AVERAGE(C171:C173)</f>
        <v>30.102666854858398</v>
      </c>
      <c r="F173" s="8"/>
      <c r="G173" s="30">
        <v>17.797000885009766</v>
      </c>
      <c r="H173" s="3">
        <f t="shared" ref="H173" si="128">STDEV(G171:G173)</f>
        <v>3.2036561583545023E-2</v>
      </c>
      <c r="I173" s="1">
        <f t="shared" ref="I173" si="129">AVERAGE(G171:G173)</f>
        <v>17.770667394002277</v>
      </c>
      <c r="J173" s="8"/>
      <c r="K173" s="1">
        <f t="shared" ref="K173" si="130">E173-I173</f>
        <v>12.331999460856121</v>
      </c>
      <c r="L173" s="1">
        <f t="shared" ref="L173" si="131">K173-$K$7</f>
        <v>-1.6460002263387015</v>
      </c>
      <c r="M173" s="27">
        <f t="shared" ref="M173" si="132">SQRT((D173*D173)+(H173*H173))</f>
        <v>0.42490993065375132</v>
      </c>
      <c r="N173" s="14"/>
      <c r="O173" s="35">
        <f t="shared" ref="O173" si="133">POWER(2,-L173)</f>
        <v>3.1296476179440051</v>
      </c>
      <c r="P173" s="26">
        <f t="shared" ref="P173" si="134">M173/SQRT((COUNT(C171:C173)+COUNT(G171:G173)/2))</f>
        <v>0.20030446223918216</v>
      </c>
    </row>
    <row r="174" spans="2:16">
      <c r="B174" s="36" t="s">
        <v>64</v>
      </c>
      <c r="C174" s="30">
        <v>25.784000396728516</v>
      </c>
      <c r="D174" s="10"/>
      <c r="E174" s="8"/>
      <c r="F174" s="8"/>
      <c r="G174" s="30">
        <v>16.693000793457031</v>
      </c>
      <c r="I174" s="8"/>
      <c r="J174" s="8"/>
      <c r="K174" s="8"/>
      <c r="L174" s="8"/>
      <c r="M174" s="8"/>
      <c r="N174" s="8"/>
      <c r="O174" s="34"/>
    </row>
    <row r="175" spans="2:16">
      <c r="B175" s="36" t="s">
        <v>64</v>
      </c>
      <c r="C175" s="30">
        <v>25.937000274658203</v>
      </c>
      <c r="D175" s="9"/>
      <c r="E175" s="8"/>
      <c r="F175" s="8"/>
      <c r="G175" s="30">
        <v>16.791999816894531</v>
      </c>
      <c r="H175" s="9"/>
      <c r="I175" s="8"/>
      <c r="J175" s="8"/>
      <c r="K175" s="8"/>
      <c r="L175" s="8"/>
      <c r="M175" s="8"/>
      <c r="N175" s="8"/>
      <c r="O175" s="34"/>
    </row>
    <row r="176" spans="2:16" ht="15.75">
      <c r="B176" s="36" t="s">
        <v>64</v>
      </c>
      <c r="C176" s="30">
        <v>25.781000137329102</v>
      </c>
      <c r="D176" s="4">
        <f t="shared" ref="D176" si="135">STDEV(C174:C176)</f>
        <v>8.9213234303793743E-2</v>
      </c>
      <c r="E176" s="1">
        <f t="shared" ref="E176" si="136">AVERAGE(C174:C176)</f>
        <v>25.834000269571941</v>
      </c>
      <c r="F176" s="8"/>
      <c r="G176" s="30">
        <v>16.691999435424805</v>
      </c>
      <c r="H176" s="3">
        <f t="shared" ref="H176" si="137">STDEV(G174:G176)</f>
        <v>5.7448361818213479E-2</v>
      </c>
      <c r="I176" s="1">
        <f t="shared" ref="I176" si="138">AVERAGE(G174:G176)</f>
        <v>16.725666681925457</v>
      </c>
      <c r="J176" s="8"/>
      <c r="K176" s="1">
        <f t="shared" ref="K176" si="139">E176-I176</f>
        <v>9.1083335876464844</v>
      </c>
      <c r="L176" s="1">
        <f t="shared" ref="L176" si="140">K176-$K$7</f>
        <v>-4.8696660995483381</v>
      </c>
      <c r="M176" s="27">
        <f t="shared" ref="M176" si="141">SQRT((D176*D176)+(H176*H176))</f>
        <v>0.10610992154619646</v>
      </c>
      <c r="N176" s="14"/>
      <c r="O176" s="35">
        <f t="shared" ref="O176" si="142">POWER(2,-L176)</f>
        <v>29.235839218584211</v>
      </c>
      <c r="P176" s="26">
        <f t="shared" ref="P176" si="143">M176/SQRT((COUNT(C174:C176)+COUNT(G174:G176)/2))</f>
        <v>5.0020696717658714E-2</v>
      </c>
    </row>
    <row r="177" spans="2:16">
      <c r="B177" s="36" t="s">
        <v>65</v>
      </c>
      <c r="C177" s="30"/>
      <c r="D177" s="10"/>
      <c r="E177" s="8"/>
      <c r="F177" s="8"/>
      <c r="G177" s="30">
        <v>18</v>
      </c>
      <c r="I177" s="8"/>
      <c r="J177" s="8"/>
      <c r="K177" s="8"/>
      <c r="L177" s="8"/>
      <c r="M177" s="8"/>
      <c r="N177" s="8"/>
      <c r="O177" s="34"/>
    </row>
    <row r="178" spans="2:16">
      <c r="B178" s="36" t="s">
        <v>65</v>
      </c>
      <c r="C178" s="30">
        <v>29.754999160766602</v>
      </c>
      <c r="D178" s="9"/>
      <c r="E178" s="8"/>
      <c r="F178" s="8"/>
      <c r="G178" s="30">
        <v>18.02400016784668</v>
      </c>
      <c r="H178" s="9"/>
      <c r="I178" s="8"/>
      <c r="J178" s="8"/>
      <c r="K178" s="8"/>
      <c r="L178" s="8"/>
      <c r="M178" s="8"/>
      <c r="N178" s="8"/>
      <c r="O178" s="34"/>
    </row>
    <row r="179" spans="2:16" ht="15.75">
      <c r="B179" s="36" t="s">
        <v>65</v>
      </c>
      <c r="C179" s="30">
        <v>29.590999603271484</v>
      </c>
      <c r="D179" s="4">
        <f t="shared" ref="D179" si="144">STDEV(C177:C179)</f>
        <v>0.11596519921639045</v>
      </c>
      <c r="E179" s="1">
        <f t="shared" ref="E179" si="145">AVERAGE(C177:C179)</f>
        <v>29.672999382019043</v>
      </c>
      <c r="F179" s="8"/>
      <c r="G179" s="30">
        <v>17.965000152587891</v>
      </c>
      <c r="H179" s="3">
        <f t="shared" ref="H179" si="146">STDEV(G177:G179)</f>
        <v>2.9670409434533366E-2</v>
      </c>
      <c r="I179" s="1">
        <f t="shared" ref="I179" si="147">AVERAGE(G177:G179)</f>
        <v>17.996333440144856</v>
      </c>
      <c r="J179" s="8"/>
      <c r="K179" s="1">
        <f t="shared" ref="K179" si="148">E179-I179</f>
        <v>11.676665941874187</v>
      </c>
      <c r="L179" s="1">
        <f t="shared" ref="L179" si="149">K179-$K$7</f>
        <v>-2.3013337453206351</v>
      </c>
      <c r="M179" s="27">
        <f t="shared" ref="M179" si="150">SQRT((D179*D179)+(H179*H179))</f>
        <v>0.11970071271847119</v>
      </c>
      <c r="N179" s="14"/>
      <c r="O179" s="35">
        <f t="shared" ref="O179" si="151">POWER(2,-L179)</f>
        <v>4.9291324409198793</v>
      </c>
      <c r="P179" s="26">
        <f t="shared" ref="P179" si="152">M179/SQRT((COUNT(C177:C179)+COUNT(G177:G179)/2))</f>
        <v>6.398272227788189E-2</v>
      </c>
    </row>
    <row r="180" spans="2:16">
      <c r="B180" s="36" t="s">
        <v>66</v>
      </c>
      <c r="C180" s="30">
        <v>26.569999694824219</v>
      </c>
      <c r="D180" s="10"/>
      <c r="E180" s="8"/>
      <c r="F180" s="8"/>
      <c r="G180" s="30">
        <v>16.604999542236328</v>
      </c>
      <c r="I180" s="8"/>
      <c r="J180" s="8"/>
      <c r="K180" s="8"/>
      <c r="L180" s="8"/>
      <c r="M180" s="8"/>
      <c r="N180" s="8"/>
      <c r="O180" s="34"/>
    </row>
    <row r="181" spans="2:16">
      <c r="B181" s="36" t="s">
        <v>66</v>
      </c>
      <c r="C181" s="30">
        <v>26.427999496459961</v>
      </c>
      <c r="D181" s="9"/>
      <c r="E181" s="8"/>
      <c r="F181" s="8"/>
      <c r="G181" s="30"/>
      <c r="H181" s="9"/>
      <c r="I181" s="8"/>
      <c r="J181" s="8"/>
      <c r="K181" s="8"/>
      <c r="L181" s="8"/>
      <c r="M181" s="8"/>
      <c r="N181" s="8"/>
      <c r="O181" s="34"/>
    </row>
    <row r="182" spans="2:16" ht="15.75">
      <c r="B182" s="36" t="s">
        <v>66</v>
      </c>
      <c r="C182" s="30">
        <v>26.448999404907227</v>
      </c>
      <c r="D182" s="4">
        <f t="shared" ref="D182" si="153">STDEV(C180:C182)</f>
        <v>7.6644332961063585E-2</v>
      </c>
      <c r="E182" s="1">
        <f t="shared" ref="E182" si="154">AVERAGE(C180:C182)</f>
        <v>26.482332865397137</v>
      </c>
      <c r="F182" s="8"/>
      <c r="G182" s="30">
        <v>16.620000839233398</v>
      </c>
      <c r="H182" s="3">
        <f t="shared" ref="H182" si="155">STDEV(G180:G182)</f>
        <v>1.0607518833221809E-2</v>
      </c>
      <c r="I182" s="1">
        <f t="shared" ref="I182" si="156">AVERAGE(G180:G182)</f>
        <v>16.612500190734863</v>
      </c>
      <c r="J182" s="8"/>
      <c r="K182" s="1">
        <f t="shared" ref="K182" si="157">E182-I182</f>
        <v>9.8698326746622733</v>
      </c>
      <c r="L182" s="1">
        <f t="shared" ref="L182" si="158">K182-$K$7</f>
        <v>-4.1081670125325491</v>
      </c>
      <c r="M182" s="27">
        <f t="shared" ref="M182" si="159">SQRT((D182*D182)+(H182*H182))</f>
        <v>7.7374887598261069E-2</v>
      </c>
      <c r="N182" s="14"/>
      <c r="O182" s="35">
        <f t="shared" ref="O182" si="160">POWER(2,-L182)</f>
        <v>17.245726644032576</v>
      </c>
      <c r="P182" s="26">
        <f t="shared" ref="P182" si="161">M182/SQRT((COUNT(C180:C182)+COUNT(G180:G182)/2))</f>
        <v>3.8687443799130534E-2</v>
      </c>
    </row>
    <row r="183" spans="2:16">
      <c r="B183" s="36" t="s">
        <v>67</v>
      </c>
      <c r="C183" s="30">
        <v>30.134000778198242</v>
      </c>
      <c r="D183" s="10"/>
      <c r="E183" s="8"/>
      <c r="F183" s="8"/>
      <c r="G183" s="30">
        <v>18.645000457763672</v>
      </c>
      <c r="I183" s="8"/>
      <c r="J183" s="8"/>
      <c r="K183" s="8"/>
      <c r="L183" s="8"/>
      <c r="M183" s="8"/>
      <c r="N183" s="8"/>
      <c r="O183" s="34"/>
    </row>
    <row r="184" spans="2:16">
      <c r="B184" s="36" t="s">
        <v>67</v>
      </c>
      <c r="C184" s="30"/>
      <c r="D184" s="9"/>
      <c r="E184" s="8"/>
      <c r="F184" s="8"/>
      <c r="G184" s="30">
        <v>18.756000518798828</v>
      </c>
      <c r="H184" s="9"/>
      <c r="I184" s="8"/>
      <c r="J184" s="8"/>
      <c r="K184" s="8"/>
      <c r="L184" s="8"/>
      <c r="M184" s="8"/>
      <c r="N184" s="8"/>
      <c r="O184" s="34"/>
    </row>
    <row r="185" spans="2:16" ht="15.75">
      <c r="B185" s="36" t="s">
        <v>67</v>
      </c>
      <c r="C185" s="30">
        <v>30.277000427246094</v>
      </c>
      <c r="D185" s="4">
        <f t="shared" ref="D185" si="162">STDEV(C183:C185)</f>
        <v>0.10111602154903226</v>
      </c>
      <c r="E185" s="1">
        <f t="shared" ref="E185" si="163">AVERAGE(C183:C185)</f>
        <v>30.205500602722168</v>
      </c>
      <c r="F185" s="8"/>
      <c r="G185" s="30">
        <v>18.676000595092773</v>
      </c>
      <c r="H185" s="3">
        <f t="shared" ref="H185" si="164">STDEV(G183:G185)</f>
        <v>5.7274208647531952E-2</v>
      </c>
      <c r="I185" s="1">
        <f t="shared" ref="I185" si="165">AVERAGE(G183:G185)</f>
        <v>18.692333857218426</v>
      </c>
      <c r="J185" s="8"/>
      <c r="K185" s="1">
        <f t="shared" ref="K185" si="166">E185-I185</f>
        <v>11.513166745503742</v>
      </c>
      <c r="L185" s="1">
        <f t="shared" ref="L185" si="167">K185-$K$7</f>
        <v>-2.4648329416910801</v>
      </c>
      <c r="M185" s="27">
        <f t="shared" ref="M185" si="168">SQRT((D185*D185)+(H185*H185))</f>
        <v>0.11621008902029711</v>
      </c>
      <c r="N185" s="14"/>
      <c r="O185" s="35">
        <f t="shared" ref="O185" si="169">POWER(2,-L185)</f>
        <v>5.5206301097117256</v>
      </c>
      <c r="P185" s="26">
        <f t="shared" ref="P185" si="170">M185/SQRT((COUNT(C183:C185)+COUNT(G183:G185)/2))</f>
        <v>6.2116905428636002E-2</v>
      </c>
    </row>
    <row r="186" spans="2:16">
      <c r="B186" s="36" t="s">
        <v>68</v>
      </c>
      <c r="C186" s="30">
        <v>26.978000640869141</v>
      </c>
      <c r="D186" s="10"/>
      <c r="E186" s="8"/>
      <c r="F186" s="8"/>
      <c r="G186" s="30">
        <v>17.180000305175781</v>
      </c>
      <c r="I186" s="8"/>
      <c r="J186" s="8"/>
      <c r="K186" s="8"/>
      <c r="L186" s="8"/>
      <c r="M186" s="8"/>
      <c r="N186" s="8"/>
      <c r="O186" s="34"/>
    </row>
    <row r="187" spans="2:16">
      <c r="B187" s="36" t="s">
        <v>68</v>
      </c>
      <c r="C187" s="30">
        <v>26.823999404907227</v>
      </c>
      <c r="D187" s="9"/>
      <c r="E187" s="8"/>
      <c r="F187" s="8"/>
      <c r="G187" s="30">
        <v>17.13599967956543</v>
      </c>
      <c r="H187" s="9"/>
      <c r="I187" s="8"/>
      <c r="J187" s="8"/>
      <c r="K187" s="8"/>
      <c r="L187" s="8"/>
      <c r="M187" s="8"/>
      <c r="N187" s="8"/>
      <c r="O187" s="34"/>
    </row>
    <row r="188" spans="2:16" ht="15.75">
      <c r="B188" s="36" t="s">
        <v>68</v>
      </c>
      <c r="C188" s="30">
        <v>26.909000396728516</v>
      </c>
      <c r="D188" s="4">
        <f t="shared" ref="D188" si="171">STDEV(C186:C188)</f>
        <v>7.7139033547512809E-2</v>
      </c>
      <c r="E188" s="1">
        <f t="shared" ref="E188" si="172">AVERAGE(C186:C188)</f>
        <v>26.903666814168293</v>
      </c>
      <c r="F188" s="8"/>
      <c r="G188" s="30">
        <v>17.163999557495117</v>
      </c>
      <c r="H188" s="3">
        <f t="shared" ref="H188" si="173">STDEV(G186:G188)</f>
        <v>2.2271327398398759E-2</v>
      </c>
      <c r="I188" s="1">
        <f t="shared" ref="I188" si="174">AVERAGE(G186:G188)</f>
        <v>17.159999847412109</v>
      </c>
      <c r="J188" s="8"/>
      <c r="K188" s="1">
        <f t="shared" ref="K188" si="175">E188-I188</f>
        <v>9.7436669667561837</v>
      </c>
      <c r="L188" s="1">
        <f t="shared" ref="L188" si="176">K188-$K$7</f>
        <v>-4.2343327204386387</v>
      </c>
      <c r="M188" s="27">
        <f t="shared" ref="M188" si="177">SQRT((D188*D188)+(H188*H188))</f>
        <v>8.028974106777885E-2</v>
      </c>
      <c r="N188" s="14"/>
      <c r="O188" s="35">
        <f t="shared" ref="O188" si="178">POWER(2,-L188)</f>
        <v>18.821800267419675</v>
      </c>
      <c r="P188" s="26">
        <f t="shared" ref="P188" si="179">M188/SQRT((COUNT(C186:C188)+COUNT(G186:G188)/2))</f>
        <v>3.7848946912492305E-2</v>
      </c>
    </row>
    <row r="189" spans="2:16">
      <c r="B189" s="36" t="s">
        <v>69</v>
      </c>
      <c r="C189" s="30">
        <v>28.73699951171875</v>
      </c>
      <c r="D189" s="10"/>
      <c r="E189" s="8"/>
      <c r="F189" s="8"/>
      <c r="G189" s="30">
        <v>18.090999603271484</v>
      </c>
      <c r="I189" s="8"/>
      <c r="J189" s="8"/>
      <c r="K189" s="8"/>
      <c r="L189" s="8"/>
      <c r="M189" s="8"/>
      <c r="N189" s="8"/>
      <c r="O189" s="34"/>
    </row>
    <row r="190" spans="2:16">
      <c r="B190" s="36" t="s">
        <v>69</v>
      </c>
      <c r="C190" s="30">
        <v>28.486000061035156</v>
      </c>
      <c r="D190" s="9"/>
      <c r="E190" s="8"/>
      <c r="F190" s="8"/>
      <c r="G190" s="30">
        <v>18.097999572753906</v>
      </c>
      <c r="H190" s="9"/>
      <c r="I190" s="8"/>
      <c r="J190" s="8"/>
      <c r="K190" s="8"/>
      <c r="L190" s="8"/>
      <c r="M190" s="8"/>
      <c r="N190" s="8"/>
      <c r="O190" s="34"/>
    </row>
    <row r="191" spans="2:16" ht="15.75">
      <c r="B191" s="36" t="s">
        <v>69</v>
      </c>
      <c r="C191" s="30"/>
      <c r="D191" s="4">
        <f t="shared" ref="D191" si="180">STDEV(C189:C191)</f>
        <v>0.17748341365246756</v>
      </c>
      <c r="E191" s="1">
        <f t="shared" ref="E191" si="181">AVERAGE(C189:C191)</f>
        <v>28.611499786376953</v>
      </c>
      <c r="F191" s="8"/>
      <c r="G191" s="30">
        <v>18.100000381469727</v>
      </c>
      <c r="H191" s="3">
        <f t="shared" ref="H191" si="182">STDEV(G189:G191)</f>
        <v>4.7261121521128407E-3</v>
      </c>
      <c r="I191" s="1">
        <f t="shared" ref="I191" si="183">AVERAGE(G189:G191)</f>
        <v>18.096333185831707</v>
      </c>
      <c r="J191" s="8"/>
      <c r="K191" s="1">
        <f t="shared" ref="K191" si="184">E191-I191</f>
        <v>10.515166600545246</v>
      </c>
      <c r="L191" s="1">
        <f t="shared" ref="L191" si="185">K191-$K$7</f>
        <v>-3.4628330866495762</v>
      </c>
      <c r="M191" s="27">
        <f t="shared" ref="M191" si="186">SQRT((D191*D191)+(H191*H191))</f>
        <v>0.17754632707495602</v>
      </c>
      <c r="N191" s="14"/>
      <c r="O191" s="35">
        <f t="shared" ref="O191" si="187">POWER(2,-L191)</f>
        <v>11.025965495216315</v>
      </c>
      <c r="P191" s="26">
        <f t="shared" ref="P191" si="188">M191/SQRT((COUNT(C189:C191)+COUNT(G189:G191)/2))</f>
        <v>9.490250374208449E-2</v>
      </c>
    </row>
    <row r="192" spans="2:16">
      <c r="B192" s="36" t="s">
        <v>70</v>
      </c>
      <c r="C192" s="30">
        <v>27.844999313354492</v>
      </c>
      <c r="D192" s="10"/>
      <c r="E192" s="8"/>
      <c r="F192" s="8"/>
      <c r="G192" s="30">
        <v>16.882999420166016</v>
      </c>
      <c r="I192" s="8"/>
      <c r="J192" s="8"/>
      <c r="K192" s="8"/>
      <c r="L192" s="8"/>
      <c r="M192" s="8"/>
      <c r="N192" s="8"/>
      <c r="O192" s="34"/>
    </row>
    <row r="193" spans="2:16">
      <c r="B193" s="36" t="s">
        <v>70</v>
      </c>
      <c r="C193" s="30">
        <v>28.107000350952148</v>
      </c>
      <c r="D193" s="9"/>
      <c r="E193" s="8"/>
      <c r="F193" s="8"/>
      <c r="G193" s="30">
        <v>16.88800048828125</v>
      </c>
      <c r="H193" s="9"/>
      <c r="I193" s="8"/>
      <c r="J193" s="8"/>
      <c r="K193" s="8"/>
      <c r="L193" s="8"/>
      <c r="M193" s="8"/>
      <c r="N193" s="8"/>
      <c r="O193" s="34"/>
    </row>
    <row r="194" spans="2:16" ht="15.75">
      <c r="B194" s="36" t="s">
        <v>70</v>
      </c>
      <c r="C194" s="30">
        <v>28.097000122070313</v>
      </c>
      <c r="D194" s="4">
        <f t="shared" ref="D194" si="189">STDEV(C192:C194)</f>
        <v>0.14846377553316109</v>
      </c>
      <c r="E194" s="1">
        <f t="shared" ref="E194" si="190">AVERAGE(C192:C194)</f>
        <v>28.016333262125652</v>
      </c>
      <c r="F194" s="8"/>
      <c r="G194" s="30">
        <v>16.917999267578125</v>
      </c>
      <c r="H194" s="3">
        <f t="shared" ref="H194" si="191">STDEV(G192:G194)</f>
        <v>1.8929372064188012E-2</v>
      </c>
      <c r="I194" s="1">
        <f t="shared" ref="I194" si="192">AVERAGE(G192:G194)</f>
        <v>16.896333058675129</v>
      </c>
      <c r="J194" s="8"/>
      <c r="K194" s="1">
        <f t="shared" ref="K194" si="193">E194-I194</f>
        <v>11.120000203450523</v>
      </c>
      <c r="L194" s="1">
        <f t="shared" ref="L194" si="194">K194-$K$7</f>
        <v>-2.8579994837442992</v>
      </c>
      <c r="M194" s="27">
        <f t="shared" ref="M194" si="195">SQRT((D194*D194)+(H194*H194))</f>
        <v>0.14966567332660252</v>
      </c>
      <c r="N194" s="14"/>
      <c r="O194" s="35">
        <f t="shared" ref="O194" si="196">POWER(2,-L194)</f>
        <v>7.2500929117563837</v>
      </c>
      <c r="P194" s="26">
        <f t="shared" ref="P194" si="197">M194/SQRT((COUNT(C192:C194)+COUNT(G192:G194)/2))</f>
        <v>7.0553075013394168E-2</v>
      </c>
    </row>
    <row r="195" spans="2:16">
      <c r="B195" s="36" t="s">
        <v>71</v>
      </c>
      <c r="C195" s="30">
        <v>30.996000289916992</v>
      </c>
      <c r="D195" s="10"/>
      <c r="E195" s="8"/>
      <c r="F195" s="8"/>
      <c r="G195" s="30">
        <v>17.666000366210938</v>
      </c>
      <c r="I195" s="8"/>
      <c r="J195" s="8"/>
      <c r="K195" s="8"/>
      <c r="L195" s="8"/>
      <c r="M195" s="8"/>
      <c r="N195" s="8"/>
      <c r="O195" s="34"/>
    </row>
    <row r="196" spans="2:16">
      <c r="B196" s="36" t="s">
        <v>71</v>
      </c>
      <c r="C196" s="30">
        <v>31.224000930786133</v>
      </c>
      <c r="D196" s="9"/>
      <c r="E196" s="8"/>
      <c r="F196" s="8"/>
      <c r="G196" s="30">
        <v>17.910999298095703</v>
      </c>
      <c r="H196" s="9"/>
      <c r="I196" s="8"/>
      <c r="J196" s="8"/>
      <c r="K196" s="8"/>
      <c r="L196" s="8"/>
      <c r="M196" s="8"/>
      <c r="N196" s="8"/>
      <c r="O196" s="34"/>
    </row>
    <row r="197" spans="2:16" ht="15.75">
      <c r="B197" s="36" t="s">
        <v>71</v>
      </c>
      <c r="C197" s="30">
        <v>31.510000228881836</v>
      </c>
      <c r="D197" s="4">
        <f t="shared" ref="D197" si="198">STDEV(C195:C197)</f>
        <v>0.25754476245364832</v>
      </c>
      <c r="E197" s="1">
        <f t="shared" ref="E197" si="199">AVERAGE(C195:C197)</f>
        <v>31.24333381652832</v>
      </c>
      <c r="F197" s="8"/>
      <c r="G197" s="30">
        <v>17.827999114990234</v>
      </c>
      <c r="H197" s="3">
        <f t="shared" ref="H197" si="200">STDEV(G195:G197)</f>
        <v>0.12460410749401155</v>
      </c>
      <c r="I197" s="1">
        <f t="shared" ref="I197" si="201">AVERAGE(G195:G197)</f>
        <v>17.801666259765625</v>
      </c>
      <c r="J197" s="8"/>
      <c r="K197" s="1">
        <f t="shared" ref="K197" si="202">E197-I197</f>
        <v>13.441667556762695</v>
      </c>
      <c r="L197" s="1">
        <f t="shared" ref="L197" si="203">K197-$K$7</f>
        <v>-0.53633213043212713</v>
      </c>
      <c r="M197" s="27">
        <f t="shared" ref="M197" si="204">SQRT((D197*D197)+(H197*H197))</f>
        <v>0.28610398157258371</v>
      </c>
      <c r="N197" s="14"/>
      <c r="O197" s="35">
        <f t="shared" ref="O197" si="205">POWER(2,-L197)</f>
        <v>1.4502806712101155</v>
      </c>
      <c r="P197" s="26">
        <f t="shared" ref="P197" si="206">M197/SQRT((COUNT(C195:C197)+COUNT(G195:G197)/2))</f>
        <v>0.13487071032962999</v>
      </c>
    </row>
    <row r="198" spans="2:16">
      <c r="B198" s="36" t="s">
        <v>72</v>
      </c>
      <c r="C198" s="30">
        <v>27.288999557495117</v>
      </c>
      <c r="D198" s="10"/>
      <c r="E198" s="8"/>
      <c r="F198" s="8"/>
      <c r="G198" s="30">
        <v>18.228000640869141</v>
      </c>
      <c r="I198" s="8"/>
      <c r="J198" s="8"/>
      <c r="K198" s="8"/>
      <c r="L198" s="8"/>
      <c r="M198" s="8"/>
      <c r="N198" s="8"/>
      <c r="O198" s="34"/>
    </row>
    <row r="199" spans="2:16">
      <c r="B199" s="36" t="s">
        <v>72</v>
      </c>
      <c r="C199" s="30">
        <v>27.400999069213867</v>
      </c>
      <c r="D199" s="9"/>
      <c r="E199" s="8"/>
      <c r="F199" s="8"/>
      <c r="G199" s="30">
        <v>18.222999572753906</v>
      </c>
      <c r="H199" s="9"/>
      <c r="I199" s="8"/>
      <c r="J199" s="8"/>
      <c r="K199" s="8"/>
      <c r="L199" s="8"/>
      <c r="M199" s="8"/>
      <c r="N199" s="8"/>
      <c r="O199" s="34"/>
    </row>
    <row r="200" spans="2:16" ht="15.75">
      <c r="B200" s="36" t="s">
        <v>72</v>
      </c>
      <c r="C200" s="30">
        <v>27.374000549316406</v>
      </c>
      <c r="D200" s="4">
        <f t="shared" ref="D200" si="207">STDEV(C198:C200)</f>
        <v>5.8449378828314427E-2</v>
      </c>
      <c r="E200" s="1">
        <f t="shared" ref="E200" si="208">AVERAGE(C198:C200)</f>
        <v>27.354666392008465</v>
      </c>
      <c r="F200" s="8"/>
      <c r="G200" s="30"/>
      <c r="H200" s="3">
        <f t="shared" ref="H200" si="209">STDEV(G198:G200)</f>
        <v>3.5362891774580528E-3</v>
      </c>
      <c r="I200" s="1">
        <f t="shared" ref="I200" si="210">AVERAGE(G198:G200)</f>
        <v>18.225500106811523</v>
      </c>
      <c r="J200" s="8"/>
      <c r="K200" s="1">
        <f t="shared" ref="K200" si="211">E200-I200</f>
        <v>9.1291662851969413</v>
      </c>
      <c r="L200" s="1">
        <f t="shared" ref="L200" si="212">K200-$K$7</f>
        <v>-4.8488334019978812</v>
      </c>
      <c r="M200" s="27">
        <f t="shared" ref="M200" si="213">SQRT((D200*D200)+(H200*H200))</f>
        <v>5.8556256937772395E-2</v>
      </c>
      <c r="N200" s="14"/>
      <c r="O200" s="35">
        <f t="shared" ref="O200" si="214">POWER(2,-L200)</f>
        <v>28.816703498382161</v>
      </c>
      <c r="P200" s="26">
        <f t="shared" ref="P200" si="215">M200/SQRT((COUNT(C198:C200)+COUNT(G198:G200)/2))</f>
        <v>2.9278128468886198E-2</v>
      </c>
    </row>
    <row r="201" spans="2:16">
      <c r="B201" s="36" t="s">
        <v>73</v>
      </c>
      <c r="C201" s="30"/>
      <c r="D201" s="10"/>
      <c r="E201" s="8"/>
      <c r="F201" s="8"/>
      <c r="G201" s="30">
        <v>18.950000762939453</v>
      </c>
      <c r="I201" s="8"/>
      <c r="J201" s="8"/>
      <c r="K201" s="8"/>
      <c r="L201" s="8"/>
      <c r="M201" s="8"/>
      <c r="N201" s="8"/>
      <c r="O201" s="34"/>
    </row>
    <row r="202" spans="2:16">
      <c r="B202" s="36" t="s">
        <v>73</v>
      </c>
      <c r="C202" s="30">
        <v>30.913000106811523</v>
      </c>
      <c r="D202" s="9"/>
      <c r="E202" s="8"/>
      <c r="F202" s="8"/>
      <c r="G202" s="30">
        <v>18.945999145507813</v>
      </c>
      <c r="H202" s="9"/>
      <c r="I202" s="8"/>
      <c r="J202" s="8"/>
      <c r="K202" s="8"/>
      <c r="L202" s="8"/>
      <c r="M202" s="8"/>
      <c r="N202" s="8"/>
      <c r="O202" s="34"/>
    </row>
    <row r="203" spans="2:16" ht="15.75">
      <c r="B203" s="36" t="s">
        <v>73</v>
      </c>
      <c r="C203" s="30">
        <v>31.16200065612793</v>
      </c>
      <c r="D203" s="4">
        <f t="shared" ref="D203" si="216">STDEV(C201:C203)</f>
        <v>0.1760699769408062</v>
      </c>
      <c r="E203" s="1">
        <f t="shared" ref="E203" si="217">AVERAGE(C201:C203)</f>
        <v>31.037500381469727</v>
      </c>
      <c r="F203" s="8"/>
      <c r="G203" s="30">
        <v>18.915000915527344</v>
      </c>
      <c r="H203" s="3">
        <f t="shared" ref="H203" si="218">STDEV(G201:G203)</f>
        <v>1.9156776533219174E-2</v>
      </c>
      <c r="I203" s="1">
        <f t="shared" ref="I203" si="219">AVERAGE(G201:G203)</f>
        <v>18.937000274658203</v>
      </c>
      <c r="J203" s="8"/>
      <c r="K203" s="1">
        <f t="shared" ref="K203" si="220">E203-I203</f>
        <v>12.100500106811523</v>
      </c>
      <c r="L203" s="1">
        <f t="shared" ref="L203" si="221">K203-$K$7</f>
        <v>-1.877499580383299</v>
      </c>
      <c r="M203" s="27">
        <f t="shared" ref="M203" si="222">SQRT((D203*D203)+(H203*H203))</f>
        <v>0.17710905924621623</v>
      </c>
      <c r="N203" s="14"/>
      <c r="O203" s="35">
        <f t="shared" ref="O203" si="223">POWER(2,-L203)</f>
        <v>3.6743768021740211</v>
      </c>
      <c r="P203" s="26">
        <f t="shared" ref="P203" si="224">M203/SQRT((COUNT(C201:C203)+COUNT(G201:G203)/2))</f>
        <v>9.4668774256169791E-2</v>
      </c>
    </row>
    <row r="204" spans="2:16">
      <c r="B204" s="36" t="s">
        <v>74</v>
      </c>
      <c r="C204" s="30">
        <v>29.50200080871582</v>
      </c>
      <c r="D204" s="10"/>
      <c r="E204" s="8"/>
      <c r="F204" s="8"/>
      <c r="G204" s="30">
        <v>18.150999069213867</v>
      </c>
      <c r="I204" s="8"/>
      <c r="J204" s="8"/>
      <c r="K204" s="8"/>
      <c r="L204" s="8"/>
      <c r="M204" s="8"/>
      <c r="N204" s="8"/>
      <c r="O204" s="34"/>
    </row>
    <row r="205" spans="2:16">
      <c r="B205" s="36" t="s">
        <v>74</v>
      </c>
      <c r="C205" s="30">
        <v>29.173000335693359</v>
      </c>
      <c r="D205" s="9"/>
      <c r="E205" s="8"/>
      <c r="F205" s="8"/>
      <c r="G205" s="30">
        <v>18.155000686645508</v>
      </c>
      <c r="H205" s="9"/>
      <c r="I205" s="8"/>
      <c r="J205" s="8"/>
      <c r="K205" s="8"/>
      <c r="L205" s="8"/>
      <c r="M205" s="8"/>
      <c r="N205" s="8"/>
      <c r="O205" s="34"/>
    </row>
    <row r="206" spans="2:16" ht="15.75">
      <c r="B206" s="36" t="s">
        <v>74</v>
      </c>
      <c r="C206" s="30"/>
      <c r="D206" s="4">
        <f t="shared" ref="D206" si="225">STDEV(C204:C206)</f>
        <v>0.23263846548776393</v>
      </c>
      <c r="E206" s="1">
        <f t="shared" ref="E206" si="226">AVERAGE(C204:C206)</f>
        <v>29.33750057220459</v>
      </c>
      <c r="F206" s="8"/>
      <c r="G206" s="30">
        <v>18.197999954223633</v>
      </c>
      <c r="H206" s="3">
        <f t="shared" ref="H206" si="227">STDEV(G204:G206)</f>
        <v>2.6057734443684893E-2</v>
      </c>
      <c r="I206" s="1">
        <f t="shared" ref="I206" si="228">AVERAGE(G204:G206)</f>
        <v>18.167999903361004</v>
      </c>
      <c r="J206" s="8"/>
      <c r="K206" s="1">
        <f t="shared" ref="K206" si="229">E206-I206</f>
        <v>11.169500668843586</v>
      </c>
      <c r="L206" s="1">
        <f t="shared" ref="L206" si="230">K206-$K$7</f>
        <v>-2.8084990183512364</v>
      </c>
      <c r="M206" s="27">
        <f t="shared" ref="M206" si="231">SQRT((D206*D206)+(H206*H206))</f>
        <v>0.23409327446306341</v>
      </c>
      <c r="N206" s="14"/>
      <c r="O206" s="35">
        <f t="shared" ref="O206" si="232">POWER(2,-L206)</f>
        <v>7.0055533915455541</v>
      </c>
      <c r="P206" s="26">
        <f t="shared" ref="P206" si="233">M206/SQRT((COUNT(C204:C206)+COUNT(G204:G206)/2))</f>
        <v>0.12512811851268871</v>
      </c>
    </row>
    <row r="207" spans="2:16">
      <c r="B207" s="31" t="s">
        <v>75</v>
      </c>
      <c r="C207" s="30">
        <v>29.541000366210938</v>
      </c>
      <c r="D207" s="10"/>
      <c r="E207" s="8"/>
      <c r="F207" s="8"/>
      <c r="G207" s="30">
        <v>19.479000091552734</v>
      </c>
      <c r="I207" s="8"/>
      <c r="J207" s="8"/>
      <c r="K207" s="8"/>
      <c r="L207" s="8"/>
      <c r="M207" s="8"/>
      <c r="N207" s="8"/>
      <c r="O207" s="34"/>
    </row>
    <row r="208" spans="2:16">
      <c r="B208" s="31" t="s">
        <v>75</v>
      </c>
      <c r="C208" s="30">
        <v>30.746999740600586</v>
      </c>
      <c r="D208" s="9"/>
      <c r="E208" s="8"/>
      <c r="F208" s="8"/>
      <c r="G208" s="30">
        <v>19.544000625610352</v>
      </c>
      <c r="H208" s="9"/>
      <c r="I208" s="8"/>
      <c r="J208" s="8"/>
      <c r="K208" s="8"/>
      <c r="L208" s="8"/>
      <c r="M208" s="8"/>
      <c r="N208" s="8"/>
      <c r="O208" s="34"/>
    </row>
    <row r="209" spans="2:16" ht="15.75">
      <c r="B209" s="31" t="s">
        <v>75</v>
      </c>
      <c r="C209" s="30"/>
      <c r="D209" s="4">
        <f t="shared" ref="D209" si="234">STDEV(C207:C209)</f>
        <v>0.85277033573765437</v>
      </c>
      <c r="E209" s="1">
        <f t="shared" ref="E209" si="235">AVERAGE(C207:C209)</f>
        <v>30.144000053405762</v>
      </c>
      <c r="F209" s="8"/>
      <c r="G209" s="30">
        <v>19.591999053955078</v>
      </c>
      <c r="H209" s="3">
        <f t="shared" ref="H209" si="236">STDEV(G207:G209)</f>
        <v>5.6712262129903906E-2</v>
      </c>
      <c r="I209" s="1">
        <f t="shared" ref="I209" si="237">AVERAGE(G207:G209)</f>
        <v>19.538333257039387</v>
      </c>
      <c r="J209" s="8"/>
      <c r="K209" s="1">
        <f t="shared" ref="K209" si="238">E209-I209</f>
        <v>10.605666796366375</v>
      </c>
      <c r="L209" s="1">
        <f t="shared" ref="L209" si="239">K209-$K$7</f>
        <v>-3.3723328908284476</v>
      </c>
      <c r="M209" s="27">
        <f t="shared" ref="M209" si="240">SQRT((D209*D209)+(H209*H209))</f>
        <v>0.8546540388894226</v>
      </c>
      <c r="N209" s="14"/>
      <c r="O209" s="43">
        <f t="shared" ref="O209" si="241">POWER(2,-L209)</f>
        <v>10.355554425060143</v>
      </c>
      <c r="P209" s="26">
        <f t="shared" ref="P209" si="242">M209/SQRT((COUNT(C207:C209)+COUNT(G207:G209)/2))</f>
        <v>0.45683179967811305</v>
      </c>
    </row>
    <row r="210" spans="2:16">
      <c r="B210" s="36" t="s">
        <v>76</v>
      </c>
      <c r="C210" s="30">
        <v>28.066999435424805</v>
      </c>
      <c r="D210" s="10"/>
      <c r="E210" s="8"/>
      <c r="F210" s="8"/>
      <c r="G210" s="30">
        <v>17.608999252319336</v>
      </c>
      <c r="I210" s="8"/>
      <c r="J210" s="8"/>
      <c r="K210" s="8"/>
      <c r="L210" s="8"/>
      <c r="M210" s="8"/>
      <c r="N210" s="8"/>
      <c r="O210" s="34"/>
    </row>
    <row r="211" spans="2:16">
      <c r="B211" s="36" t="s">
        <v>76</v>
      </c>
      <c r="C211" s="30">
        <v>28.656999588012695</v>
      </c>
      <c r="D211" s="9"/>
      <c r="E211" s="8"/>
      <c r="F211" s="8"/>
      <c r="G211" s="30">
        <v>18.038000106811523</v>
      </c>
      <c r="H211" s="9"/>
      <c r="I211" s="8"/>
      <c r="J211" s="8"/>
      <c r="K211" s="8"/>
      <c r="L211" s="8"/>
      <c r="M211" s="8"/>
      <c r="N211" s="8"/>
      <c r="O211" s="34"/>
    </row>
    <row r="212" spans="2:16" ht="15.75">
      <c r="B212" s="36" t="s">
        <v>76</v>
      </c>
      <c r="C212" s="30">
        <v>28.020000457763672</v>
      </c>
      <c r="D212" s="4">
        <f t="shared" ref="D212" si="243">STDEV(C210:C212)</f>
        <v>0.35498285777684241</v>
      </c>
      <c r="E212" s="1">
        <f t="shared" ref="E212" si="244">AVERAGE(C210:C212)</f>
        <v>28.247999827067058</v>
      </c>
      <c r="F212" s="8"/>
      <c r="G212" s="30">
        <v>17.666999816894531</v>
      </c>
      <c r="H212" s="3">
        <f t="shared" ref="H212" si="245">STDEV(G210:G212)</f>
        <v>0.23275416708208363</v>
      </c>
      <c r="I212" s="1">
        <f t="shared" ref="I212" si="246">AVERAGE(G210:G212)</f>
        <v>17.771333058675129</v>
      </c>
      <c r="J212" s="8"/>
      <c r="K212" s="1">
        <f t="shared" ref="K212" si="247">E212-I212</f>
        <v>10.476666768391929</v>
      </c>
      <c r="L212" s="1">
        <f t="shared" ref="L212" si="248">K212-$K$7</f>
        <v>-3.501332918802893</v>
      </c>
      <c r="M212" s="27">
        <f t="shared" ref="M212" si="249">SQRT((D212*D212)+(H212*H212))</f>
        <v>0.42448478371961512</v>
      </c>
      <c r="N212" s="14"/>
      <c r="O212" s="35">
        <f t="shared" ref="O212" si="250">POWER(2,-L212)</f>
        <v>11.324166165295352</v>
      </c>
      <c r="P212" s="26">
        <f t="shared" ref="P212" si="251">M212/SQRT((COUNT(C210:C212)+COUNT(G210:G212)/2))</f>
        <v>0.2001040460524299</v>
      </c>
    </row>
    <row r="213" spans="2:16">
      <c r="B213" s="36" t="s">
        <v>77</v>
      </c>
      <c r="C213" s="30"/>
      <c r="D213" s="10"/>
      <c r="E213" s="8"/>
      <c r="F213" s="8"/>
      <c r="G213" s="30">
        <v>18.417999267578125</v>
      </c>
      <c r="I213" s="8"/>
      <c r="J213" s="8"/>
      <c r="K213" s="8"/>
      <c r="L213" s="8"/>
      <c r="M213" s="8"/>
      <c r="N213" s="8"/>
      <c r="O213" s="34"/>
    </row>
    <row r="214" spans="2:16">
      <c r="B214" s="36" t="s">
        <v>77</v>
      </c>
      <c r="C214" s="30">
        <v>30.521999359130859</v>
      </c>
      <c r="D214" s="9"/>
      <c r="E214" s="8"/>
      <c r="F214" s="8"/>
      <c r="G214" s="30">
        <v>18.392999649047852</v>
      </c>
      <c r="H214" s="9"/>
      <c r="I214" s="8"/>
      <c r="J214" s="8"/>
      <c r="K214" s="8"/>
      <c r="L214" s="8"/>
      <c r="M214" s="8"/>
      <c r="N214" s="8"/>
      <c r="O214" s="34"/>
    </row>
    <row r="215" spans="2:16" ht="15.75">
      <c r="B215" s="36" t="s">
        <v>77</v>
      </c>
      <c r="C215" s="30">
        <v>29.971000671386719</v>
      </c>
      <c r="D215" s="4">
        <f t="shared" ref="D215" si="252">STDEV(C213:C215)</f>
        <v>0.38961490852877084</v>
      </c>
      <c r="E215" s="1">
        <f t="shared" ref="E215" si="253">AVERAGE(C213:C215)</f>
        <v>30.246500015258789</v>
      </c>
      <c r="F215" s="8"/>
      <c r="G215" s="30">
        <v>18.423999786376953</v>
      </c>
      <c r="H215" s="3">
        <f t="shared" ref="H215" si="254">STDEV(G213:G215)</f>
        <v>1.6441794645239899E-2</v>
      </c>
      <c r="I215" s="1">
        <f t="shared" ref="I215" si="255">AVERAGE(G213:G215)</f>
        <v>18.411666234334309</v>
      </c>
      <c r="J215" s="8"/>
      <c r="K215" s="1">
        <f t="shared" ref="K215" si="256">E215-I215</f>
        <v>11.83483378092448</v>
      </c>
      <c r="L215" s="1">
        <f t="shared" ref="L215" si="257">K215-$K$7</f>
        <v>-2.1431659062703421</v>
      </c>
      <c r="M215" s="27">
        <f t="shared" ref="M215" si="258">SQRT((D215*D215)+(H215*H215))</f>
        <v>0.38996167703896073</v>
      </c>
      <c r="N215" s="14"/>
      <c r="O215" s="43">
        <f t="shared" ref="O215" si="259">POWER(2,-L215)</f>
        <v>4.4173033381248645</v>
      </c>
      <c r="P215" s="26">
        <f t="shared" ref="P215" si="260">M215/SQRT((COUNT(C213:C215)+COUNT(G213:G215)/2))</f>
        <v>0.2084432842073688</v>
      </c>
    </row>
  </sheetData>
  <mergeCells count="2">
    <mergeCell ref="C3:E3"/>
    <mergeCell ref="G3:I3"/>
  </mergeCells>
  <pageMargins left="0.75" right="0.75" top="1" bottom="1" header="0" footer="0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B1:Q104"/>
  <sheetViews>
    <sheetView showGridLines="0" tabSelected="1" topLeftCell="A82" workbookViewId="0">
      <selection activeCell="O104" sqref="O104"/>
    </sheetView>
  </sheetViews>
  <sheetFormatPr defaultRowHeight="12.75"/>
  <cols>
    <col min="1" max="1" width="0.7109375" customWidth="1"/>
    <col min="2" max="2" width="21.140625" style="36" customWidth="1"/>
    <col min="3" max="3" width="7.28515625" style="7" customWidth="1"/>
    <col min="4" max="4" width="4.7109375" style="7" customWidth="1"/>
    <col min="5" max="5" width="6.42578125" style="7" customWidth="1"/>
    <col min="6" max="6" width="0.42578125" style="10" customWidth="1"/>
    <col min="7" max="7" width="8.140625" style="7" customWidth="1"/>
    <col min="8" max="8" width="5" style="7" customWidth="1"/>
    <col min="9" max="9" width="5.85546875" style="7" customWidth="1"/>
    <col min="10" max="10" width="0.5703125" style="10" customWidth="1"/>
    <col min="11" max="11" width="5.28515625" style="7" customWidth="1"/>
    <col min="12" max="13" width="5.5703125" style="7" customWidth="1"/>
    <col min="14" max="14" width="1.140625" style="10" customWidth="1"/>
    <col min="15" max="15" width="11.140625" style="32" customWidth="1"/>
    <col min="16" max="16" width="6.28515625" style="11" customWidth="1"/>
    <col min="17" max="17" width="9.140625" style="12"/>
  </cols>
  <sheetData>
    <row r="1" spans="2:16" ht="6" customHeight="1"/>
    <row r="2" spans="2:16" ht="20.25">
      <c r="B2" s="37" t="s">
        <v>3</v>
      </c>
      <c r="C2" s="15" t="s">
        <v>0</v>
      </c>
      <c r="D2" s="22" t="s">
        <v>1</v>
      </c>
      <c r="E2" s="23" t="s">
        <v>6</v>
      </c>
      <c r="F2" s="16"/>
      <c r="G2" s="15" t="s">
        <v>0</v>
      </c>
      <c r="H2" s="22" t="s">
        <v>1</v>
      </c>
      <c r="I2" s="23" t="s">
        <v>6</v>
      </c>
      <c r="J2" s="16"/>
      <c r="K2" s="24" t="s">
        <v>7</v>
      </c>
      <c r="L2" s="25" t="s">
        <v>8</v>
      </c>
      <c r="M2" s="13" t="s">
        <v>1</v>
      </c>
      <c r="N2" s="28"/>
      <c r="O2" s="33" t="s">
        <v>2</v>
      </c>
      <c r="P2" s="11" t="s">
        <v>5</v>
      </c>
    </row>
    <row r="3" spans="2:16" ht="15.75">
      <c r="C3" s="39" t="s">
        <v>137</v>
      </c>
      <c r="D3" s="40"/>
      <c r="E3" s="41"/>
      <c r="F3" s="17"/>
      <c r="G3" s="42" t="s">
        <v>78</v>
      </c>
      <c r="H3" s="42"/>
      <c r="I3" s="42"/>
      <c r="J3" s="18"/>
      <c r="K3" s="19"/>
      <c r="L3" s="20"/>
      <c r="M3" s="20"/>
      <c r="N3" s="29"/>
    </row>
    <row r="4" spans="2:16" ht="5.25" customHeight="1">
      <c r="C4" s="21"/>
      <c r="G4" s="21"/>
    </row>
    <row r="5" spans="2:16">
      <c r="B5" s="5"/>
      <c r="C5" s="30">
        <v>28.136999130249023</v>
      </c>
      <c r="D5" s="10"/>
      <c r="E5" s="8"/>
      <c r="F5" s="8"/>
      <c r="G5" s="30">
        <v>14.02400016784668</v>
      </c>
      <c r="H5" s="10"/>
      <c r="I5" s="8"/>
      <c r="J5" s="8"/>
      <c r="K5" s="8"/>
      <c r="L5" s="8"/>
      <c r="M5" s="8"/>
      <c r="N5" s="8"/>
      <c r="O5" s="34"/>
    </row>
    <row r="6" spans="2:16">
      <c r="B6" s="38" t="s">
        <v>4</v>
      </c>
      <c r="C6" s="30">
        <v>28.163999557495117</v>
      </c>
      <c r="D6" s="9"/>
      <c r="E6" s="8"/>
      <c r="F6" s="8"/>
      <c r="G6" s="30">
        <v>14.034999847412109</v>
      </c>
      <c r="H6" s="9"/>
      <c r="I6" s="8"/>
      <c r="J6" s="8"/>
      <c r="K6" s="8"/>
      <c r="L6" s="8"/>
      <c r="M6" s="8"/>
      <c r="N6" s="8"/>
      <c r="O6" s="34"/>
    </row>
    <row r="7" spans="2:16" ht="15.75">
      <c r="B7" s="38"/>
      <c r="C7" s="30">
        <v>27.780000686645508</v>
      </c>
      <c r="D7" s="4">
        <f>STDEV(C5:C8)</f>
        <v>0.21433309147995336</v>
      </c>
      <c r="E7" s="1">
        <f>AVERAGE(C5:C8)</f>
        <v>28.026999791463215</v>
      </c>
      <c r="F7" s="8"/>
      <c r="G7" s="30">
        <v>14.088000297546387</v>
      </c>
      <c r="H7" s="3">
        <f>STDEV(G5:G8)</f>
        <v>3.422001672159506E-2</v>
      </c>
      <c r="I7" s="1">
        <f>AVERAGE(G5:G8)</f>
        <v>14.049000104268393</v>
      </c>
      <c r="J7" s="8"/>
      <c r="K7" s="2">
        <f>E7-I7</f>
        <v>13.977999687194822</v>
      </c>
      <c r="L7" s="1">
        <f>K7-$K$7</f>
        <v>0</v>
      </c>
      <c r="M7" s="27">
        <f>SQRT((D7*D7)+(H7*H7))</f>
        <v>0.21704765294234421</v>
      </c>
      <c r="N7" s="14"/>
      <c r="O7" s="35">
        <f>POWER(2,-L7)</f>
        <v>1</v>
      </c>
      <c r="P7" s="26">
        <f>M7/SQRT((COUNT(C5:C8)+COUNT(G5:G8)/2))</f>
        <v>0.10231724482410394</v>
      </c>
    </row>
    <row r="8" spans="2:16">
      <c r="B8" s="38"/>
      <c r="C8" s="6"/>
      <c r="D8" s="9"/>
      <c r="E8" s="8"/>
      <c r="F8" s="8"/>
      <c r="G8" s="6"/>
      <c r="H8" s="9"/>
      <c r="I8" s="8"/>
      <c r="J8" s="8"/>
      <c r="K8" s="8"/>
      <c r="L8" s="8"/>
      <c r="M8" s="8"/>
      <c r="N8" s="8"/>
      <c r="O8" s="34"/>
    </row>
    <row r="9" spans="2:16">
      <c r="B9" s="36" t="s">
        <v>80</v>
      </c>
      <c r="C9" s="30">
        <v>31.97599983215332</v>
      </c>
      <c r="D9" s="10"/>
      <c r="E9" s="8"/>
      <c r="F9" s="8"/>
      <c r="G9" s="30">
        <v>19.716999053955078</v>
      </c>
      <c r="I9" s="8"/>
      <c r="J9" s="8"/>
      <c r="K9" s="8"/>
      <c r="L9" s="8"/>
      <c r="M9" s="8"/>
      <c r="N9" s="8"/>
      <c r="O9" s="34"/>
    </row>
    <row r="10" spans="2:16">
      <c r="B10" s="36" t="s">
        <v>80</v>
      </c>
      <c r="C10" s="30">
        <v>31.716999053955078</v>
      </c>
      <c r="D10" s="9"/>
      <c r="E10" s="8"/>
      <c r="F10" s="8"/>
      <c r="G10" s="30">
        <v>19.629999160766602</v>
      </c>
      <c r="H10" s="9"/>
      <c r="I10" s="8"/>
      <c r="J10" s="8"/>
      <c r="K10" s="8"/>
      <c r="L10" s="8"/>
      <c r="M10" s="8"/>
      <c r="N10" s="8"/>
      <c r="O10" s="34"/>
    </row>
    <row r="11" spans="2:16" ht="15.75">
      <c r="B11" s="36" t="s">
        <v>80</v>
      </c>
      <c r="C11" s="30">
        <v>31.798000335693359</v>
      </c>
      <c r="D11" s="4">
        <f>STDEV(C9:C11)</f>
        <v>0.13249303849041724</v>
      </c>
      <c r="E11" s="1">
        <f>AVERAGE(C9:C11)</f>
        <v>31.830333073933918</v>
      </c>
      <c r="F11" s="8"/>
      <c r="G11" s="30">
        <v>19.670000076293945</v>
      </c>
      <c r="H11" s="3">
        <f>STDEV(G9:G11)</f>
        <v>4.3546830269308313E-2</v>
      </c>
      <c r="I11" s="1">
        <f>AVERAGE(G9:G11)</f>
        <v>19.672332763671875</v>
      </c>
      <c r="J11" s="8"/>
      <c r="K11" s="1">
        <f>E11-I11</f>
        <v>12.158000310262043</v>
      </c>
      <c r="L11" s="1">
        <f>K11-$K$7</f>
        <v>-1.8199993769327794</v>
      </c>
      <c r="M11" s="27">
        <f>SQRT((D11*D11)+(H11*H11))</f>
        <v>0.13946587996684756</v>
      </c>
      <c r="N11" s="14"/>
      <c r="O11" s="35">
        <f>POWER(2,-L11)</f>
        <v>3.5308104602854469</v>
      </c>
      <c r="P11" s="26">
        <f>M11/SQRT((COUNT(C9:C11)+COUNT(G9:G11)/2))</f>
        <v>6.5744846312471322E-2</v>
      </c>
    </row>
    <row r="12" spans="2:16">
      <c r="B12" s="36" t="s">
        <v>81</v>
      </c>
      <c r="C12" s="30">
        <v>30.849000930786133</v>
      </c>
      <c r="D12" s="10"/>
      <c r="E12" s="8"/>
      <c r="F12" s="8"/>
      <c r="G12" s="30">
        <v>20.313999176025391</v>
      </c>
      <c r="I12" s="8"/>
      <c r="J12" s="8"/>
      <c r="K12" s="8"/>
      <c r="L12" s="8"/>
      <c r="M12" s="8"/>
      <c r="N12" s="8"/>
      <c r="O12" s="34"/>
    </row>
    <row r="13" spans="2:16">
      <c r="B13" s="36" t="s">
        <v>81</v>
      </c>
      <c r="C13" s="30"/>
      <c r="D13" s="9"/>
      <c r="E13" s="8"/>
      <c r="F13" s="8"/>
      <c r="G13" s="30">
        <v>20.326999664306641</v>
      </c>
      <c r="H13" s="9"/>
      <c r="I13" s="8"/>
      <c r="J13" s="8"/>
      <c r="K13" s="8"/>
      <c r="L13" s="8"/>
      <c r="M13" s="8"/>
      <c r="N13" s="8"/>
      <c r="O13" s="34"/>
    </row>
    <row r="14" spans="2:16" ht="15.75">
      <c r="B14" s="36" t="s">
        <v>81</v>
      </c>
      <c r="C14" s="30">
        <v>31.184000015258789</v>
      </c>
      <c r="D14" s="4">
        <f>STDEV(C12:C14)</f>
        <v>0.23688012432190028</v>
      </c>
      <c r="E14" s="1">
        <f>AVERAGE(C12:C14)</f>
        <v>31.016500473022461</v>
      </c>
      <c r="F14" s="8"/>
      <c r="G14" s="30">
        <v>20.340999603271484</v>
      </c>
      <c r="H14" s="3">
        <f>STDEV(G12:G14)</f>
        <v>1.3503296252161732E-2</v>
      </c>
      <c r="I14" s="1">
        <f>AVERAGE(G12:G14)</f>
        <v>20.327332814534504</v>
      </c>
      <c r="J14" s="8"/>
      <c r="K14" s="1">
        <f>E14-I14</f>
        <v>10.689167658487957</v>
      </c>
      <c r="L14" s="1">
        <f>K14-$K$7</f>
        <v>-3.2888320287068655</v>
      </c>
      <c r="M14" s="27">
        <f>SQRT((D14*D14)+(H14*H14))</f>
        <v>0.23726468828806485</v>
      </c>
      <c r="N14" s="14"/>
      <c r="O14" s="35">
        <f>POWER(2,-L14)</f>
        <v>9.7732068641207945</v>
      </c>
      <c r="P14" s="26">
        <f>M14/SQRT((COUNT(C12:C14)+COUNT(G12:G14)/2))</f>
        <v>0.12682331050766493</v>
      </c>
    </row>
    <row r="15" spans="2:16">
      <c r="B15" s="36" t="s">
        <v>82</v>
      </c>
      <c r="C15" s="30">
        <v>31.878999710083008</v>
      </c>
      <c r="D15" s="10"/>
      <c r="E15" s="8"/>
      <c r="F15" s="8"/>
      <c r="G15" s="30">
        <v>20.090000152587891</v>
      </c>
      <c r="I15" s="8"/>
      <c r="J15" s="8"/>
      <c r="K15" s="8"/>
      <c r="L15" s="8"/>
      <c r="M15" s="8"/>
      <c r="N15" s="8"/>
      <c r="O15" s="34"/>
    </row>
    <row r="16" spans="2:16">
      <c r="B16" s="36" t="s">
        <v>82</v>
      </c>
      <c r="C16" s="30">
        <v>31.25200080871582</v>
      </c>
      <c r="D16" s="9"/>
      <c r="E16" s="8"/>
      <c r="F16" s="8"/>
      <c r="G16" s="30">
        <v>20.068000793457031</v>
      </c>
      <c r="H16" s="9"/>
      <c r="I16" s="8"/>
      <c r="J16" s="8"/>
      <c r="K16" s="8"/>
      <c r="L16" s="8"/>
      <c r="M16" s="8"/>
      <c r="N16" s="8"/>
      <c r="O16" s="34"/>
    </row>
    <row r="17" spans="2:16" ht="15.75">
      <c r="B17" s="36" t="s">
        <v>82</v>
      </c>
      <c r="C17" s="30">
        <v>31.610000610351563</v>
      </c>
      <c r="D17" s="4">
        <f>STDEV(C15:C17)</f>
        <v>0.31455047182267876</v>
      </c>
      <c r="E17" s="1">
        <f>AVERAGE(C15:C17)</f>
        <v>31.580333709716797</v>
      </c>
      <c r="F17" s="8"/>
      <c r="G17" s="30">
        <v>19.995000839233398</v>
      </c>
      <c r="H17" s="3">
        <f>STDEV(G15:G17)</f>
        <v>4.9728989963343663E-2</v>
      </c>
      <c r="I17" s="1">
        <f>AVERAGE(G15:G17)</f>
        <v>20.051000595092773</v>
      </c>
      <c r="J17" s="8"/>
      <c r="K17" s="1">
        <f>E17-I17</f>
        <v>11.529333114624023</v>
      </c>
      <c r="L17" s="1">
        <f>K17-$K$7</f>
        <v>-2.448666572570799</v>
      </c>
      <c r="M17" s="27">
        <f>SQRT((D17*D17)+(H17*H17))</f>
        <v>0.31845717414849389</v>
      </c>
      <c r="N17" s="14"/>
      <c r="O17" s="35">
        <f>POWER(2,-L17)</f>
        <v>5.4591130467386844</v>
      </c>
      <c r="P17" s="26">
        <f>M17/SQRT((COUNT(C15:C17)+COUNT(G15:G17)/2))</f>
        <v>0.1501221515719369</v>
      </c>
    </row>
    <row r="18" spans="2:16">
      <c r="B18" s="36" t="s">
        <v>83</v>
      </c>
      <c r="C18" s="30">
        <v>30.51300048828125</v>
      </c>
      <c r="D18" s="10"/>
      <c r="E18" s="8"/>
      <c r="F18" s="8"/>
      <c r="G18">
        <v>18.227616999999999</v>
      </c>
      <c r="I18" s="8"/>
      <c r="J18" s="8"/>
      <c r="K18" s="8"/>
      <c r="L18" s="8"/>
      <c r="M18" s="8"/>
      <c r="N18" s="8"/>
      <c r="O18" s="34"/>
    </row>
    <row r="19" spans="2:16">
      <c r="B19" s="36" t="s">
        <v>83</v>
      </c>
      <c r="C19" s="30">
        <v>30.469999313354492</v>
      </c>
      <c r="D19" s="9"/>
      <c r="E19" s="8"/>
      <c r="F19" s="8"/>
      <c r="G19">
        <v>18.255737</v>
      </c>
      <c r="H19" s="9"/>
      <c r="I19" s="8"/>
      <c r="J19" s="8"/>
      <c r="K19" s="8"/>
      <c r="L19" s="8"/>
      <c r="M19" s="8"/>
      <c r="N19" s="8"/>
      <c r="O19" s="34"/>
    </row>
    <row r="20" spans="2:16" ht="15.75">
      <c r="B20" s="36" t="s">
        <v>83</v>
      </c>
      <c r="C20" s="30">
        <v>30.048999786376953</v>
      </c>
      <c r="D20" s="4">
        <f>STDEV(C18:C20)</f>
        <v>0.25638069159229909</v>
      </c>
      <c r="E20" s="1">
        <f>AVERAGE(C18:C20)</f>
        <v>30.343999862670898</v>
      </c>
      <c r="F20" s="8"/>
      <c r="G20">
        <v>18.354378000000001</v>
      </c>
      <c r="H20" s="3">
        <f>STDEV(G18:G20)</f>
        <v>6.6569678285238187E-2</v>
      </c>
      <c r="I20" s="1">
        <f>AVERAGE(G18:G20)</f>
        <v>18.279244000000002</v>
      </c>
      <c r="J20" s="8"/>
      <c r="K20" s="1">
        <f>E20-I20</f>
        <v>12.064755862670896</v>
      </c>
      <c r="L20" s="1">
        <f>K20-$K$7</f>
        <v>-1.9132438245239261</v>
      </c>
      <c r="M20" s="27">
        <f>SQRT((D20*D20)+(H20*H20))</f>
        <v>0.26488220228687637</v>
      </c>
      <c r="N20" s="14"/>
      <c r="O20" s="35">
        <f>POWER(2,-L20)</f>
        <v>3.7665503750478901</v>
      </c>
      <c r="P20" s="26">
        <f>M20/SQRT((COUNT(C18:C20)+COUNT(G18:G20)/2))</f>
        <v>0.12486666763511808</v>
      </c>
    </row>
    <row r="21" spans="2:16">
      <c r="B21" s="36" t="s">
        <v>84</v>
      </c>
      <c r="C21" s="30">
        <v>30.111000061035156</v>
      </c>
      <c r="D21" s="10"/>
      <c r="E21" s="8"/>
      <c r="F21" s="8"/>
      <c r="G21" s="30">
        <v>18.934999465942383</v>
      </c>
      <c r="I21" s="8"/>
      <c r="J21" s="8"/>
      <c r="K21" s="8"/>
      <c r="L21" s="8"/>
      <c r="M21" s="8"/>
      <c r="N21" s="8"/>
      <c r="O21" s="34"/>
    </row>
    <row r="22" spans="2:16">
      <c r="B22" s="36" t="s">
        <v>84</v>
      </c>
      <c r="C22" s="30">
        <v>30.152000427246094</v>
      </c>
      <c r="D22" s="9"/>
      <c r="E22" s="8"/>
      <c r="F22" s="8"/>
      <c r="G22" s="30">
        <v>18.86400032043457</v>
      </c>
      <c r="H22" s="9"/>
      <c r="I22" s="8"/>
      <c r="J22" s="8"/>
      <c r="K22" s="8"/>
      <c r="L22" s="8"/>
      <c r="M22" s="8"/>
      <c r="N22" s="8"/>
      <c r="O22" s="34"/>
    </row>
    <row r="23" spans="2:16" ht="15.75">
      <c r="B23" s="36" t="s">
        <v>84</v>
      </c>
      <c r="C23" s="30">
        <v>29.858999252319336</v>
      </c>
      <c r="D23" s="4">
        <f>STDEV(C21:C23)</f>
        <v>0.15865850441084617</v>
      </c>
      <c r="E23" s="1">
        <f>AVERAGE(C21:C23)</f>
        <v>30.040666580200195</v>
      </c>
      <c r="F23" s="8"/>
      <c r="G23" s="30">
        <v>18.943000793457031</v>
      </c>
      <c r="H23" s="3">
        <f>STDEV(G21:G23)</f>
        <v>4.3485581216860032E-2</v>
      </c>
      <c r="I23" s="1">
        <f>AVERAGE(G21:G23)</f>
        <v>18.914000193277996</v>
      </c>
      <c r="J23" s="8"/>
      <c r="K23" s="1">
        <f>E23-I23</f>
        <v>11.126666386922199</v>
      </c>
      <c r="L23" s="1">
        <f>K23-$K$7</f>
        <v>-2.8513333002726231</v>
      </c>
      <c r="M23" s="27">
        <f>SQRT((D23*D23)+(H23*H23))</f>
        <v>0.16450992917041396</v>
      </c>
      <c r="N23" s="14"/>
      <c r="O23" s="35">
        <f>POWER(2,-L23)</f>
        <v>7.2166700739463723</v>
      </c>
      <c r="P23" s="26">
        <f>M23/SQRT((COUNT(C21:C23)+COUNT(G21:G23)/2))</f>
        <v>7.7550724325945564E-2</v>
      </c>
    </row>
    <row r="24" spans="2:16">
      <c r="B24" s="31" t="s">
        <v>85</v>
      </c>
      <c r="C24" s="30"/>
      <c r="D24" s="10"/>
      <c r="E24" s="8"/>
      <c r="F24" s="8"/>
      <c r="G24" s="30">
        <v>19.344999313354492</v>
      </c>
      <c r="I24" s="8"/>
      <c r="J24" s="8"/>
      <c r="K24" s="8"/>
      <c r="L24" s="8"/>
      <c r="M24" s="8"/>
      <c r="N24" s="8"/>
      <c r="O24" s="34"/>
    </row>
    <row r="25" spans="2:16">
      <c r="B25" s="31" t="s">
        <v>85</v>
      </c>
      <c r="C25" s="30">
        <v>31.542999267578125</v>
      </c>
      <c r="D25" s="9"/>
      <c r="E25" s="8"/>
      <c r="F25" s="8"/>
      <c r="G25" s="30">
        <v>19.326000213623047</v>
      </c>
      <c r="H25" s="9"/>
      <c r="I25" s="8"/>
      <c r="J25" s="8"/>
      <c r="K25" s="8"/>
      <c r="L25" s="8"/>
      <c r="M25" s="8"/>
      <c r="N25" s="8"/>
      <c r="O25" s="34"/>
    </row>
    <row r="26" spans="2:16" ht="15.75">
      <c r="B26" s="31" t="s">
        <v>85</v>
      </c>
      <c r="C26" s="30">
        <v>30.760000228881836</v>
      </c>
      <c r="D26" s="4">
        <f>STDEV(C24:C26)</f>
        <v>0.55366392992469393</v>
      </c>
      <c r="E26" s="1">
        <f>AVERAGE(C24:C26)</f>
        <v>31.15149974822998</v>
      </c>
      <c r="F26" s="8"/>
      <c r="G26" s="30">
        <v>19.305999755859375</v>
      </c>
      <c r="H26" s="3">
        <f>STDEV(G24:G26)</f>
        <v>1.9501921213805146E-2</v>
      </c>
      <c r="I26" s="1">
        <f>AVERAGE(G24:G26)</f>
        <v>19.325666427612305</v>
      </c>
      <c r="J26" s="8"/>
      <c r="K26" s="1">
        <f>E26-I26</f>
        <v>11.825833320617676</v>
      </c>
      <c r="L26" s="1">
        <f>K26-$K$7</f>
        <v>-2.1521663665771467</v>
      </c>
      <c r="M26" s="27">
        <f>SQRT((D26*D26)+(H26*H26))</f>
        <v>0.55400728535885324</v>
      </c>
      <c r="N26" s="14"/>
      <c r="O26" s="43">
        <f>POWER(2,-L26)</f>
        <v>4.4449474609573407</v>
      </c>
      <c r="P26" s="26">
        <f>M26/SQRT((COUNT(C24:C26)+COUNT(G24:G26)/2))</f>
        <v>0.29612935022707604</v>
      </c>
    </row>
    <row r="27" spans="2:16">
      <c r="B27" s="36" t="s">
        <v>86</v>
      </c>
      <c r="C27" s="30">
        <v>29.746000289916992</v>
      </c>
      <c r="D27" s="10"/>
      <c r="E27" s="8"/>
      <c r="F27" s="8"/>
      <c r="G27" s="30">
        <v>19.795000076293945</v>
      </c>
      <c r="I27" s="8"/>
      <c r="J27" s="8"/>
      <c r="K27" s="8"/>
      <c r="L27" s="8"/>
      <c r="M27" s="8"/>
      <c r="N27" s="8"/>
      <c r="O27" s="34"/>
    </row>
    <row r="28" spans="2:16">
      <c r="B28" s="36" t="s">
        <v>86</v>
      </c>
      <c r="C28" s="30">
        <v>30.48699951171875</v>
      </c>
      <c r="D28" s="9"/>
      <c r="E28" s="8"/>
      <c r="F28" s="8"/>
      <c r="G28" s="30">
        <v>19.812999725341797</v>
      </c>
      <c r="H28" s="9"/>
      <c r="I28" s="8"/>
      <c r="J28" s="8"/>
      <c r="K28" s="8"/>
      <c r="L28" s="8"/>
      <c r="M28" s="8"/>
      <c r="N28" s="8"/>
      <c r="O28" s="34"/>
    </row>
    <row r="29" spans="2:16" ht="15.75">
      <c r="B29" s="36" t="s">
        <v>86</v>
      </c>
      <c r="C29" s="30">
        <v>29.943000793457031</v>
      </c>
      <c r="D29" s="4">
        <f>STDEV(C27:C29)</f>
        <v>0.38380195643408282</v>
      </c>
      <c r="E29" s="1">
        <f>AVERAGE(C27:C29)</f>
        <v>30.058666865030926</v>
      </c>
      <c r="F29" s="8"/>
      <c r="G29" s="30">
        <v>19.847000122070313</v>
      </c>
      <c r="H29" s="3">
        <f>STDEV(G27:G29)</f>
        <v>2.6407130048172477E-2</v>
      </c>
      <c r="I29" s="1">
        <f>AVERAGE(G27:G29)</f>
        <v>19.818333307902019</v>
      </c>
      <c r="J29" s="8"/>
      <c r="K29" s="1">
        <f>E29-I29</f>
        <v>10.240333557128906</v>
      </c>
      <c r="L29" s="1">
        <f>K29-$K$7</f>
        <v>-3.7376661300659162</v>
      </c>
      <c r="M29" s="27">
        <f>SQRT((D29*D29)+(H29*H29))</f>
        <v>0.3847093425951737</v>
      </c>
      <c r="N29" s="14"/>
      <c r="O29" s="35">
        <f>POWER(2,-L29)</f>
        <v>13.339809231921848</v>
      </c>
      <c r="P29" s="26">
        <f>M29/SQRT((COUNT(C27:C29)+COUNT(G27:G29)/2))</f>
        <v>0.1813537232899107</v>
      </c>
    </row>
    <row r="30" spans="2:16">
      <c r="B30" s="36" t="s">
        <v>87</v>
      </c>
      <c r="C30" s="30">
        <v>30.886999130249023</v>
      </c>
      <c r="D30" s="10"/>
      <c r="E30" s="8"/>
      <c r="F30" s="8"/>
      <c r="G30" s="30">
        <v>18.232000350952148</v>
      </c>
      <c r="I30" s="8"/>
      <c r="J30" s="8"/>
      <c r="K30" s="8"/>
      <c r="L30" s="8"/>
      <c r="M30" s="8"/>
      <c r="N30" s="8"/>
      <c r="O30" s="34"/>
    </row>
    <row r="31" spans="2:16">
      <c r="B31" s="36" t="s">
        <v>87</v>
      </c>
      <c r="C31" s="30">
        <v>30.63599967956543</v>
      </c>
      <c r="D31" s="9"/>
      <c r="E31" s="8"/>
      <c r="F31" s="8"/>
      <c r="G31" s="30">
        <v>18.236000061035156</v>
      </c>
      <c r="H31" s="9"/>
      <c r="I31" s="8"/>
      <c r="J31" s="8"/>
      <c r="K31" s="8"/>
      <c r="L31" s="8"/>
      <c r="M31" s="8"/>
      <c r="N31" s="8"/>
      <c r="O31" s="34"/>
    </row>
    <row r="32" spans="2:16" ht="15.75">
      <c r="B32" s="36" t="s">
        <v>87</v>
      </c>
      <c r="C32" s="30">
        <v>30.128000259399414</v>
      </c>
      <c r="D32" s="4">
        <f>STDEV(C30:C32)</f>
        <v>0.38668320821301422</v>
      </c>
      <c r="E32" s="1">
        <f>AVERAGE(C30:C32)</f>
        <v>30.550333023071289</v>
      </c>
      <c r="F32" s="8"/>
      <c r="G32" s="30">
        <v>18.23900032043457</v>
      </c>
      <c r="H32" s="3">
        <f>STDEV(G30:G32)</f>
        <v>3.511856345930747E-3</v>
      </c>
      <c r="I32" s="1">
        <f>AVERAGE(G30:G32)</f>
        <v>18.235666910807293</v>
      </c>
      <c r="J32" s="8"/>
      <c r="K32" s="1">
        <f>E32-I32</f>
        <v>12.314666112263996</v>
      </c>
      <c r="L32" s="1">
        <f>K32-$K$7</f>
        <v>-1.6633335749308262</v>
      </c>
      <c r="M32" s="27">
        <f>SQRT((D32*D32)+(H32*H32))</f>
        <v>0.38669915522134746</v>
      </c>
      <c r="N32" s="14"/>
      <c r="O32" s="35">
        <f>POWER(2,-L32)</f>
        <v>3.167475751552626</v>
      </c>
      <c r="P32" s="26">
        <f>M32/SQRT((COUNT(C30:C32)+COUNT(G30:G32)/2))</f>
        <v>0.1822917299574161</v>
      </c>
    </row>
    <row r="33" spans="2:16">
      <c r="B33" s="36" t="s">
        <v>88</v>
      </c>
      <c r="C33" s="30">
        <v>30.983999252319336</v>
      </c>
      <c r="D33" s="10"/>
      <c r="E33" s="8"/>
      <c r="F33" s="8"/>
      <c r="G33" s="30">
        <v>17.775999069213867</v>
      </c>
      <c r="I33" s="8"/>
      <c r="J33" s="8"/>
      <c r="K33" s="8"/>
      <c r="L33" s="8"/>
      <c r="M33" s="8"/>
      <c r="N33" s="8"/>
      <c r="O33" s="34"/>
    </row>
    <row r="34" spans="2:16">
      <c r="B34" s="36" t="s">
        <v>88</v>
      </c>
      <c r="C34" s="30">
        <v>30.844999313354492</v>
      </c>
      <c r="D34" s="9"/>
      <c r="E34" s="8"/>
      <c r="F34" s="8"/>
      <c r="G34" s="30">
        <v>17.708000183105469</v>
      </c>
      <c r="H34" s="9"/>
      <c r="I34" s="8"/>
      <c r="J34" s="8"/>
      <c r="K34" s="8"/>
      <c r="L34" s="8"/>
      <c r="M34" s="8"/>
      <c r="N34" s="8"/>
      <c r="O34" s="34"/>
    </row>
    <row r="35" spans="2:16" ht="15.75">
      <c r="B35" s="36" t="s">
        <v>88</v>
      </c>
      <c r="C35" s="30"/>
      <c r="D35" s="4">
        <f>STDEV(C33:C35)</f>
        <v>9.8287799426557229E-2</v>
      </c>
      <c r="E35" s="1">
        <f>AVERAGE(C33:C35)</f>
        <v>30.914499282836914</v>
      </c>
      <c r="F35" s="8"/>
      <c r="G35" s="30">
        <v>17.858999252319336</v>
      </c>
      <c r="H35" s="3">
        <f>STDEV(G33:G35)</f>
        <v>7.5623627051976436E-2</v>
      </c>
      <c r="I35" s="1">
        <f>AVERAGE(G33:G35)</f>
        <v>17.780999501546223</v>
      </c>
      <c r="J35" s="8"/>
      <c r="K35" s="1">
        <f>E35-I35</f>
        <v>13.133499781290691</v>
      </c>
      <c r="L35" s="1">
        <f>K35-$K$7</f>
        <v>-0.84449990590413115</v>
      </c>
      <c r="M35" s="27">
        <f>SQRT((D35*D35)+(H35*H35))</f>
        <v>0.12401380763693842</v>
      </c>
      <c r="N35" s="14"/>
      <c r="O35" s="35">
        <f>POWER(2,-L35)</f>
        <v>1.795642198595081</v>
      </c>
      <c r="P35" s="26">
        <f>M35/SQRT((COUNT(C33:C35)+COUNT(G33:G35)/2))</f>
        <v>6.6288168486673321E-2</v>
      </c>
    </row>
    <row r="36" spans="2:16">
      <c r="B36" s="36" t="s">
        <v>89</v>
      </c>
      <c r="C36" s="30">
        <v>30.920999526977539</v>
      </c>
      <c r="D36" s="10"/>
      <c r="E36" s="8"/>
      <c r="F36" s="8"/>
      <c r="G36" s="30">
        <v>18.020999908447266</v>
      </c>
      <c r="I36" s="8"/>
      <c r="J36" s="8"/>
      <c r="K36" s="8"/>
      <c r="L36" s="8"/>
      <c r="M36" s="8"/>
      <c r="N36" s="8"/>
      <c r="O36" s="34"/>
    </row>
    <row r="37" spans="2:16">
      <c r="B37" s="36" t="s">
        <v>89</v>
      </c>
      <c r="C37" s="30">
        <v>30.871999740600586</v>
      </c>
      <c r="D37" s="9"/>
      <c r="E37" s="8"/>
      <c r="F37" s="8"/>
      <c r="G37" s="30">
        <v>17.701000213623047</v>
      </c>
      <c r="H37" s="9"/>
      <c r="I37" s="8"/>
      <c r="J37" s="8"/>
      <c r="K37" s="8"/>
      <c r="L37" s="8"/>
      <c r="M37" s="8"/>
      <c r="N37" s="8"/>
      <c r="O37" s="34"/>
    </row>
    <row r="38" spans="2:16" ht="15.75">
      <c r="B38" s="36" t="s">
        <v>89</v>
      </c>
      <c r="C38" s="30">
        <v>30.968000411987305</v>
      </c>
      <c r="D38" s="4">
        <f>STDEV(C36:C38)</f>
        <v>4.8003803952376196E-2</v>
      </c>
      <c r="E38" s="1">
        <f>AVERAGE(C36:C38)</f>
        <v>30.920333226521809</v>
      </c>
      <c r="F38" s="8"/>
      <c r="G38" s="30">
        <v>17.775999069213867</v>
      </c>
      <c r="H38" s="3">
        <f>STDEV(G36:G38)</f>
        <v>0.16735692608543543</v>
      </c>
      <c r="I38" s="1">
        <f>AVERAGE(G36:G38)</f>
        <v>17.832666397094727</v>
      </c>
      <c r="J38" s="8"/>
      <c r="K38" s="1">
        <f>E38-I38</f>
        <v>13.087666829427082</v>
      </c>
      <c r="L38" s="1">
        <f>K38-$K$7</f>
        <v>-0.89033285776774029</v>
      </c>
      <c r="M38" s="27">
        <f>SQRT((D38*D38)+(H38*H38))</f>
        <v>0.17410544478178752</v>
      </c>
      <c r="N38" s="14"/>
      <c r="O38" s="35">
        <f>POWER(2,-L38)</f>
        <v>1.8536037368345981</v>
      </c>
      <c r="P38" s="26">
        <f>M38/SQRT((COUNT(C36:C38)+COUNT(G36:G38)/2))</f>
        <v>8.2074093764467976E-2</v>
      </c>
    </row>
    <row r="39" spans="2:16">
      <c r="B39" s="36" t="s">
        <v>90</v>
      </c>
      <c r="C39" s="30">
        <v>30.801000595092773</v>
      </c>
      <c r="D39" s="10"/>
      <c r="E39" s="8"/>
      <c r="F39" s="8"/>
      <c r="G39" s="30">
        <v>19.052999496459961</v>
      </c>
      <c r="I39" s="8"/>
      <c r="J39" s="8"/>
      <c r="K39" s="8"/>
      <c r="L39" s="8"/>
      <c r="M39" s="8"/>
      <c r="N39" s="8"/>
      <c r="O39" s="34"/>
    </row>
    <row r="40" spans="2:16">
      <c r="B40" s="36" t="s">
        <v>90</v>
      </c>
      <c r="C40" s="30">
        <v>30.37299919128418</v>
      </c>
      <c r="D40" s="9"/>
      <c r="E40" s="8"/>
      <c r="F40" s="8"/>
      <c r="G40" s="30">
        <v>18.917999267578125</v>
      </c>
      <c r="H40" s="9"/>
      <c r="I40" s="8"/>
      <c r="J40" s="8"/>
      <c r="K40" s="8"/>
      <c r="L40" s="8"/>
      <c r="M40" s="8"/>
      <c r="N40" s="8"/>
      <c r="O40" s="34"/>
    </row>
    <row r="41" spans="2:16" ht="15.75">
      <c r="B41" s="36" t="s">
        <v>90</v>
      </c>
      <c r="C41" s="30"/>
      <c r="D41" s="4">
        <f>STDEV(C39:C41)</f>
        <v>0.30264269499041846</v>
      </c>
      <c r="E41" s="1">
        <f>AVERAGE(C39:C41)</f>
        <v>30.586999893188477</v>
      </c>
      <c r="F41" s="8"/>
      <c r="G41" s="30">
        <v>18.91200065612793</v>
      </c>
      <c r="H41" s="3">
        <f>STDEV(G39:G41)</f>
        <v>7.9730502436286516E-2</v>
      </c>
      <c r="I41" s="1">
        <f>AVERAGE(G39:G41)</f>
        <v>18.960999806722004</v>
      </c>
      <c r="J41" s="8"/>
      <c r="K41" s="1">
        <f>E41-I41</f>
        <v>11.626000086466473</v>
      </c>
      <c r="L41" s="1">
        <f>K41-$K$7</f>
        <v>-2.3519996007283499</v>
      </c>
      <c r="M41" s="27">
        <f>SQRT((D41*D41)+(H41*H41))</f>
        <v>0.31296893432065448</v>
      </c>
      <c r="N41" s="14"/>
      <c r="O41" s="35">
        <f>POWER(2,-L41)</f>
        <v>5.105313662399543</v>
      </c>
      <c r="P41" s="26">
        <f>M41/SQRT((COUNT(C39:C41)+COUNT(G39:G41)/2))</f>
        <v>0.16728893213309221</v>
      </c>
    </row>
    <row r="42" spans="2:16">
      <c r="B42" s="31" t="s">
        <v>91</v>
      </c>
      <c r="C42" s="30">
        <v>28.409000396728516</v>
      </c>
      <c r="D42" s="10"/>
      <c r="E42" s="8"/>
      <c r="F42" s="8"/>
      <c r="G42" s="30">
        <v>18.909999847412109</v>
      </c>
      <c r="I42" s="8"/>
      <c r="J42" s="8"/>
      <c r="K42" s="8"/>
      <c r="L42" s="8"/>
      <c r="M42" s="8"/>
      <c r="N42" s="8"/>
      <c r="O42" s="34"/>
    </row>
    <row r="43" spans="2:16">
      <c r="B43" s="31" t="s">
        <v>91</v>
      </c>
      <c r="C43" s="30"/>
      <c r="D43" s="9"/>
      <c r="E43" s="8"/>
      <c r="F43" s="8"/>
      <c r="G43" s="30">
        <v>18.934000015258789</v>
      </c>
      <c r="H43" s="9"/>
      <c r="I43" s="8"/>
      <c r="J43" s="8"/>
      <c r="K43" s="8"/>
      <c r="L43" s="8"/>
      <c r="M43" s="8"/>
      <c r="N43" s="8"/>
      <c r="O43" s="34"/>
    </row>
    <row r="44" spans="2:16" ht="15.75">
      <c r="B44" s="31" t="s">
        <v>91</v>
      </c>
      <c r="C44" s="30">
        <v>30.459999084472656</v>
      </c>
      <c r="D44" s="4">
        <f>STDEV(C42:C44)</f>
        <v>1.4502750803085922</v>
      </c>
      <c r="E44" s="1">
        <f>AVERAGE(C42:C44)</f>
        <v>29.434499740600586</v>
      </c>
      <c r="F44" s="8"/>
      <c r="G44" s="30">
        <v>18.979999542236328</v>
      </c>
      <c r="H44" s="3">
        <f>STDEV(G42:G44)</f>
        <v>3.5571341025957728E-2</v>
      </c>
      <c r="I44" s="1">
        <f>AVERAGE(G42:G44)</f>
        <v>18.941333134969074</v>
      </c>
      <c r="J44" s="8"/>
      <c r="K44" s="1">
        <f>E44-I44</f>
        <v>10.493166605631512</v>
      </c>
      <c r="L44" s="1">
        <f>K44-$K$7</f>
        <v>-3.4848330815633108</v>
      </c>
      <c r="M44" s="27">
        <f>SQRT((D44*D44)+(H44*H44))</f>
        <v>1.4507112493072074</v>
      </c>
      <c r="N44" s="14"/>
      <c r="O44" s="43">
        <f>POWER(2,-L44)</f>
        <v>11.195391553728969</v>
      </c>
      <c r="P44" s="26">
        <f>M44/SQRT((COUNT(C42:C44)+COUNT(G42:G44)/2))</f>
        <v>0.7754377802923379</v>
      </c>
    </row>
    <row r="45" spans="2:16">
      <c r="B45" s="36" t="s">
        <v>92</v>
      </c>
      <c r="C45" s="30">
        <v>30.125</v>
      </c>
      <c r="D45" s="10"/>
      <c r="E45" s="8"/>
      <c r="F45" s="8"/>
      <c r="G45" s="30">
        <v>17.886999130249023</v>
      </c>
      <c r="I45" s="8"/>
      <c r="J45" s="8"/>
      <c r="K45" s="8"/>
      <c r="L45" s="8"/>
      <c r="M45" s="8"/>
      <c r="N45" s="8"/>
      <c r="O45" s="34"/>
    </row>
    <row r="46" spans="2:16">
      <c r="B46" s="36" t="s">
        <v>92</v>
      </c>
      <c r="C46" s="30"/>
      <c r="D46" s="9"/>
      <c r="E46" s="8"/>
      <c r="F46" s="8"/>
      <c r="G46" s="30">
        <v>17.902999877929687</v>
      </c>
      <c r="H46" s="9"/>
      <c r="I46" s="8"/>
      <c r="J46" s="8"/>
      <c r="K46" s="8"/>
      <c r="L46" s="8"/>
      <c r="M46" s="8"/>
      <c r="N46" s="8"/>
      <c r="O46" s="34"/>
    </row>
    <row r="47" spans="2:16" ht="15.75">
      <c r="B47" s="36" t="s">
        <v>92</v>
      </c>
      <c r="C47" s="30">
        <v>29.745000839233398</v>
      </c>
      <c r="D47" s="4">
        <f>STDEV(C45:C47)</f>
        <v>0.26869998342326101</v>
      </c>
      <c r="E47" s="1">
        <f>AVERAGE(C45:C47)</f>
        <v>29.935000419616699</v>
      </c>
      <c r="F47" s="8"/>
      <c r="G47" s="30">
        <v>17.871999740600586</v>
      </c>
      <c r="H47" s="3">
        <f>STDEV(G45:G47)</f>
        <v>1.5502763896528722E-2</v>
      </c>
      <c r="I47" s="1">
        <f>AVERAGE(G45:G47)</f>
        <v>17.887332916259766</v>
      </c>
      <c r="J47" s="8"/>
      <c r="K47" s="1">
        <f>E47-I47</f>
        <v>12.047667503356934</v>
      </c>
      <c r="L47" s="1">
        <f>K47-$K$7</f>
        <v>-1.9303321838378888</v>
      </c>
      <c r="M47" s="27">
        <f>SQRT((D47*D47)+(H47*H47))</f>
        <v>0.26914683126518923</v>
      </c>
      <c r="N47" s="14"/>
      <c r="O47" s="35">
        <f>POWER(2,-L47)</f>
        <v>3.8114294815187164</v>
      </c>
      <c r="P47" s="26">
        <f>M47/SQRT((COUNT(C45:C47)+COUNT(G45:G47)/2))</f>
        <v>0.14386503276145643</v>
      </c>
    </row>
    <row r="48" spans="2:16">
      <c r="B48" s="36" t="s">
        <v>93</v>
      </c>
      <c r="C48" s="30">
        <v>30.211000442504883</v>
      </c>
      <c r="D48" s="10"/>
      <c r="E48" s="8"/>
      <c r="F48" s="8"/>
      <c r="G48" s="30">
        <v>18.121999740600586</v>
      </c>
      <c r="I48" s="8"/>
      <c r="J48" s="8"/>
      <c r="K48" s="8"/>
      <c r="L48" s="8"/>
      <c r="M48" s="8"/>
      <c r="N48" s="8"/>
      <c r="O48" s="34"/>
    </row>
    <row r="49" spans="2:16">
      <c r="B49" s="36" t="s">
        <v>93</v>
      </c>
      <c r="C49" s="30">
        <v>30.295000076293945</v>
      </c>
      <c r="D49" s="9"/>
      <c r="E49" s="8"/>
      <c r="F49" s="8"/>
      <c r="G49" s="30">
        <v>18.188999176025391</v>
      </c>
      <c r="H49" s="9"/>
      <c r="I49" s="8"/>
      <c r="J49" s="8"/>
      <c r="K49" s="8"/>
      <c r="L49" s="8"/>
      <c r="M49" s="8"/>
      <c r="N49" s="8"/>
      <c r="O49" s="34"/>
    </row>
    <row r="50" spans="2:16" ht="15.75">
      <c r="B50" s="36" t="s">
        <v>93</v>
      </c>
      <c r="C50" s="30"/>
      <c r="D50" s="4">
        <f>STDEV(C48:C50)</f>
        <v>5.9396710669432744E-2</v>
      </c>
      <c r="E50" s="1">
        <f>AVERAGE(C48:C50)</f>
        <v>30.253000259399414</v>
      </c>
      <c r="F50" s="8"/>
      <c r="G50" s="30">
        <v>18.468999862670898</v>
      </c>
      <c r="H50" s="3">
        <f>STDEV(G48:G50)</f>
        <v>0.18407353312643679</v>
      </c>
      <c r="I50" s="1">
        <f>AVERAGE(G48:G50)</f>
        <v>18.259999593098957</v>
      </c>
      <c r="J50" s="8"/>
      <c r="K50" s="1">
        <f>E50-I50</f>
        <v>11.993000666300457</v>
      </c>
      <c r="L50" s="1">
        <f>K50-$K$7</f>
        <v>-1.9849990208943655</v>
      </c>
      <c r="M50" s="27">
        <f>SQRT((D50*D50)+(H50*H50))</f>
        <v>0.19341932384329577</v>
      </c>
      <c r="N50" s="14"/>
      <c r="O50" s="35">
        <f>POWER(2,-L50)</f>
        <v>3.9586239390831315</v>
      </c>
      <c r="P50" s="26">
        <f>M50/SQRT((COUNT(C48:C50)+COUNT(G48:G50)/2))</f>
        <v>0.10338697740044125</v>
      </c>
    </row>
    <row r="51" spans="2:16">
      <c r="B51" s="31" t="s">
        <v>94</v>
      </c>
      <c r="C51" s="30">
        <v>28.822999954223601</v>
      </c>
      <c r="D51" s="10"/>
      <c r="E51" s="8"/>
      <c r="F51" s="8"/>
      <c r="G51" s="30">
        <v>18.409999847412109</v>
      </c>
      <c r="I51" s="8"/>
      <c r="J51" s="8"/>
      <c r="K51" s="8"/>
      <c r="L51" s="8"/>
      <c r="M51" s="8"/>
      <c r="N51" s="8"/>
      <c r="O51" s="34"/>
    </row>
    <row r="52" spans="2:16">
      <c r="B52" s="31" t="s">
        <v>94</v>
      </c>
      <c r="C52" s="30">
        <v>29.680999755859375</v>
      </c>
      <c r="D52" s="9"/>
      <c r="E52" s="8"/>
      <c r="F52" s="8"/>
      <c r="G52" s="30">
        <v>18.531000137329102</v>
      </c>
      <c r="H52" s="9"/>
      <c r="I52" s="8"/>
      <c r="J52" s="8"/>
      <c r="K52" s="8"/>
      <c r="L52" s="8"/>
      <c r="M52" s="8"/>
      <c r="N52" s="8"/>
      <c r="O52" s="34"/>
    </row>
    <row r="53" spans="2:16" ht="15.75">
      <c r="B53" s="31" t="s">
        <v>94</v>
      </c>
      <c r="C53" s="30"/>
      <c r="D53" s="4">
        <f>STDEV(C51:C53)</f>
        <v>0.60669747799315854</v>
      </c>
      <c r="E53" s="1">
        <f>AVERAGE(C51:C53)</f>
        <v>29.25199985504149</v>
      </c>
      <c r="F53" s="8"/>
      <c r="G53" s="30">
        <v>18.521999359130859</v>
      </c>
      <c r="H53" s="3">
        <f>STDEV(G51:G53)</f>
        <v>6.7411639441826043E-2</v>
      </c>
      <c r="I53" s="1">
        <f>AVERAGE(G51:G53)</f>
        <v>18.487666447957356</v>
      </c>
      <c r="J53" s="8"/>
      <c r="K53" s="1">
        <f>E53-I53</f>
        <v>10.764333407084134</v>
      </c>
      <c r="L53" s="1">
        <f>K53-$K$7</f>
        <v>-3.2136662801106883</v>
      </c>
      <c r="M53" s="27">
        <f>SQRT((D53*D53)+(H53*H53))</f>
        <v>0.61043112546420319</v>
      </c>
      <c r="N53" s="14"/>
      <c r="O53" s="43">
        <f>POWER(2,-L53)</f>
        <v>9.2770510482073956</v>
      </c>
      <c r="P53" s="26">
        <f>M53/SQRT((COUNT(C51:C53)+COUNT(G51:G53)/2))</f>
        <v>0.32628916138712377</v>
      </c>
    </row>
    <row r="54" spans="2:16">
      <c r="B54" s="31" t="s">
        <v>95</v>
      </c>
      <c r="C54" s="30">
        <v>31.606000900268555</v>
      </c>
      <c r="D54" s="10"/>
      <c r="E54" s="8"/>
      <c r="F54" s="8"/>
      <c r="G54" s="30">
        <v>19.718000411987305</v>
      </c>
      <c r="I54" s="8"/>
      <c r="J54" s="8"/>
      <c r="K54" s="8"/>
      <c r="L54" s="8"/>
      <c r="M54" s="8"/>
      <c r="N54" s="8"/>
      <c r="O54" s="34"/>
    </row>
    <row r="55" spans="2:16">
      <c r="B55" s="31" t="s">
        <v>95</v>
      </c>
      <c r="C55" s="30">
        <v>32.263999938964844</v>
      </c>
      <c r="D55" s="9"/>
      <c r="E55" s="8"/>
      <c r="F55" s="8"/>
      <c r="G55" s="30">
        <v>19.792999267578125</v>
      </c>
      <c r="H55" s="9"/>
      <c r="I55" s="8"/>
      <c r="J55" s="8"/>
      <c r="K55" s="8"/>
      <c r="L55" s="8"/>
      <c r="M55" s="8"/>
      <c r="N55" s="8"/>
      <c r="O55" s="34"/>
    </row>
    <row r="56" spans="2:16" ht="15.75">
      <c r="B56" s="31" t="s">
        <v>95</v>
      </c>
      <c r="C56" s="30"/>
      <c r="D56" s="4">
        <f>STDEV(C54:C56)</f>
        <v>0.4652755822763755</v>
      </c>
      <c r="E56" s="1">
        <f>AVERAGE(C54:C56)</f>
        <v>31.935000419616699</v>
      </c>
      <c r="F56" s="8"/>
      <c r="G56" s="30">
        <v>19.822999954223633</v>
      </c>
      <c r="H56" s="3">
        <f>STDEV(G54:G56)</f>
        <v>5.408291999170213E-2</v>
      </c>
      <c r="I56" s="1">
        <f>AVERAGE(G54:G56)</f>
        <v>19.777999877929688</v>
      </c>
      <c r="J56" s="8"/>
      <c r="K56" s="1">
        <f>E56-I56</f>
        <v>12.157000541687012</v>
      </c>
      <c r="L56" s="1">
        <f>K56-$K$7</f>
        <v>-1.8209991455078107</v>
      </c>
      <c r="M56" s="27">
        <f>SQRT((D56*D56)+(H56*H56))</f>
        <v>0.46840829379660764</v>
      </c>
      <c r="N56" s="14"/>
      <c r="O56" s="43">
        <f>POWER(2,-L56)</f>
        <v>3.5332581132158496</v>
      </c>
      <c r="P56" s="26">
        <f>M56/SQRT((COUNT(C54:C56)+COUNT(G54:G56)/2))</f>
        <v>0.25037476464432223</v>
      </c>
    </row>
    <row r="57" spans="2:16">
      <c r="B57" s="36" t="s">
        <v>96</v>
      </c>
      <c r="C57" s="30">
        <v>30.479000091552734</v>
      </c>
      <c r="D57" s="10"/>
      <c r="E57" s="8"/>
      <c r="F57" s="8"/>
      <c r="G57" s="30">
        <v>17.521999359130859</v>
      </c>
      <c r="I57" s="8"/>
      <c r="J57" s="8"/>
      <c r="K57" s="8"/>
      <c r="L57" s="8"/>
      <c r="M57" s="8"/>
      <c r="N57" s="8"/>
      <c r="O57" s="34"/>
    </row>
    <row r="58" spans="2:16">
      <c r="B58" s="36" t="s">
        <v>96</v>
      </c>
      <c r="C58" s="30">
        <v>30.020999908447266</v>
      </c>
      <c r="D58" s="9"/>
      <c r="E58" s="8"/>
      <c r="F58" s="8"/>
      <c r="G58" s="30">
        <v>17.690000534057617</v>
      </c>
      <c r="H58" s="9"/>
      <c r="I58" s="8"/>
      <c r="J58" s="8"/>
      <c r="K58" s="8"/>
      <c r="L58" s="8"/>
      <c r="M58" s="8"/>
      <c r="N58" s="8"/>
      <c r="O58" s="34"/>
    </row>
    <row r="59" spans="2:16" ht="15.75">
      <c r="B59" s="36" t="s">
        <v>96</v>
      </c>
      <c r="C59" s="30">
        <v>30.221000671386719</v>
      </c>
      <c r="D59" s="4">
        <f>STDEV(C57:C59)</f>
        <v>0.22961132873728396</v>
      </c>
      <c r="E59" s="1">
        <f>AVERAGE(C57:C59)</f>
        <v>30.240333557128906</v>
      </c>
      <c r="F59" s="8"/>
      <c r="G59" s="30">
        <v>17.625</v>
      </c>
      <c r="H59" s="3">
        <f>STDEV(G57:G59)</f>
        <v>8.4713828292670351E-2</v>
      </c>
      <c r="I59" s="1">
        <f>AVERAGE(G57:G59)</f>
        <v>17.612333297729492</v>
      </c>
      <c r="J59" s="8"/>
      <c r="K59" s="1">
        <f>E59-I59</f>
        <v>12.628000259399414</v>
      </c>
      <c r="L59" s="1">
        <f>K59-$K$7</f>
        <v>-1.3499994277954084</v>
      </c>
      <c r="M59" s="27">
        <f>SQRT((D59*D59)+(H59*H59))</f>
        <v>0.24474026025258108</v>
      </c>
      <c r="N59" s="14"/>
      <c r="O59" s="35">
        <f>POWER(2,-L59)</f>
        <v>2.549120243601156</v>
      </c>
      <c r="P59" s="26">
        <f>M59/SQRT((COUNT(C57:C59)+COUNT(G57:G59)/2))</f>
        <v>0.11537166510264038</v>
      </c>
    </row>
    <row r="60" spans="2:16">
      <c r="B60" s="36" t="s">
        <v>97</v>
      </c>
      <c r="C60" s="30"/>
      <c r="D60" s="10"/>
      <c r="E60" s="8"/>
      <c r="F60" s="8"/>
      <c r="G60" s="30">
        <v>18.193000793457031</v>
      </c>
      <c r="I60" s="8"/>
      <c r="J60" s="8"/>
      <c r="K60" s="8"/>
      <c r="L60" s="8"/>
      <c r="M60" s="8"/>
      <c r="N60" s="8"/>
      <c r="O60" s="34"/>
    </row>
    <row r="61" spans="2:16">
      <c r="B61" s="36" t="s">
        <v>97</v>
      </c>
      <c r="C61" s="30">
        <v>29.951999664306641</v>
      </c>
      <c r="D61" s="9"/>
      <c r="E61" s="8"/>
      <c r="F61" s="8"/>
      <c r="G61" s="30">
        <v>18.218000411987305</v>
      </c>
      <c r="H61" s="9"/>
      <c r="I61" s="8"/>
      <c r="J61" s="8"/>
      <c r="K61" s="8"/>
      <c r="L61" s="8"/>
      <c r="M61" s="8"/>
      <c r="N61" s="8"/>
      <c r="O61" s="34"/>
    </row>
    <row r="62" spans="2:16" ht="15.75">
      <c r="B62" s="36" t="s">
        <v>97</v>
      </c>
      <c r="C62" s="30">
        <v>30.298000335693359</v>
      </c>
      <c r="D62" s="4">
        <f>STDEV(C60:C62)</f>
        <v>0.24465942103264707</v>
      </c>
      <c r="E62" s="1">
        <f>AVERAGE(C60:C62)</f>
        <v>30.125</v>
      </c>
      <c r="F62" s="8"/>
      <c r="G62" s="30">
        <v>18.232000350952148</v>
      </c>
      <c r="H62" s="3">
        <f>STDEV(G60:G62)</f>
        <v>1.9756622107087254E-2</v>
      </c>
      <c r="I62" s="1">
        <f>AVERAGE(G60:G62)</f>
        <v>18.21433385213216</v>
      </c>
      <c r="J62" s="8"/>
      <c r="K62" s="1">
        <f>E62-I62</f>
        <v>11.91066614786784</v>
      </c>
      <c r="L62" s="1">
        <f>K62-$K$7</f>
        <v>-2.0673335393269827</v>
      </c>
      <c r="M62" s="27">
        <f>SQRT((D62*D62)+(H62*H62))</f>
        <v>0.24545581357367016</v>
      </c>
      <c r="N62" s="14"/>
      <c r="O62" s="35">
        <f>POWER(2,-L62)</f>
        <v>4.1911133476246967</v>
      </c>
      <c r="P62" s="26">
        <f>M62/SQRT((COUNT(C60:C62)+COUNT(G60:G62)/2))</f>
        <v>0.13120165114064722</v>
      </c>
    </row>
    <row r="63" spans="2:16">
      <c r="B63" s="36" t="s">
        <v>98</v>
      </c>
      <c r="C63" s="30">
        <v>30.813999176025391</v>
      </c>
      <c r="D63" s="10"/>
      <c r="E63" s="8"/>
      <c r="F63" s="8"/>
      <c r="G63" s="30">
        <v>18.278999328613281</v>
      </c>
      <c r="I63" s="8"/>
      <c r="J63" s="8"/>
      <c r="K63" s="8"/>
      <c r="L63" s="8"/>
      <c r="M63" s="8"/>
      <c r="N63" s="8"/>
      <c r="O63" s="34"/>
    </row>
    <row r="64" spans="2:16">
      <c r="B64" s="36" t="s">
        <v>98</v>
      </c>
      <c r="C64" s="30">
        <v>30.926000595092773</v>
      </c>
      <c r="D64" s="9"/>
      <c r="E64" s="8"/>
      <c r="F64" s="8"/>
      <c r="G64" s="30">
        <v>18.339000701904297</v>
      </c>
      <c r="H64" s="9"/>
      <c r="I64" s="8"/>
      <c r="J64" s="8"/>
      <c r="K64" s="8"/>
      <c r="L64" s="8"/>
      <c r="M64" s="8"/>
      <c r="N64" s="8"/>
      <c r="O64" s="34"/>
    </row>
    <row r="65" spans="2:16" ht="15.75">
      <c r="B65" s="36" t="s">
        <v>98</v>
      </c>
      <c r="C65" s="30">
        <v>30.465999603271484</v>
      </c>
      <c r="D65" s="4">
        <f>STDEV(C63:C65)</f>
        <v>0.23987807075891829</v>
      </c>
      <c r="E65" s="1">
        <f>AVERAGE(C63:C65)</f>
        <v>30.735333124796551</v>
      </c>
      <c r="F65" s="8"/>
      <c r="G65" s="30">
        <v>18.302000045776367</v>
      </c>
      <c r="H65" s="3">
        <f>STDEV(G63:G65)</f>
        <v>3.0271676367856309E-2</v>
      </c>
      <c r="I65" s="1">
        <f>AVERAGE(G63:G65)</f>
        <v>18.306666692097981</v>
      </c>
      <c r="J65" s="8"/>
      <c r="K65" s="1">
        <f>E65-I65</f>
        <v>12.42866643269857</v>
      </c>
      <c r="L65" s="1">
        <f>K65-$K$7</f>
        <v>-1.5493332544962524</v>
      </c>
      <c r="M65" s="27">
        <f>SQRT((D65*D65)+(H65*H65))</f>
        <v>0.2417806096880824</v>
      </c>
      <c r="N65" s="14"/>
      <c r="O65" s="35">
        <f>POWER(2,-L65)</f>
        <v>2.9268184420417884</v>
      </c>
      <c r="P65" s="26">
        <f>M65/SQRT((COUNT(C63:C65)+COUNT(G63:G65)/2))</f>
        <v>0.11397647244657397</v>
      </c>
    </row>
    <row r="66" spans="2:16">
      <c r="B66" s="36" t="s">
        <v>99</v>
      </c>
      <c r="C66" s="30">
        <v>29.847999572753906</v>
      </c>
      <c r="D66" s="10"/>
      <c r="E66" s="8"/>
      <c r="F66" s="8"/>
      <c r="G66" s="30">
        <v>17.981000900268555</v>
      </c>
      <c r="I66" s="8"/>
      <c r="J66" s="8"/>
      <c r="K66" s="8"/>
      <c r="L66" s="8"/>
      <c r="M66" s="8"/>
      <c r="N66" s="8"/>
      <c r="O66" s="34"/>
    </row>
    <row r="67" spans="2:16">
      <c r="B67" s="36" t="s">
        <v>99</v>
      </c>
      <c r="C67" s="30">
        <v>29.850000381469727</v>
      </c>
      <c r="D67" s="9"/>
      <c r="E67" s="8"/>
      <c r="F67" s="8"/>
      <c r="G67" s="30">
        <v>18.006999969482422</v>
      </c>
      <c r="H67" s="9"/>
      <c r="I67" s="8"/>
      <c r="J67" s="8"/>
      <c r="K67" s="8"/>
      <c r="L67" s="8"/>
      <c r="M67" s="8"/>
      <c r="N67" s="8"/>
      <c r="O67" s="34"/>
    </row>
    <row r="68" spans="2:16" ht="15.75">
      <c r="B68" s="36" t="s">
        <v>99</v>
      </c>
      <c r="C68" s="30">
        <v>29.160999298095703</v>
      </c>
      <c r="D68" s="4">
        <f>STDEV(C66:C68)</f>
        <v>0.39721863700529947</v>
      </c>
      <c r="E68" s="1">
        <f>AVERAGE(C66:C68)</f>
        <v>29.619666417439777</v>
      </c>
      <c r="F68" s="8"/>
      <c r="G68" s="30">
        <v>17.992000579833984</v>
      </c>
      <c r="H68" s="3">
        <f>STDEV(G66:G68)</f>
        <v>1.3050710327764042E-2</v>
      </c>
      <c r="I68" s="1">
        <f>AVERAGE(G66:G68)</f>
        <v>17.99333381652832</v>
      </c>
      <c r="J68" s="8"/>
      <c r="K68" s="1">
        <f>E68-I68</f>
        <v>11.626332600911457</v>
      </c>
      <c r="L68" s="1">
        <f>K68-$K$7</f>
        <v>-2.3516670862833653</v>
      </c>
      <c r="M68" s="27">
        <f>SQRT((D68*D68)+(H68*H68))</f>
        <v>0.39743297123465621</v>
      </c>
      <c r="N68" s="14"/>
      <c r="O68" s="35">
        <f>POWER(2,-L68)</f>
        <v>5.1041371178947923</v>
      </c>
      <c r="P68" s="26">
        <f>M68/SQRT((COUNT(C66:C68)+COUNT(G66:G68)/2))</f>
        <v>0.18735169935142901</v>
      </c>
    </row>
    <row r="69" spans="2:16">
      <c r="B69" s="36" t="s">
        <v>100</v>
      </c>
      <c r="C69" s="30">
        <v>27.777999877929688</v>
      </c>
      <c r="D69" s="10"/>
      <c r="E69" s="8"/>
      <c r="F69" s="8"/>
      <c r="G69" s="30">
        <v>18.184999465942383</v>
      </c>
      <c r="I69" s="8"/>
      <c r="J69" s="8"/>
      <c r="K69" s="8"/>
      <c r="L69" s="8"/>
      <c r="M69" s="8"/>
      <c r="N69" s="8"/>
      <c r="O69" s="34"/>
    </row>
    <row r="70" spans="2:16">
      <c r="B70" s="36" t="s">
        <v>100</v>
      </c>
      <c r="C70" s="30">
        <v>28.250999450683594</v>
      </c>
      <c r="D70" s="9"/>
      <c r="E70" s="8"/>
      <c r="F70" s="8"/>
      <c r="G70" s="30">
        <v>18.204000473022461</v>
      </c>
      <c r="H70" s="9"/>
      <c r="I70" s="8"/>
      <c r="J70" s="8"/>
      <c r="K70" s="8"/>
      <c r="L70" s="8"/>
      <c r="M70" s="8"/>
      <c r="N70" s="8"/>
      <c r="O70" s="34"/>
    </row>
    <row r="71" spans="2:16" ht="15.75">
      <c r="B71" s="36" t="s">
        <v>100</v>
      </c>
      <c r="C71" s="30"/>
      <c r="D71" s="4">
        <f>STDEV(C69:C71)</f>
        <v>0.33446120539262686</v>
      </c>
      <c r="E71" s="1">
        <f>AVERAGE(C69:C71)</f>
        <v>28.014499664306641</v>
      </c>
      <c r="F71" s="8"/>
      <c r="G71" s="30">
        <v>18.224000930786133</v>
      </c>
      <c r="H71" s="3">
        <f>STDEV(G69:G71)</f>
        <v>1.9502866630198533E-2</v>
      </c>
      <c r="I71" s="1">
        <f>AVERAGE(G69:G71)</f>
        <v>18.204333623250324</v>
      </c>
      <c r="J71" s="8"/>
      <c r="K71" s="1">
        <f>E71-I71</f>
        <v>9.8101660410563163</v>
      </c>
      <c r="L71" s="1">
        <f>K71-$K$7</f>
        <v>-4.1678336461385062</v>
      </c>
      <c r="M71" s="27">
        <f>SQRT((D71*D71)+(H71*H71))</f>
        <v>0.33502934157993419</v>
      </c>
      <c r="N71" s="14"/>
      <c r="O71" s="35">
        <f>POWER(2,-L71)</f>
        <v>17.973925796787665</v>
      </c>
      <c r="P71" s="26">
        <f>M71/SQRT((COUNT(C69:C71)+COUNT(G69:G71)/2))</f>
        <v>0.17908071581551011</v>
      </c>
    </row>
    <row r="72" spans="2:16">
      <c r="B72" s="36" t="s">
        <v>101</v>
      </c>
      <c r="C72" s="30">
        <v>29.631999969482422</v>
      </c>
      <c r="D72" s="10"/>
      <c r="E72" s="8"/>
      <c r="F72" s="8"/>
      <c r="G72" s="30">
        <v>17.819999694824219</v>
      </c>
      <c r="I72" s="8"/>
      <c r="J72" s="8"/>
      <c r="K72" s="8"/>
      <c r="L72" s="8"/>
      <c r="M72" s="8"/>
      <c r="N72" s="8"/>
      <c r="O72" s="34"/>
    </row>
    <row r="73" spans="2:16">
      <c r="B73" s="36" t="s">
        <v>101</v>
      </c>
      <c r="C73" s="30">
        <v>29.708999633789063</v>
      </c>
      <c r="D73" s="9"/>
      <c r="E73" s="8"/>
      <c r="F73" s="8"/>
      <c r="G73" s="30">
        <v>17.742000579833984</v>
      </c>
      <c r="H73" s="9"/>
      <c r="I73" s="8"/>
      <c r="J73" s="8"/>
      <c r="K73" s="8"/>
      <c r="L73" s="8"/>
      <c r="M73" s="8"/>
      <c r="N73" s="8"/>
      <c r="O73" s="34"/>
    </row>
    <row r="74" spans="2:16" ht="15.75">
      <c r="B74" s="36" t="s">
        <v>101</v>
      </c>
      <c r="C74" s="30"/>
      <c r="D74" s="4">
        <f>STDEV(C72:C74)</f>
        <v>5.4446984780313346E-2</v>
      </c>
      <c r="E74" s="1">
        <f>AVERAGE(C72:C74)</f>
        <v>29.670499801635742</v>
      </c>
      <c r="F74" s="8"/>
      <c r="G74" s="30">
        <v>17.878999710083008</v>
      </c>
      <c r="H74" s="3">
        <f>STDEV(G72:G74)</f>
        <v>6.8718781310480717E-2</v>
      </c>
      <c r="I74" s="1">
        <f>AVERAGE(G72:G74)</f>
        <v>17.813666661580402</v>
      </c>
      <c r="J74" s="8"/>
      <c r="K74" s="1">
        <f>E74-I74</f>
        <v>11.85683314005534</v>
      </c>
      <c r="L74" s="1">
        <f>K74-$K$7</f>
        <v>-2.1211665471394827</v>
      </c>
      <c r="M74" s="27">
        <f>SQRT((D74*D74)+(H74*H74))</f>
        <v>8.7674084292140436E-2</v>
      </c>
      <c r="N74" s="14"/>
      <c r="O74" s="35">
        <f>POWER(2,-L74)</f>
        <v>4.3504557583540784</v>
      </c>
      <c r="P74" s="26">
        <f>M74/SQRT((COUNT(C72:C74)+COUNT(G72:G74)/2))</f>
        <v>4.6863769302904063E-2</v>
      </c>
    </row>
    <row r="75" spans="2:16">
      <c r="B75" s="31" t="s">
        <v>102</v>
      </c>
      <c r="C75" s="30">
        <v>27.308000564575195</v>
      </c>
      <c r="D75" s="10"/>
      <c r="E75" s="8"/>
      <c r="F75" s="8"/>
      <c r="G75" s="30">
        <v>19.875999450683594</v>
      </c>
      <c r="I75" s="8"/>
      <c r="J75" s="8"/>
      <c r="K75" s="8"/>
      <c r="L75" s="8"/>
      <c r="M75" s="8"/>
      <c r="N75" s="8"/>
      <c r="O75" s="34"/>
    </row>
    <row r="76" spans="2:16">
      <c r="B76" s="31" t="s">
        <v>102</v>
      </c>
      <c r="C76" s="30">
        <v>26.076999664306641</v>
      </c>
      <c r="D76" s="9"/>
      <c r="E76" s="8"/>
      <c r="F76" s="8"/>
      <c r="G76" s="30">
        <v>19.922000885009766</v>
      </c>
      <c r="H76" s="9"/>
      <c r="I76" s="8"/>
      <c r="J76" s="8"/>
      <c r="K76" s="8"/>
      <c r="L76" s="8"/>
      <c r="M76" s="8"/>
      <c r="N76" s="8"/>
      <c r="O76" s="34"/>
    </row>
    <row r="77" spans="2:16" ht="15.75">
      <c r="B77" s="31" t="s">
        <v>102</v>
      </c>
      <c r="C77" s="30"/>
      <c r="D77" s="4">
        <f>STDEV(C75:C77)</f>
        <v>0.87044908422663991</v>
      </c>
      <c r="E77" s="1">
        <f>AVERAGE(C75:C77)</f>
        <v>26.692500114440918</v>
      </c>
      <c r="F77" s="8"/>
      <c r="G77" s="30">
        <v>19.934999465942383</v>
      </c>
      <c r="H77" s="3">
        <f>STDEV(G75:G77)</f>
        <v>3.1000260393702735E-2</v>
      </c>
      <c r="I77" s="1">
        <f>AVERAGE(G75:G77)</f>
        <v>19.910999933878582</v>
      </c>
      <c r="J77" s="8"/>
      <c r="K77" s="1">
        <f>E77-I77</f>
        <v>6.7815001805623361</v>
      </c>
      <c r="L77" s="1">
        <f>K77-$K$7</f>
        <v>-7.1964995066324864</v>
      </c>
      <c r="M77" s="27">
        <f>SQRT((D77*D77)+(H77*H77))</f>
        <v>0.87100093247681054</v>
      </c>
      <c r="N77" s="14"/>
      <c r="O77" s="43">
        <f>POWER(2,-L77)</f>
        <v>146.67706638829844</v>
      </c>
      <c r="P77" s="26">
        <f>M77/SQRT((COUNT(C75:C77)+COUNT(G75:G77)/2))</f>
        <v>0.46556958184126418</v>
      </c>
    </row>
    <row r="78" spans="2:16">
      <c r="B78" s="36" t="s">
        <v>103</v>
      </c>
      <c r="C78" s="30"/>
      <c r="D78" s="10"/>
      <c r="E78" s="8"/>
      <c r="F78" s="8"/>
      <c r="G78" s="30">
        <v>18.382999420166016</v>
      </c>
      <c r="I78" s="8"/>
      <c r="J78" s="8"/>
      <c r="K78" s="8"/>
      <c r="L78" s="8"/>
      <c r="M78" s="8"/>
      <c r="N78" s="8"/>
      <c r="O78" s="34"/>
    </row>
    <row r="79" spans="2:16">
      <c r="B79" s="36" t="s">
        <v>103</v>
      </c>
      <c r="C79" s="30">
        <v>28.965000152587891</v>
      </c>
      <c r="D79" s="9"/>
      <c r="E79" s="8"/>
      <c r="F79" s="8"/>
      <c r="G79" s="30">
        <v>18.409999847412109</v>
      </c>
      <c r="H79" s="9"/>
      <c r="I79" s="8"/>
      <c r="J79" s="8"/>
      <c r="K79" s="8"/>
      <c r="L79" s="8"/>
      <c r="M79" s="8"/>
      <c r="N79" s="8"/>
      <c r="O79" s="34"/>
    </row>
    <row r="80" spans="2:16" ht="15.75">
      <c r="B80" s="36" t="s">
        <v>103</v>
      </c>
      <c r="C80" s="30">
        <v>29.142000198364258</v>
      </c>
      <c r="D80" s="4">
        <f>STDEV(C78:C80)</f>
        <v>0.12515793263879857</v>
      </c>
      <c r="E80" s="1">
        <f>AVERAGE(C78:C80)</f>
        <v>29.053500175476074</v>
      </c>
      <c r="F80" s="8"/>
      <c r="G80" s="30">
        <v>18.464000701904297</v>
      </c>
      <c r="H80" s="3">
        <f>STDEV(G78:G80)</f>
        <v>4.1243833883790888E-2</v>
      </c>
      <c r="I80" s="1">
        <f>AVERAGE(G78:G80)</f>
        <v>18.418999989827473</v>
      </c>
      <c r="J80" s="8"/>
      <c r="K80" s="1">
        <f>E80-I80</f>
        <v>10.634500185648601</v>
      </c>
      <c r="L80" s="1">
        <f>K80-$K$7</f>
        <v>-3.343499501546221</v>
      </c>
      <c r="M80" s="27">
        <f>SQRT((D80*D80)+(H80*H80))</f>
        <v>0.1317784577837052</v>
      </c>
      <c r="N80" s="14"/>
      <c r="O80" s="35">
        <f>POWER(2,-L80)</f>
        <v>10.15064502470192</v>
      </c>
      <c r="P80" s="26">
        <f>M80/SQRT((COUNT(C78:C80)+COUNT(G78:G80)/2))</f>
        <v>7.0438548569154075E-2</v>
      </c>
    </row>
    <row r="81" spans="2:16">
      <c r="B81" s="36" t="s">
        <v>104</v>
      </c>
      <c r="C81" s="30"/>
      <c r="D81" s="10"/>
      <c r="E81" s="8"/>
      <c r="F81" s="8"/>
      <c r="G81" s="30">
        <v>18.521999359130859</v>
      </c>
      <c r="I81" s="8"/>
      <c r="J81" s="8"/>
      <c r="K81" s="8"/>
      <c r="L81" s="8"/>
      <c r="M81" s="8"/>
      <c r="N81" s="8"/>
      <c r="O81" s="34"/>
    </row>
    <row r="82" spans="2:16">
      <c r="B82" s="36" t="s">
        <v>104</v>
      </c>
      <c r="C82" s="30">
        <v>30.579000473022461</v>
      </c>
      <c r="D82" s="9"/>
      <c r="E82" s="8"/>
      <c r="F82" s="8"/>
      <c r="G82" s="30">
        <v>18.576999664306641</v>
      </c>
      <c r="H82" s="9"/>
      <c r="I82" s="8"/>
      <c r="J82" s="8"/>
      <c r="K82" s="8"/>
      <c r="L82" s="8"/>
      <c r="M82" s="8"/>
      <c r="N82" s="8"/>
      <c r="O82" s="34"/>
    </row>
    <row r="83" spans="2:16" ht="15.75">
      <c r="B83" s="36" t="s">
        <v>104</v>
      </c>
      <c r="C83" s="30">
        <v>30.900999069213867</v>
      </c>
      <c r="D83" s="4">
        <f>STDEV(C81:C83)</f>
        <v>0.22768739089949216</v>
      </c>
      <c r="E83" s="1">
        <f>AVERAGE(C81:C83)</f>
        <v>30.739999771118164</v>
      </c>
      <c r="F83" s="8"/>
      <c r="G83" s="30">
        <v>18.819999694824219</v>
      </c>
      <c r="H83" s="3">
        <f>STDEV(G81:G83)</f>
        <v>0.15857608503730694</v>
      </c>
      <c r="I83" s="1">
        <f>AVERAGE(G81:G83)</f>
        <v>18.639666239420574</v>
      </c>
      <c r="J83" s="8"/>
      <c r="K83" s="1">
        <f>E83-I83</f>
        <v>12.10033353169759</v>
      </c>
      <c r="L83" s="1">
        <f>K83-$K$7</f>
        <v>-1.8776661554972325</v>
      </c>
      <c r="M83" s="27">
        <f>SQRT((D83*D83)+(H83*H83))</f>
        <v>0.27746697590952579</v>
      </c>
      <c r="N83" s="14"/>
      <c r="O83" s="35">
        <f>POWER(2,-L83)</f>
        <v>3.67480107414627</v>
      </c>
      <c r="P83" s="26">
        <f>M83/SQRT((COUNT(C81:C83)+COUNT(G81:G83)/2))</f>
        <v>0.1483123371425292</v>
      </c>
    </row>
    <row r="84" spans="2:16">
      <c r="B84" s="36" t="s">
        <v>105</v>
      </c>
      <c r="C84" s="30">
        <v>30.410999298095703</v>
      </c>
      <c r="D84" s="10"/>
      <c r="E84" s="8"/>
      <c r="F84" s="8"/>
      <c r="G84" s="30">
        <v>19.312999725341797</v>
      </c>
      <c r="I84" s="8"/>
      <c r="J84" s="8"/>
      <c r="K84" s="8"/>
      <c r="L84" s="8"/>
      <c r="M84" s="8"/>
      <c r="N84" s="8"/>
      <c r="O84" s="34"/>
    </row>
    <row r="85" spans="2:16">
      <c r="B85" s="36" t="s">
        <v>105</v>
      </c>
      <c r="C85" s="30"/>
      <c r="D85" s="9"/>
      <c r="E85" s="8"/>
      <c r="F85" s="8"/>
      <c r="G85" s="30">
        <v>19.330999374389648</v>
      </c>
      <c r="H85" s="9"/>
      <c r="I85" s="8"/>
      <c r="J85" s="8"/>
      <c r="K85" s="8"/>
      <c r="L85" s="8"/>
      <c r="M85" s="8"/>
      <c r="N85" s="8"/>
      <c r="O85" s="34"/>
    </row>
    <row r="86" spans="2:16" ht="15.75">
      <c r="B86" s="36" t="s">
        <v>105</v>
      </c>
      <c r="C86" s="30">
        <v>30.708000183105469</v>
      </c>
      <c r="D86" s="4">
        <f>STDEV(C84:C86)</f>
        <v>0.21001133980881131</v>
      </c>
      <c r="E86" s="1">
        <f>AVERAGE(C84:C86)</f>
        <v>30.559499740600586</v>
      </c>
      <c r="F86" s="8"/>
      <c r="G86" s="30">
        <v>19.374000549316406</v>
      </c>
      <c r="H86" s="3">
        <f>STDEV(G84:G86)</f>
        <v>3.1342699672355194E-2</v>
      </c>
      <c r="I86" s="1">
        <f>AVERAGE(G84:G86)</f>
        <v>19.339333216349285</v>
      </c>
      <c r="J86" s="8"/>
      <c r="K86" s="1">
        <f>E86-I86</f>
        <v>11.220166524251301</v>
      </c>
      <c r="L86" s="1">
        <f>K86-$K$7</f>
        <v>-2.7578331629435215</v>
      </c>
      <c r="M86" s="27">
        <f>SQRT((D86*D86)+(H86*H86))</f>
        <v>0.21233729693825218</v>
      </c>
      <c r="N86" s="14"/>
      <c r="O86" s="35">
        <f>POWER(2,-L86)</f>
        <v>6.7637960705892155</v>
      </c>
      <c r="P86" s="26">
        <f>M86/SQRT((COUNT(C84:C86)+COUNT(G84:G86)/2))</f>
        <v>0.11349905936808902</v>
      </c>
    </row>
    <row r="87" spans="2:16">
      <c r="B87" s="36" t="s">
        <v>106</v>
      </c>
      <c r="C87" s="30">
        <v>29.090999603271484</v>
      </c>
      <c r="D87" s="10"/>
      <c r="E87" s="8"/>
      <c r="F87" s="8"/>
      <c r="G87" s="30">
        <v>17.930000305175781</v>
      </c>
      <c r="I87" s="8"/>
      <c r="J87" s="8"/>
      <c r="K87" s="8"/>
      <c r="L87" s="8"/>
      <c r="M87" s="8"/>
      <c r="N87" s="8"/>
      <c r="O87" s="34"/>
    </row>
    <row r="88" spans="2:16">
      <c r="B88" s="36" t="s">
        <v>106</v>
      </c>
      <c r="C88" s="30">
        <v>29.254999160766602</v>
      </c>
      <c r="D88" s="9"/>
      <c r="E88" s="8"/>
      <c r="F88" s="8"/>
      <c r="G88" s="30">
        <v>18.02400016784668</v>
      </c>
      <c r="H88" s="9"/>
      <c r="I88" s="8"/>
      <c r="J88" s="8"/>
      <c r="K88" s="8"/>
      <c r="L88" s="8"/>
      <c r="M88" s="8"/>
      <c r="N88" s="8"/>
      <c r="O88" s="34"/>
    </row>
    <row r="89" spans="2:16" ht="15.75">
      <c r="B89" s="36" t="s">
        <v>106</v>
      </c>
      <c r="C89" s="30">
        <v>29.232999801635742</v>
      </c>
      <c r="D89" s="4">
        <f>STDEV(C87:C89)</f>
        <v>8.9016742803672749E-2</v>
      </c>
      <c r="E89" s="1">
        <f>AVERAGE(C87:C89)</f>
        <v>29.192999521891277</v>
      </c>
      <c r="F89" s="8"/>
      <c r="G89" s="30">
        <v>18.034999847412109</v>
      </c>
      <c r="H89" s="3">
        <f>STDEV(G87:G89)</f>
        <v>5.7708854032589532E-2</v>
      </c>
      <c r="I89" s="1">
        <f>AVERAGE(G87:G89)</f>
        <v>17.996333440144856</v>
      </c>
      <c r="J89" s="8"/>
      <c r="K89" s="1">
        <f>E89-I89</f>
        <v>11.196666081746422</v>
      </c>
      <c r="L89" s="1">
        <f>K89-$K$7</f>
        <v>-2.7813336054484008</v>
      </c>
      <c r="M89" s="27">
        <f>SQRT((D89*D89)+(H89*H89))</f>
        <v>0.10608624950072441</v>
      </c>
      <c r="N89" s="14"/>
      <c r="O89" s="35">
        <f>POWER(2,-L89)</f>
        <v>6.8748755860420365</v>
      </c>
      <c r="P89" s="26">
        <f>M89/SQRT((COUNT(C87:C89)+COUNT(G87:G89)/2))</f>
        <v>5.0009537608406818E-2</v>
      </c>
    </row>
    <row r="90" spans="2:16">
      <c r="B90" s="31" t="s">
        <v>107</v>
      </c>
      <c r="C90" s="30"/>
      <c r="D90" s="10"/>
      <c r="E90" s="8"/>
      <c r="F90" s="8"/>
      <c r="G90" s="30">
        <v>17.951999664306641</v>
      </c>
      <c r="I90" s="8"/>
      <c r="J90" s="8"/>
      <c r="K90" s="8"/>
      <c r="L90" s="8"/>
      <c r="M90" s="8"/>
      <c r="N90" s="8"/>
      <c r="O90" s="34"/>
    </row>
    <row r="91" spans="2:16">
      <c r="B91" s="31" t="s">
        <v>107</v>
      </c>
      <c r="C91" s="30">
        <v>30.465000152587891</v>
      </c>
      <c r="D91" s="9"/>
      <c r="E91" s="8"/>
      <c r="F91" s="8"/>
      <c r="G91" s="30">
        <v>18.006999969482422</v>
      </c>
      <c r="H91" s="9"/>
      <c r="I91" s="8"/>
      <c r="J91" s="8"/>
      <c r="K91" s="8"/>
      <c r="L91" s="8"/>
      <c r="M91" s="8"/>
      <c r="N91" s="8"/>
      <c r="O91" s="34"/>
    </row>
    <row r="92" spans="2:16" ht="15.75">
      <c r="B92" s="31" t="s">
        <v>107</v>
      </c>
      <c r="C92" s="30">
        <v>31.01300048828125</v>
      </c>
      <c r="D92" s="4">
        <f>STDEV(C90:C92)</f>
        <v>0.38749475346127887</v>
      </c>
      <c r="E92" s="1">
        <f>AVERAGE(C90:C92)</f>
        <v>30.73900032043457</v>
      </c>
      <c r="F92" s="8"/>
      <c r="G92" s="30">
        <v>18.246000289916992</v>
      </c>
      <c r="H92" s="3">
        <f>STDEV(G90:G92)</f>
        <v>0.15630235368051926</v>
      </c>
      <c r="I92" s="1">
        <f>AVERAGE(G90:G92)</f>
        <v>18.068333307902019</v>
      </c>
      <c r="J92" s="8"/>
      <c r="K92" s="1">
        <f>E92-I92</f>
        <v>12.670667012532551</v>
      </c>
      <c r="L92" s="1">
        <f>K92-$K$7</f>
        <v>-1.3073326746622715</v>
      </c>
      <c r="M92" s="27">
        <f>SQRT((D92*D92)+(H92*H92))</f>
        <v>0.41783083864895304</v>
      </c>
      <c r="N92" s="14"/>
      <c r="O92" s="43">
        <f>POWER(2,-L92)</f>
        <v>2.4748355701138958</v>
      </c>
      <c r="P92" s="26">
        <f>M92/SQRT((COUNT(C90:C92)+COUNT(G90:G92)/2))</f>
        <v>0.223339977693258</v>
      </c>
    </row>
    <row r="93" spans="2:16">
      <c r="B93" s="36" t="s">
        <v>108</v>
      </c>
      <c r="C93" s="30">
        <v>32.624000549316406</v>
      </c>
      <c r="D93" s="10"/>
      <c r="E93" s="8"/>
      <c r="F93" s="8"/>
      <c r="G93" s="30">
        <v>20.243000030517578</v>
      </c>
      <c r="I93" s="8"/>
      <c r="J93" s="8"/>
      <c r="K93" s="8"/>
      <c r="L93" s="8"/>
      <c r="M93" s="8"/>
      <c r="N93" s="8"/>
      <c r="O93" s="34"/>
    </row>
    <row r="94" spans="2:16">
      <c r="B94" s="36" t="s">
        <v>108</v>
      </c>
      <c r="C94" s="30">
        <v>32.28900146484375</v>
      </c>
      <c r="D94" s="9"/>
      <c r="E94" s="8"/>
      <c r="F94" s="8"/>
      <c r="G94" s="30">
        <v>20.357999801635742</v>
      </c>
      <c r="H94" s="9"/>
      <c r="I94" s="8"/>
      <c r="J94" s="8"/>
      <c r="K94" s="8"/>
      <c r="L94" s="8"/>
      <c r="M94" s="8"/>
      <c r="N94" s="8"/>
      <c r="O94" s="34"/>
    </row>
    <row r="95" spans="2:16" ht="15.75">
      <c r="B95" s="36" t="s">
        <v>108</v>
      </c>
      <c r="C95" s="30"/>
      <c r="D95" s="4">
        <f>STDEV(C93:C95)</f>
        <v>0.23688012432190028</v>
      </c>
      <c r="E95" s="1">
        <f>AVERAGE(C93:C95)</f>
        <v>32.456501007080078</v>
      </c>
      <c r="F95" s="8"/>
      <c r="G95" s="30">
        <v>20.327999114990234</v>
      </c>
      <c r="H95" s="3">
        <f>STDEV(G93:G95)</f>
        <v>5.965153381322482E-2</v>
      </c>
      <c r="I95" s="1">
        <f>AVERAGE(G93:G95)</f>
        <v>20.309666315714519</v>
      </c>
      <c r="J95" s="8"/>
      <c r="K95" s="1">
        <f>E95-I95</f>
        <v>12.146834691365559</v>
      </c>
      <c r="L95" s="1">
        <f>K95-$K$7</f>
        <v>-1.8311649958292637</v>
      </c>
      <c r="M95" s="27">
        <f>SQRT((D95*D95)+(H95*H95))</f>
        <v>0.24427545677990092</v>
      </c>
      <c r="N95" s="14"/>
      <c r="O95" s="35">
        <f>POWER(2,-L95)</f>
        <v>3.5582428942904443</v>
      </c>
      <c r="P95" s="26">
        <f>M95/SQRT((COUNT(C93:C95)+COUNT(G93:G95)/2))</f>
        <v>0.13057072389544214</v>
      </c>
    </row>
    <row r="96" spans="2:16">
      <c r="B96" s="31" t="s">
        <v>109</v>
      </c>
      <c r="C96" s="30">
        <v>30.375999450683594</v>
      </c>
      <c r="D96" s="10"/>
      <c r="E96" s="8"/>
      <c r="F96" s="8"/>
      <c r="G96" s="30">
        <v>20.297000885009766</v>
      </c>
      <c r="I96" s="8"/>
      <c r="J96" s="8"/>
      <c r="K96" s="8"/>
      <c r="L96" s="8"/>
      <c r="M96" s="8"/>
      <c r="N96" s="8"/>
      <c r="O96" s="34"/>
    </row>
    <row r="97" spans="2:16">
      <c r="B97" s="31" t="s">
        <v>109</v>
      </c>
      <c r="C97" s="30"/>
      <c r="D97" s="9"/>
      <c r="E97" s="8"/>
      <c r="F97" s="8"/>
      <c r="G97" s="30">
        <v>20.277000427246094</v>
      </c>
      <c r="H97" s="9"/>
      <c r="I97" s="8"/>
      <c r="J97" s="8"/>
      <c r="K97" s="8"/>
      <c r="L97" s="8"/>
      <c r="M97" s="8"/>
      <c r="N97" s="8"/>
      <c r="O97" s="34"/>
    </row>
    <row r="98" spans="2:16" ht="15.75">
      <c r="B98" s="31" t="s">
        <v>109</v>
      </c>
      <c r="C98" s="30">
        <v>31.353000640869141</v>
      </c>
      <c r="D98" s="4">
        <f>STDEV(C96:C98)</f>
        <v>0.69084416680752803</v>
      </c>
      <c r="E98" s="1">
        <f>AVERAGE(C96:C98)</f>
        <v>30.864500045776367</v>
      </c>
      <c r="F98" s="8"/>
      <c r="G98" s="30">
        <v>20.506000518798828</v>
      </c>
      <c r="H98" s="3">
        <f>STDEV(G96:G98)</f>
        <v>0.12683447688876462</v>
      </c>
      <c r="I98" s="1">
        <f>AVERAGE(G96:G98)</f>
        <v>20.360000610351563</v>
      </c>
      <c r="J98" s="8"/>
      <c r="K98" s="1">
        <f>E98-I98</f>
        <v>10.504499435424805</v>
      </c>
      <c r="L98" s="1">
        <f>K98-$K$7</f>
        <v>-3.4735002517700178</v>
      </c>
      <c r="M98" s="27">
        <f>SQRT((D98*D98)+(H98*H98))</f>
        <v>0.70239066575491604</v>
      </c>
      <c r="N98" s="14"/>
      <c r="O98" s="43">
        <f>POWER(2,-L98)</f>
        <v>11.107792690487946</v>
      </c>
      <c r="P98" s="26">
        <f>M98/SQRT((COUNT(C96:C98)+COUNT(G96:G98)/2))</f>
        <v>0.37544360327470688</v>
      </c>
    </row>
    <row r="99" spans="2:16">
      <c r="B99" s="36" t="s">
        <v>110</v>
      </c>
      <c r="C99" s="30">
        <v>30.663999557495117</v>
      </c>
      <c r="D99" s="10"/>
      <c r="E99" s="8"/>
      <c r="F99" s="8"/>
      <c r="G99" s="30">
        <v>20.106000900268555</v>
      </c>
      <c r="I99" s="8"/>
      <c r="J99" s="8"/>
      <c r="K99" s="8"/>
      <c r="L99" s="8"/>
      <c r="M99" s="8"/>
      <c r="N99" s="8"/>
      <c r="O99" s="34"/>
    </row>
    <row r="100" spans="2:16">
      <c r="B100" s="36" t="s">
        <v>110</v>
      </c>
      <c r="C100" s="30">
        <v>31.163000106811523</v>
      </c>
      <c r="D100" s="9"/>
      <c r="E100" s="8"/>
      <c r="F100" s="8"/>
      <c r="G100" s="30">
        <v>20.059999465942383</v>
      </c>
      <c r="H100" s="9"/>
      <c r="I100" s="8"/>
      <c r="J100" s="8"/>
      <c r="K100" s="8"/>
      <c r="L100" s="8"/>
      <c r="M100" s="8"/>
      <c r="N100" s="8"/>
      <c r="O100" s="34"/>
    </row>
    <row r="101" spans="2:16" ht="15.75">
      <c r="B101" s="36" t="s">
        <v>110</v>
      </c>
      <c r="C101" s="30">
        <v>30.778999328613281</v>
      </c>
      <c r="D101" s="4">
        <f>STDEV(C99:C101)</f>
        <v>0.26130540663870255</v>
      </c>
      <c r="E101" s="1">
        <f>AVERAGE(C99:C101)</f>
        <v>30.868666330973308</v>
      </c>
      <c r="F101" s="8"/>
      <c r="G101" s="30">
        <v>20.076000213623047</v>
      </c>
      <c r="H101" s="3">
        <f>STDEV(G99:G101)</f>
        <v>2.3353076476870349E-2</v>
      </c>
      <c r="I101" s="1">
        <f>AVERAGE(G99:G101)</f>
        <v>20.08066685994466</v>
      </c>
      <c r="J101" s="8"/>
      <c r="K101" s="1">
        <f>E101-I101</f>
        <v>10.787999471028648</v>
      </c>
      <c r="L101" s="1">
        <f>K101-$K$7</f>
        <v>-3.1900002161661742</v>
      </c>
      <c r="M101" s="27">
        <f>SQRT((D101*D101)+(H101*H101))</f>
        <v>0.26234687289836761</v>
      </c>
      <c r="N101" s="14"/>
      <c r="O101" s="35">
        <f>POWER(2,-L101)</f>
        <v>9.126111094357908</v>
      </c>
      <c r="P101" s="26">
        <f>M101/SQRT((COUNT(C99:C101)+COUNT(G99:G101)/2))</f>
        <v>0.12367150189968069</v>
      </c>
    </row>
    <row r="102" spans="2:16">
      <c r="B102" s="36" t="s">
        <v>111</v>
      </c>
      <c r="C102" s="30">
        <v>28.041999816894531</v>
      </c>
      <c r="D102" s="10"/>
      <c r="E102" s="8"/>
      <c r="F102" s="8"/>
      <c r="G102" s="30">
        <v>19.590999603271484</v>
      </c>
      <c r="I102" s="8"/>
      <c r="J102" s="8"/>
      <c r="K102" s="8"/>
      <c r="L102" s="8"/>
      <c r="M102" s="8"/>
      <c r="N102" s="8"/>
      <c r="O102" s="34"/>
    </row>
    <row r="103" spans="2:16">
      <c r="B103" s="36" t="s">
        <v>111</v>
      </c>
      <c r="C103" s="30"/>
      <c r="D103" s="9"/>
      <c r="E103" s="8"/>
      <c r="F103" s="8"/>
      <c r="G103" s="30">
        <v>19.569999694824219</v>
      </c>
      <c r="H103" s="9"/>
      <c r="I103" s="8"/>
      <c r="J103" s="8"/>
      <c r="K103" s="8"/>
      <c r="L103" s="8"/>
      <c r="M103" s="8"/>
      <c r="N103" s="8"/>
      <c r="O103" s="34"/>
    </row>
    <row r="104" spans="2:16" ht="15.75">
      <c r="B104" s="36" t="s">
        <v>111</v>
      </c>
      <c r="C104" s="30">
        <v>29.936000823974609</v>
      </c>
      <c r="D104" s="4">
        <f>STDEV(C102:C104)</f>
        <v>1.3392609556804735</v>
      </c>
      <c r="E104" s="1">
        <f>AVERAGE(C102:C104)</f>
        <v>28.98900032043457</v>
      </c>
      <c r="F104" s="8"/>
      <c r="G104" s="30">
        <v>19.694999694824219</v>
      </c>
      <c r="H104" s="3">
        <f>STDEV(G102:G104)</f>
        <v>6.6935311056983304E-2</v>
      </c>
      <c r="I104" s="1">
        <f>AVERAGE(G102:G104)</f>
        <v>19.618666330973308</v>
      </c>
      <c r="J104" s="8"/>
      <c r="K104" s="1">
        <f>E104-I104</f>
        <v>9.3703339894612618</v>
      </c>
      <c r="L104" s="1">
        <f>K104-$K$7</f>
        <v>-4.6076656977335606</v>
      </c>
      <c r="M104" s="27">
        <f>SQRT((D104*D104)+(H104*H104))</f>
        <v>1.3409326020633812</v>
      </c>
      <c r="N104" s="14"/>
      <c r="O104" s="43">
        <f>POWER(2,-L104)</f>
        <v>24.380667126226907</v>
      </c>
      <c r="P104" s="26">
        <f>M104/SQRT((COUNT(C102:C104)+COUNT(G102:G104)/2))</f>
        <v>0.71675862509663602</v>
      </c>
    </row>
  </sheetData>
  <mergeCells count="2">
    <mergeCell ref="C3:E3"/>
    <mergeCell ref="G3:I3"/>
  </mergeCells>
  <pageMargins left="0.75" right="0.75" top="1" bottom="1" header="0" footer="0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KONTROLL(Bact)</vt:lpstr>
      <vt:lpstr>PSORIAAS(Bact)</vt:lpstr>
      <vt:lpstr>VITILIIGO(Bact)</vt:lpstr>
    </vt:vector>
  </TitlesOfParts>
  <Company>Tartu Ülikool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eias</dc:creator>
  <cp:lastModifiedBy>liisis</cp:lastModifiedBy>
  <cp:lastPrinted>2006-05-26T11:48:22Z</cp:lastPrinted>
  <dcterms:created xsi:type="dcterms:W3CDTF">2004-01-30T12:41:56Z</dcterms:created>
  <dcterms:modified xsi:type="dcterms:W3CDTF">2013-12-28T15:42:05Z</dcterms:modified>
</cp:coreProperties>
</file>