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checkCompatibility="1" autoCompressPictures="0"/>
  <bookViews>
    <workbookView xWindow="0" yWindow="0" windowWidth="25600" windowHeight="16060"/>
  </bookViews>
  <sheets>
    <sheet name="KONTROLL(Bact)" sheetId="21" r:id="rId1"/>
    <sheet name="PSORIAAS(Bact)" sheetId="13" r:id="rId2"/>
    <sheet name="VITILIIGO(Bact)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3" i="21" l="1"/>
  <c r="H83" i="21"/>
  <c r="D83" i="21"/>
  <c r="M83" i="21"/>
  <c r="P83" i="21"/>
  <c r="E83" i="21"/>
  <c r="I80" i="21"/>
  <c r="H80" i="21"/>
  <c r="E80" i="21"/>
  <c r="D80" i="21"/>
  <c r="I77" i="21"/>
  <c r="H77" i="21"/>
  <c r="E77" i="21"/>
  <c r="D77" i="21"/>
  <c r="I74" i="21"/>
  <c r="H74" i="21"/>
  <c r="E74" i="21"/>
  <c r="D74" i="21"/>
  <c r="I71" i="21"/>
  <c r="H71" i="21"/>
  <c r="E71" i="21"/>
  <c r="D71" i="21"/>
  <c r="I68" i="21"/>
  <c r="H68" i="21"/>
  <c r="E68" i="21"/>
  <c r="D68" i="21"/>
  <c r="I65" i="21"/>
  <c r="H65" i="21"/>
  <c r="E65" i="21"/>
  <c r="D65" i="21"/>
  <c r="I62" i="21"/>
  <c r="H62" i="21"/>
  <c r="E62" i="21"/>
  <c r="D62" i="21"/>
  <c r="I59" i="21"/>
  <c r="H59" i="21"/>
  <c r="E59" i="21"/>
  <c r="D59" i="21"/>
  <c r="I56" i="21"/>
  <c r="H56" i="21"/>
  <c r="E56" i="21"/>
  <c r="D56" i="21"/>
  <c r="I53" i="21"/>
  <c r="H53" i="21"/>
  <c r="E53" i="21"/>
  <c r="D53" i="21"/>
  <c r="I50" i="21"/>
  <c r="H50" i="21"/>
  <c r="D50" i="21"/>
  <c r="M50" i="21"/>
  <c r="P50" i="21"/>
  <c r="E50" i="21"/>
  <c r="I47" i="21"/>
  <c r="H47" i="21"/>
  <c r="D47" i="21"/>
  <c r="M47" i="21"/>
  <c r="P47" i="21"/>
  <c r="E47" i="21"/>
  <c r="I44" i="21"/>
  <c r="H44" i="21"/>
  <c r="E44" i="21"/>
  <c r="D44" i="21"/>
  <c r="I41" i="21"/>
  <c r="H41" i="21"/>
  <c r="E41" i="21"/>
  <c r="D41" i="21"/>
  <c r="I38" i="21"/>
  <c r="H38" i="21"/>
  <c r="E38" i="21"/>
  <c r="D38" i="21"/>
  <c r="I35" i="21"/>
  <c r="H35" i="21"/>
  <c r="E35" i="21"/>
  <c r="D35" i="21"/>
  <c r="I32" i="21"/>
  <c r="H32" i="21"/>
  <c r="E32" i="21"/>
  <c r="D32" i="21"/>
  <c r="I29" i="21"/>
  <c r="H29" i="21"/>
  <c r="E29" i="21"/>
  <c r="D29" i="21"/>
  <c r="I26" i="21"/>
  <c r="H26" i="21"/>
  <c r="E26" i="21"/>
  <c r="D26" i="21"/>
  <c r="I23" i="21"/>
  <c r="H23" i="21"/>
  <c r="E23" i="21"/>
  <c r="D23" i="21"/>
  <c r="I20" i="21"/>
  <c r="H20" i="21"/>
  <c r="E20" i="21"/>
  <c r="D20" i="21"/>
  <c r="I17" i="21"/>
  <c r="H17" i="21"/>
  <c r="E17" i="21"/>
  <c r="D17" i="21"/>
  <c r="I14" i="21"/>
  <c r="H14" i="21"/>
  <c r="D14" i="21"/>
  <c r="M14" i="21"/>
  <c r="P14" i="21"/>
  <c r="E14" i="21"/>
  <c r="I11" i="21"/>
  <c r="H11" i="21"/>
  <c r="D11" i="21"/>
  <c r="M11" i="21"/>
  <c r="P11" i="21"/>
  <c r="E11" i="21"/>
  <c r="I7" i="21"/>
  <c r="H7" i="21"/>
  <c r="E7" i="21"/>
  <c r="D7" i="21"/>
  <c r="I104" i="19"/>
  <c r="H104" i="19"/>
  <c r="E104" i="19"/>
  <c r="D104" i="19"/>
  <c r="I101" i="19"/>
  <c r="H101" i="19"/>
  <c r="E101" i="19"/>
  <c r="D101" i="19"/>
  <c r="I98" i="19"/>
  <c r="H98" i="19"/>
  <c r="E98" i="19"/>
  <c r="D98" i="19"/>
  <c r="I95" i="19"/>
  <c r="H95" i="19"/>
  <c r="E95" i="19"/>
  <c r="D95" i="19"/>
  <c r="I92" i="19"/>
  <c r="H92" i="19"/>
  <c r="E92" i="19"/>
  <c r="D92" i="19"/>
  <c r="I89" i="19"/>
  <c r="H89" i="19"/>
  <c r="E89" i="19"/>
  <c r="D89" i="19"/>
  <c r="I86" i="19"/>
  <c r="H86" i="19"/>
  <c r="E86" i="19"/>
  <c r="D86" i="19"/>
  <c r="I83" i="19"/>
  <c r="H83" i="19"/>
  <c r="E83" i="19"/>
  <c r="D83" i="19"/>
  <c r="I80" i="19"/>
  <c r="H80" i="19"/>
  <c r="E80" i="19"/>
  <c r="D80" i="19"/>
  <c r="I77" i="19"/>
  <c r="H77" i="19"/>
  <c r="E77" i="19"/>
  <c r="D77" i="19"/>
  <c r="I74" i="19"/>
  <c r="H74" i="19"/>
  <c r="E74" i="19"/>
  <c r="D74" i="19"/>
  <c r="I71" i="19"/>
  <c r="H71" i="19"/>
  <c r="E71" i="19"/>
  <c r="D71" i="19"/>
  <c r="I68" i="19"/>
  <c r="H68" i="19"/>
  <c r="E68" i="19"/>
  <c r="D68" i="19"/>
  <c r="I65" i="19"/>
  <c r="H65" i="19"/>
  <c r="E65" i="19"/>
  <c r="D65" i="19"/>
  <c r="I62" i="19"/>
  <c r="H62" i="19"/>
  <c r="E62" i="19"/>
  <c r="D62" i="19"/>
  <c r="I59" i="19"/>
  <c r="H59" i="19"/>
  <c r="E59" i="19"/>
  <c r="D59" i="19"/>
  <c r="I56" i="19"/>
  <c r="H56" i="19"/>
  <c r="E56" i="19"/>
  <c r="D56" i="19"/>
  <c r="I53" i="19"/>
  <c r="H53" i="19"/>
  <c r="E53" i="19"/>
  <c r="D53" i="19"/>
  <c r="I50" i="19"/>
  <c r="H50" i="19"/>
  <c r="E50" i="19"/>
  <c r="D50" i="19"/>
  <c r="I47" i="19"/>
  <c r="H47" i="19"/>
  <c r="E47" i="19"/>
  <c r="D47" i="19"/>
  <c r="I44" i="19"/>
  <c r="H44" i="19"/>
  <c r="E44" i="19"/>
  <c r="D44" i="19"/>
  <c r="I41" i="19"/>
  <c r="H41" i="19"/>
  <c r="E41" i="19"/>
  <c r="D41" i="19"/>
  <c r="I38" i="19"/>
  <c r="H38" i="19"/>
  <c r="E38" i="19"/>
  <c r="D38" i="19"/>
  <c r="I35" i="19"/>
  <c r="H35" i="19"/>
  <c r="E35" i="19"/>
  <c r="D35" i="19"/>
  <c r="I32" i="19"/>
  <c r="H32" i="19"/>
  <c r="E32" i="19"/>
  <c r="D32" i="19"/>
  <c r="I29" i="19"/>
  <c r="H29" i="19"/>
  <c r="E29" i="19"/>
  <c r="D29" i="19"/>
  <c r="I26" i="19"/>
  <c r="H26" i="19"/>
  <c r="E26" i="19"/>
  <c r="D26" i="19"/>
  <c r="I23" i="19"/>
  <c r="H23" i="19"/>
  <c r="E23" i="19"/>
  <c r="D23" i="19"/>
  <c r="I20" i="19"/>
  <c r="H20" i="19"/>
  <c r="E20" i="19"/>
  <c r="D20" i="19"/>
  <c r="I17" i="19"/>
  <c r="H17" i="19"/>
  <c r="E17" i="19"/>
  <c r="D17" i="19"/>
  <c r="I14" i="19"/>
  <c r="H14" i="19"/>
  <c r="E14" i="19"/>
  <c r="D14" i="19"/>
  <c r="I11" i="19"/>
  <c r="H11" i="19"/>
  <c r="E11" i="19"/>
  <c r="D11" i="19"/>
  <c r="I7" i="19"/>
  <c r="H7" i="19"/>
  <c r="E7" i="19"/>
  <c r="D7" i="19"/>
  <c r="D131" i="13"/>
  <c r="E131" i="13"/>
  <c r="H131" i="13"/>
  <c r="I131" i="13"/>
  <c r="D134" i="13"/>
  <c r="E134" i="13"/>
  <c r="H134" i="13"/>
  <c r="I134" i="13"/>
  <c r="D137" i="13"/>
  <c r="E137" i="13"/>
  <c r="H137" i="13"/>
  <c r="I137" i="13"/>
  <c r="D140" i="13"/>
  <c r="E140" i="13"/>
  <c r="H140" i="13"/>
  <c r="I140" i="13"/>
  <c r="D143" i="13"/>
  <c r="E143" i="13"/>
  <c r="H143" i="13"/>
  <c r="I143" i="13"/>
  <c r="D146" i="13"/>
  <c r="E146" i="13"/>
  <c r="H146" i="13"/>
  <c r="I146" i="13"/>
  <c r="D149" i="13"/>
  <c r="E149" i="13"/>
  <c r="H149" i="13"/>
  <c r="I149" i="13"/>
  <c r="D152" i="13"/>
  <c r="E152" i="13"/>
  <c r="H152" i="13"/>
  <c r="I152" i="13"/>
  <c r="D155" i="13"/>
  <c r="E155" i="13"/>
  <c r="H155" i="13"/>
  <c r="I155" i="13"/>
  <c r="D158" i="13"/>
  <c r="E158" i="13"/>
  <c r="H158" i="13"/>
  <c r="I158" i="13"/>
  <c r="D161" i="13"/>
  <c r="E161" i="13"/>
  <c r="H161" i="13"/>
  <c r="I161" i="13"/>
  <c r="D164" i="13"/>
  <c r="E164" i="13"/>
  <c r="H164" i="13"/>
  <c r="I164" i="13"/>
  <c r="D167" i="13"/>
  <c r="E167" i="13"/>
  <c r="H167" i="13"/>
  <c r="I167" i="13"/>
  <c r="D170" i="13"/>
  <c r="E170" i="13"/>
  <c r="H170" i="13"/>
  <c r="I170" i="13"/>
  <c r="D173" i="13"/>
  <c r="E173" i="13"/>
  <c r="H173" i="13"/>
  <c r="I173" i="13"/>
  <c r="D176" i="13"/>
  <c r="E176" i="13"/>
  <c r="H176" i="13"/>
  <c r="I176" i="13"/>
  <c r="D179" i="13"/>
  <c r="E179" i="13"/>
  <c r="H179" i="13"/>
  <c r="I179" i="13"/>
  <c r="D182" i="13"/>
  <c r="E182" i="13"/>
  <c r="H182" i="13"/>
  <c r="I182" i="13"/>
  <c r="D185" i="13"/>
  <c r="E185" i="13"/>
  <c r="H185" i="13"/>
  <c r="I185" i="13"/>
  <c r="D188" i="13"/>
  <c r="E188" i="13"/>
  <c r="H188" i="13"/>
  <c r="I188" i="13"/>
  <c r="D191" i="13"/>
  <c r="E191" i="13"/>
  <c r="H191" i="13"/>
  <c r="I191" i="13"/>
  <c r="D194" i="13"/>
  <c r="E194" i="13"/>
  <c r="H194" i="13"/>
  <c r="I194" i="13"/>
  <c r="D197" i="13"/>
  <c r="E197" i="13"/>
  <c r="H197" i="13"/>
  <c r="I197" i="13"/>
  <c r="D200" i="13"/>
  <c r="E200" i="13"/>
  <c r="H200" i="13"/>
  <c r="I200" i="13"/>
  <c r="D203" i="13"/>
  <c r="E203" i="13"/>
  <c r="H203" i="13"/>
  <c r="I203" i="13"/>
  <c r="D206" i="13"/>
  <c r="E206" i="13"/>
  <c r="H206" i="13"/>
  <c r="I206" i="13"/>
  <c r="D209" i="13"/>
  <c r="E209" i="13"/>
  <c r="H209" i="13"/>
  <c r="I209" i="13"/>
  <c r="D212" i="13"/>
  <c r="E212" i="13"/>
  <c r="H212" i="13"/>
  <c r="I212" i="13"/>
  <c r="D215" i="13"/>
  <c r="E215" i="13"/>
  <c r="H215" i="13"/>
  <c r="I215" i="13"/>
  <c r="D128" i="13"/>
  <c r="E128" i="13"/>
  <c r="H128" i="13"/>
  <c r="I128" i="13"/>
  <c r="D125" i="13"/>
  <c r="E125" i="13"/>
  <c r="H125" i="13"/>
  <c r="I125" i="13"/>
  <c r="I122" i="13"/>
  <c r="H122" i="13"/>
  <c r="E122" i="13"/>
  <c r="D122" i="13"/>
  <c r="I119" i="13"/>
  <c r="H119" i="13"/>
  <c r="E119" i="13"/>
  <c r="D119" i="13"/>
  <c r="I116" i="13"/>
  <c r="H116" i="13"/>
  <c r="E116" i="13"/>
  <c r="D116" i="13"/>
  <c r="I113" i="13"/>
  <c r="H113" i="13"/>
  <c r="E113" i="13"/>
  <c r="D113" i="13"/>
  <c r="I110" i="13"/>
  <c r="H110" i="13"/>
  <c r="E110" i="13"/>
  <c r="D110" i="13"/>
  <c r="I107" i="13"/>
  <c r="H107" i="13"/>
  <c r="E107" i="13"/>
  <c r="D107" i="13"/>
  <c r="I104" i="13"/>
  <c r="H104" i="13"/>
  <c r="E104" i="13"/>
  <c r="D104" i="13"/>
  <c r="I101" i="13"/>
  <c r="H101" i="13"/>
  <c r="E101" i="13"/>
  <c r="D101" i="13"/>
  <c r="I98" i="13"/>
  <c r="H98" i="13"/>
  <c r="E98" i="13"/>
  <c r="D98" i="13"/>
  <c r="I95" i="13"/>
  <c r="H95" i="13"/>
  <c r="E95" i="13"/>
  <c r="D95" i="13"/>
  <c r="I92" i="13"/>
  <c r="H92" i="13"/>
  <c r="E92" i="13"/>
  <c r="D92" i="13"/>
  <c r="I89" i="13"/>
  <c r="H89" i="13"/>
  <c r="E89" i="13"/>
  <c r="D89" i="13"/>
  <c r="I86" i="13"/>
  <c r="H86" i="13"/>
  <c r="E86" i="13"/>
  <c r="D86" i="13"/>
  <c r="I83" i="13"/>
  <c r="H83" i="13"/>
  <c r="E83" i="13"/>
  <c r="D83" i="13"/>
  <c r="I80" i="13"/>
  <c r="H80" i="13"/>
  <c r="E80" i="13"/>
  <c r="D80" i="13"/>
  <c r="I77" i="13"/>
  <c r="H77" i="13"/>
  <c r="E77" i="13"/>
  <c r="D77" i="13"/>
  <c r="I74" i="13"/>
  <c r="H74" i="13"/>
  <c r="E74" i="13"/>
  <c r="D74" i="13"/>
  <c r="I71" i="13"/>
  <c r="H71" i="13"/>
  <c r="E71" i="13"/>
  <c r="D71" i="13"/>
  <c r="I68" i="13"/>
  <c r="H68" i="13"/>
  <c r="E68" i="13"/>
  <c r="D68" i="13"/>
  <c r="I65" i="13"/>
  <c r="H65" i="13"/>
  <c r="E65" i="13"/>
  <c r="D65" i="13"/>
  <c r="I62" i="13"/>
  <c r="H62" i="13"/>
  <c r="E62" i="13"/>
  <c r="D62" i="13"/>
  <c r="I59" i="13"/>
  <c r="H59" i="13"/>
  <c r="E59" i="13"/>
  <c r="D59" i="13"/>
  <c r="I56" i="13"/>
  <c r="H56" i="13"/>
  <c r="E56" i="13"/>
  <c r="D56" i="13"/>
  <c r="I53" i="13"/>
  <c r="H53" i="13"/>
  <c r="E53" i="13"/>
  <c r="D53" i="13"/>
  <c r="I50" i="13"/>
  <c r="H50" i="13"/>
  <c r="E50" i="13"/>
  <c r="D50" i="13"/>
  <c r="I47" i="13"/>
  <c r="H47" i="13"/>
  <c r="E47" i="13"/>
  <c r="D47" i="13"/>
  <c r="I44" i="13"/>
  <c r="H44" i="13"/>
  <c r="E44" i="13"/>
  <c r="D44" i="13"/>
  <c r="I41" i="13"/>
  <c r="H41" i="13"/>
  <c r="E41" i="13"/>
  <c r="D41" i="13"/>
  <c r="I38" i="13"/>
  <c r="H38" i="13"/>
  <c r="E38" i="13"/>
  <c r="D38" i="13"/>
  <c r="I35" i="13"/>
  <c r="H35" i="13"/>
  <c r="E35" i="13"/>
  <c r="D35" i="13"/>
  <c r="I32" i="13"/>
  <c r="H32" i="13"/>
  <c r="E32" i="13"/>
  <c r="D32" i="13"/>
  <c r="I29" i="13"/>
  <c r="H29" i="13"/>
  <c r="E29" i="13"/>
  <c r="D29" i="13"/>
  <c r="I26" i="13"/>
  <c r="H26" i="13"/>
  <c r="E26" i="13"/>
  <c r="D26" i="13"/>
  <c r="I23" i="13"/>
  <c r="H23" i="13"/>
  <c r="E23" i="13"/>
  <c r="D23" i="13"/>
  <c r="I20" i="13"/>
  <c r="H20" i="13"/>
  <c r="E20" i="13"/>
  <c r="D20" i="13"/>
  <c r="I17" i="13"/>
  <c r="H17" i="13"/>
  <c r="E17" i="13"/>
  <c r="D17" i="13"/>
  <c r="I14" i="13"/>
  <c r="H14" i="13"/>
  <c r="E14" i="13"/>
  <c r="D14" i="13"/>
  <c r="I11" i="13"/>
  <c r="H11" i="13"/>
  <c r="E11" i="13"/>
  <c r="D11" i="13"/>
  <c r="I7" i="13"/>
  <c r="H7" i="13"/>
  <c r="E7" i="13"/>
  <c r="D7" i="13"/>
  <c r="K56" i="19"/>
  <c r="K95" i="19"/>
  <c r="K98" i="19"/>
  <c r="K101" i="19"/>
  <c r="K104" i="19"/>
  <c r="M11" i="19"/>
  <c r="P11" i="19"/>
  <c r="M14" i="19"/>
  <c r="P14" i="19"/>
  <c r="M23" i="19"/>
  <c r="P23" i="19"/>
  <c r="M26" i="19"/>
  <c r="P26" i="19"/>
  <c r="K44" i="21"/>
  <c r="K80" i="21"/>
  <c r="M200" i="13"/>
  <c r="P200" i="13"/>
  <c r="K47" i="21"/>
  <c r="K50" i="21"/>
  <c r="K53" i="21"/>
  <c r="K56" i="21"/>
  <c r="K59" i="21"/>
  <c r="K62" i="21"/>
  <c r="K65" i="21"/>
  <c r="K68" i="21"/>
  <c r="K71" i="21"/>
  <c r="K74" i="21"/>
  <c r="K77" i="21"/>
  <c r="K83" i="21"/>
  <c r="M7" i="21"/>
  <c r="P7" i="21"/>
  <c r="M17" i="19"/>
  <c r="P17" i="19"/>
  <c r="M20" i="19"/>
  <c r="P20" i="19"/>
  <c r="M29" i="19"/>
  <c r="P29" i="19"/>
  <c r="M32" i="19"/>
  <c r="P32" i="19"/>
  <c r="M41" i="19"/>
  <c r="P41" i="19"/>
  <c r="M44" i="19"/>
  <c r="P44" i="19"/>
  <c r="M53" i="19"/>
  <c r="P53" i="19"/>
  <c r="M56" i="19"/>
  <c r="P56" i="19"/>
  <c r="K92" i="19"/>
  <c r="K7" i="19"/>
  <c r="L7" i="19"/>
  <c r="O7" i="19"/>
  <c r="M62" i="19"/>
  <c r="P62" i="19"/>
  <c r="M95" i="19"/>
  <c r="P95" i="19"/>
  <c r="M98" i="19"/>
  <c r="P98" i="19"/>
  <c r="K7" i="21"/>
  <c r="L7" i="21"/>
  <c r="O7" i="21"/>
  <c r="K11" i="21"/>
  <c r="K14" i="21"/>
  <c r="K17" i="21"/>
  <c r="K20" i="21"/>
  <c r="K23" i="21"/>
  <c r="K26" i="21"/>
  <c r="K29" i="21"/>
  <c r="K32" i="21"/>
  <c r="K35" i="21"/>
  <c r="K38" i="21"/>
  <c r="K41" i="21"/>
  <c r="M53" i="21"/>
  <c r="P53" i="21"/>
  <c r="M56" i="21"/>
  <c r="P56" i="21"/>
  <c r="M59" i="21"/>
  <c r="P59" i="21"/>
  <c r="M65" i="21"/>
  <c r="P65" i="21"/>
  <c r="M68" i="21"/>
  <c r="P68" i="21"/>
  <c r="M77" i="21"/>
  <c r="P77" i="21"/>
  <c r="M80" i="21"/>
  <c r="P80" i="21"/>
  <c r="M17" i="21"/>
  <c r="P17" i="21"/>
  <c r="M20" i="21"/>
  <c r="P20" i="21"/>
  <c r="M29" i="21"/>
  <c r="P29" i="21"/>
  <c r="M32" i="21"/>
  <c r="P32" i="21"/>
  <c r="M41" i="21"/>
  <c r="P41" i="21"/>
  <c r="M44" i="21"/>
  <c r="P44" i="21"/>
  <c r="M35" i="21"/>
  <c r="P35" i="21"/>
  <c r="M38" i="21"/>
  <c r="P38" i="21"/>
  <c r="M71" i="21"/>
  <c r="P71" i="21"/>
  <c r="M74" i="21"/>
  <c r="P74" i="21"/>
  <c r="M23" i="21"/>
  <c r="P23" i="21"/>
  <c r="M26" i="21"/>
  <c r="P26" i="21"/>
  <c r="M62" i="21"/>
  <c r="P62" i="21"/>
  <c r="M7" i="19"/>
  <c r="P7" i="19"/>
  <c r="K59" i="19"/>
  <c r="K62" i="19"/>
  <c r="K65" i="19"/>
  <c r="K68" i="19"/>
  <c r="K71" i="19"/>
  <c r="K74" i="19"/>
  <c r="K77" i="19"/>
  <c r="K80" i="19"/>
  <c r="K83" i="19"/>
  <c r="K86" i="19"/>
  <c r="K89" i="19"/>
  <c r="M101" i="19"/>
  <c r="P101" i="19"/>
  <c r="M104" i="19"/>
  <c r="P104" i="19"/>
  <c r="K11" i="19"/>
  <c r="K14" i="19"/>
  <c r="K17" i="19"/>
  <c r="L17" i="19"/>
  <c r="O17" i="19"/>
  <c r="K20" i="19"/>
  <c r="K23" i="19"/>
  <c r="K26" i="19"/>
  <c r="K29" i="19"/>
  <c r="K32" i="19"/>
  <c r="K35" i="19"/>
  <c r="K38" i="19"/>
  <c r="K41" i="19"/>
  <c r="L41" i="19"/>
  <c r="O41" i="19"/>
  <c r="K44" i="19"/>
  <c r="K47" i="19"/>
  <c r="K50" i="19"/>
  <c r="K53" i="19"/>
  <c r="M59" i="19"/>
  <c r="P59" i="19"/>
  <c r="M65" i="19"/>
  <c r="P65" i="19"/>
  <c r="M68" i="19"/>
  <c r="P68" i="19"/>
  <c r="M77" i="19"/>
  <c r="P77" i="19"/>
  <c r="M80" i="19"/>
  <c r="P80" i="19"/>
  <c r="M89" i="19"/>
  <c r="P89" i="19"/>
  <c r="M92" i="19"/>
  <c r="P92" i="19"/>
  <c r="M47" i="19"/>
  <c r="P47" i="19"/>
  <c r="M50" i="19"/>
  <c r="P50" i="19"/>
  <c r="M83" i="19"/>
  <c r="P83" i="19"/>
  <c r="M86" i="19"/>
  <c r="P86" i="19"/>
  <c r="M35" i="19"/>
  <c r="P35" i="19"/>
  <c r="M38" i="19"/>
  <c r="P38" i="19"/>
  <c r="M71" i="19"/>
  <c r="P71" i="19"/>
  <c r="M74" i="19"/>
  <c r="P74" i="19"/>
  <c r="M188" i="13"/>
  <c r="P188" i="13"/>
  <c r="M182" i="13"/>
  <c r="P182" i="13"/>
  <c r="M167" i="13"/>
  <c r="P167" i="13"/>
  <c r="M152" i="13"/>
  <c r="P152" i="13"/>
  <c r="M149" i="13"/>
  <c r="P149" i="13"/>
  <c r="M146" i="13"/>
  <c r="P146" i="13"/>
  <c r="M131" i="13"/>
  <c r="P131" i="13"/>
  <c r="K203" i="13"/>
  <c r="K209" i="13"/>
  <c r="M212" i="13"/>
  <c r="P212" i="13"/>
  <c r="M209" i="13"/>
  <c r="P209" i="13"/>
  <c r="M197" i="13"/>
  <c r="P197" i="13"/>
  <c r="M164" i="13"/>
  <c r="P164" i="13"/>
  <c r="M161" i="13"/>
  <c r="P161" i="13"/>
  <c r="K194" i="13"/>
  <c r="K191" i="13"/>
  <c r="K185" i="13"/>
  <c r="K164" i="13"/>
  <c r="K155" i="13"/>
  <c r="K125" i="13"/>
  <c r="K128" i="13"/>
  <c r="K215" i="13"/>
  <c r="K197" i="13"/>
  <c r="M185" i="13"/>
  <c r="P185" i="13"/>
  <c r="M176" i="13"/>
  <c r="P176" i="13"/>
  <c r="M173" i="13"/>
  <c r="P173" i="13"/>
  <c r="K161" i="13"/>
  <c r="K158" i="13"/>
  <c r="M140" i="13"/>
  <c r="P140" i="13"/>
  <c r="M137" i="13"/>
  <c r="P137" i="13"/>
  <c r="M128" i="13"/>
  <c r="P128" i="13"/>
  <c r="M215" i="13"/>
  <c r="P215" i="13"/>
  <c r="K212" i="13"/>
  <c r="K206" i="13"/>
  <c r="K182" i="13"/>
  <c r="K179" i="13"/>
  <c r="K173" i="13"/>
  <c r="K170" i="13"/>
  <c r="K167" i="13"/>
  <c r="K149" i="13"/>
  <c r="K146" i="13"/>
  <c r="K143" i="13"/>
  <c r="K137" i="13"/>
  <c r="K134" i="13"/>
  <c r="K131" i="13"/>
  <c r="M125" i="13"/>
  <c r="P125" i="13"/>
  <c r="M203" i="13"/>
  <c r="P203" i="13"/>
  <c r="K200" i="13"/>
  <c r="M191" i="13"/>
  <c r="P191" i="13"/>
  <c r="K188" i="13"/>
  <c r="M170" i="13"/>
  <c r="P170" i="13"/>
  <c r="M155" i="13"/>
  <c r="P155" i="13"/>
  <c r="K152" i="13"/>
  <c r="M134" i="13"/>
  <c r="P134" i="13"/>
  <c r="M206" i="13"/>
  <c r="P206" i="13"/>
  <c r="M194" i="13"/>
  <c r="P194" i="13"/>
  <c r="M179" i="13"/>
  <c r="P179" i="13"/>
  <c r="K176" i="13"/>
  <c r="M158" i="13"/>
  <c r="P158" i="13"/>
  <c r="M143" i="13"/>
  <c r="P143" i="13"/>
  <c r="K140" i="13"/>
  <c r="K7" i="13"/>
  <c r="L7" i="13"/>
  <c r="O7" i="13"/>
  <c r="M7" i="13"/>
  <c r="P7" i="13"/>
  <c r="K44" i="13"/>
  <c r="K56" i="13"/>
  <c r="K68" i="13"/>
  <c r="K74" i="13"/>
  <c r="K86" i="13"/>
  <c r="K98" i="13"/>
  <c r="K104" i="13"/>
  <c r="K113" i="13"/>
  <c r="K116" i="13"/>
  <c r="M47" i="13"/>
  <c r="P47" i="13"/>
  <c r="M50" i="13"/>
  <c r="P50" i="13"/>
  <c r="M59" i="13"/>
  <c r="P59" i="13"/>
  <c r="M62" i="13"/>
  <c r="P62" i="13"/>
  <c r="M77" i="13"/>
  <c r="P77" i="13"/>
  <c r="M80" i="13"/>
  <c r="P80" i="13"/>
  <c r="M89" i="13"/>
  <c r="P89" i="13"/>
  <c r="M92" i="13"/>
  <c r="P92" i="13"/>
  <c r="M104" i="13"/>
  <c r="P104" i="13"/>
  <c r="M107" i="13"/>
  <c r="P107" i="13"/>
  <c r="M116" i="13"/>
  <c r="P116" i="13"/>
  <c r="M119" i="13"/>
  <c r="P119" i="13"/>
  <c r="M95" i="13"/>
  <c r="P95" i="13"/>
  <c r="M98" i="13"/>
  <c r="P98" i="13"/>
  <c r="M101" i="13"/>
  <c r="P101" i="13"/>
  <c r="M110" i="13"/>
  <c r="P110" i="13"/>
  <c r="M113" i="13"/>
  <c r="P113" i="13"/>
  <c r="K14" i="13"/>
  <c r="K17" i="13"/>
  <c r="K20" i="13"/>
  <c r="K26" i="13"/>
  <c r="K29" i="13"/>
  <c r="K32" i="13"/>
  <c r="K38" i="13"/>
  <c r="K41" i="13"/>
  <c r="K47" i="13"/>
  <c r="K50" i="13"/>
  <c r="K53" i="13"/>
  <c r="K59" i="13"/>
  <c r="K62" i="13"/>
  <c r="K65" i="13"/>
  <c r="K71" i="13"/>
  <c r="K77" i="13"/>
  <c r="K80" i="13"/>
  <c r="K83" i="13"/>
  <c r="K89" i="13"/>
  <c r="K92" i="13"/>
  <c r="K95" i="13"/>
  <c r="L95" i="13"/>
  <c r="O95" i="13"/>
  <c r="K101" i="13"/>
  <c r="K107" i="13"/>
  <c r="K110" i="13"/>
  <c r="M122" i="13"/>
  <c r="P122" i="13"/>
  <c r="M20" i="13"/>
  <c r="P20" i="13"/>
  <c r="M23" i="13"/>
  <c r="P23" i="13"/>
  <c r="M32" i="13"/>
  <c r="P32" i="13"/>
  <c r="M35" i="13"/>
  <c r="P35" i="13"/>
  <c r="M44" i="13"/>
  <c r="P44" i="13"/>
  <c r="M53" i="13"/>
  <c r="P53" i="13"/>
  <c r="M56" i="13"/>
  <c r="P56" i="13"/>
  <c r="M65" i="13"/>
  <c r="P65" i="13"/>
  <c r="M68" i="13"/>
  <c r="P68" i="13"/>
  <c r="M71" i="13"/>
  <c r="P71" i="13"/>
  <c r="M74" i="13"/>
  <c r="P74" i="13"/>
  <c r="M83" i="13"/>
  <c r="P83" i="13"/>
  <c r="M86" i="13"/>
  <c r="P86" i="13"/>
  <c r="K119" i="13"/>
  <c r="K122" i="13"/>
  <c r="K11" i="13"/>
  <c r="L11" i="13"/>
  <c r="O11" i="13"/>
  <c r="M11" i="13"/>
  <c r="P11" i="13"/>
  <c r="K23" i="13"/>
  <c r="K35" i="13"/>
  <c r="M14" i="13"/>
  <c r="P14" i="13"/>
  <c r="M17" i="13"/>
  <c r="P17" i="13"/>
  <c r="M26" i="13"/>
  <c r="P26" i="13"/>
  <c r="M29" i="13"/>
  <c r="P29" i="13"/>
  <c r="M38" i="13"/>
  <c r="P38" i="13"/>
  <c r="M41" i="13"/>
  <c r="P41" i="13"/>
  <c r="L53" i="19"/>
  <c r="O53" i="19"/>
  <c r="L62" i="19"/>
  <c r="O62" i="19"/>
  <c r="L101" i="19"/>
  <c r="O101" i="19"/>
  <c r="L80" i="19"/>
  <c r="O80" i="19"/>
  <c r="L95" i="19"/>
  <c r="O95" i="19"/>
  <c r="L35" i="21"/>
  <c r="O35" i="21"/>
  <c r="L38" i="21"/>
  <c r="O38" i="21"/>
  <c r="L89" i="19"/>
  <c r="O89" i="19"/>
  <c r="L98" i="19"/>
  <c r="O98" i="19"/>
  <c r="L83" i="19"/>
  <c r="O83" i="19"/>
  <c r="L47" i="19"/>
  <c r="O47" i="19"/>
  <c r="L35" i="19"/>
  <c r="O35" i="19"/>
  <c r="L23" i="19"/>
  <c r="O23" i="19"/>
  <c r="L11" i="19"/>
  <c r="O11" i="19"/>
  <c r="L86" i="19"/>
  <c r="O86" i="19"/>
  <c r="L74" i="19"/>
  <c r="O74" i="19"/>
  <c r="L56" i="19"/>
  <c r="O56" i="19"/>
  <c r="L104" i="19"/>
  <c r="O104" i="19"/>
  <c r="L29" i="19"/>
  <c r="O29" i="19"/>
  <c r="L50" i="19"/>
  <c r="O50" i="19"/>
  <c r="L38" i="19"/>
  <c r="O38" i="19"/>
  <c r="L26" i="19"/>
  <c r="O26" i="19"/>
  <c r="L14" i="19"/>
  <c r="O14" i="19"/>
  <c r="L77" i="19"/>
  <c r="O77" i="19"/>
  <c r="L65" i="19"/>
  <c r="O65" i="19"/>
  <c r="L68" i="19"/>
  <c r="O68" i="19"/>
  <c r="L92" i="19"/>
  <c r="O92" i="19"/>
  <c r="L80" i="13"/>
  <c r="O80" i="13"/>
  <c r="L44" i="21"/>
  <c r="O44" i="21"/>
  <c r="L59" i="21"/>
  <c r="O59" i="21"/>
  <c r="L56" i="21"/>
  <c r="O56" i="21"/>
  <c r="L59" i="19"/>
  <c r="O59" i="19"/>
  <c r="L44" i="19"/>
  <c r="O44" i="19"/>
  <c r="L32" i="19"/>
  <c r="O32" i="19"/>
  <c r="L20" i="19"/>
  <c r="O20" i="19"/>
  <c r="L71" i="19"/>
  <c r="O71" i="19"/>
  <c r="L80" i="21"/>
  <c r="O80" i="21"/>
  <c r="L14" i="21"/>
  <c r="O14" i="21"/>
  <c r="L62" i="21"/>
  <c r="O62" i="21"/>
  <c r="L41" i="21"/>
  <c r="O41" i="21"/>
  <c r="L11" i="21"/>
  <c r="O11" i="21"/>
  <c r="L65" i="21"/>
  <c r="O65" i="21"/>
  <c r="L23" i="21"/>
  <c r="O23" i="21"/>
  <c r="L20" i="21"/>
  <c r="O20" i="21"/>
  <c r="L68" i="21"/>
  <c r="O68" i="21"/>
  <c r="L17" i="21"/>
  <c r="O17" i="21"/>
  <c r="L71" i="21"/>
  <c r="O71" i="21"/>
  <c r="L47" i="21"/>
  <c r="O47" i="21"/>
  <c r="L26" i="21"/>
  <c r="O26" i="21"/>
  <c r="L32" i="21"/>
  <c r="O32" i="21"/>
  <c r="L77" i="21"/>
  <c r="O77" i="21"/>
  <c r="L50" i="21"/>
  <c r="O50" i="21"/>
  <c r="L83" i="21"/>
  <c r="O83" i="21"/>
  <c r="L29" i="21"/>
  <c r="O29" i="21"/>
  <c r="L74" i="21"/>
  <c r="O74" i="21"/>
  <c r="L53" i="21"/>
  <c r="O53" i="21"/>
  <c r="L62" i="13"/>
  <c r="O62" i="13"/>
  <c r="L47" i="13"/>
  <c r="O47" i="13"/>
  <c r="L29" i="13"/>
  <c r="O29" i="13"/>
  <c r="L104" i="13"/>
  <c r="O104" i="13"/>
  <c r="L68" i="13"/>
  <c r="O68" i="13"/>
  <c r="L35" i="13"/>
  <c r="O35" i="13"/>
  <c r="L122" i="13"/>
  <c r="O122" i="13"/>
  <c r="L110" i="13"/>
  <c r="O110" i="13"/>
  <c r="L92" i="13"/>
  <c r="O92" i="13"/>
  <c r="L77" i="13"/>
  <c r="O77" i="13"/>
  <c r="L41" i="13"/>
  <c r="O41" i="13"/>
  <c r="L26" i="13"/>
  <c r="O26" i="13"/>
  <c r="L140" i="13"/>
  <c r="O140" i="13"/>
  <c r="L152" i="13"/>
  <c r="O152" i="13"/>
  <c r="L131" i="13"/>
  <c r="O131" i="13"/>
  <c r="L146" i="13"/>
  <c r="O146" i="13"/>
  <c r="L173" i="13"/>
  <c r="O173" i="13"/>
  <c r="L212" i="13"/>
  <c r="O212" i="13"/>
  <c r="L128" i="13"/>
  <c r="O128" i="13"/>
  <c r="L164" i="13"/>
  <c r="O164" i="13"/>
  <c r="L191" i="13"/>
  <c r="O191" i="13"/>
  <c r="L176" i="13"/>
  <c r="O176" i="13"/>
  <c r="L188" i="13"/>
  <c r="O188" i="13"/>
  <c r="L143" i="13"/>
  <c r="O143" i="13"/>
  <c r="L170" i="13"/>
  <c r="O170" i="13"/>
  <c r="L206" i="13"/>
  <c r="O206" i="13"/>
  <c r="L215" i="13"/>
  <c r="O215" i="13"/>
  <c r="L209" i="13"/>
  <c r="O209" i="13"/>
  <c r="L185" i="13"/>
  <c r="O185" i="13"/>
  <c r="L137" i="13"/>
  <c r="O137" i="13"/>
  <c r="L167" i="13"/>
  <c r="O167" i="13"/>
  <c r="L182" i="13"/>
  <c r="O182" i="13"/>
  <c r="L161" i="13"/>
  <c r="O161" i="13"/>
  <c r="L197" i="13"/>
  <c r="O197" i="13"/>
  <c r="L203" i="13"/>
  <c r="O203" i="13"/>
  <c r="L155" i="13"/>
  <c r="O155" i="13"/>
  <c r="L200" i="13"/>
  <c r="O200" i="13"/>
  <c r="L134" i="13"/>
  <c r="O134" i="13"/>
  <c r="L149" i="13"/>
  <c r="O149" i="13"/>
  <c r="L179" i="13"/>
  <c r="O179" i="13"/>
  <c r="L158" i="13"/>
  <c r="O158" i="13"/>
  <c r="L125" i="13"/>
  <c r="O125" i="13"/>
  <c r="L194" i="13"/>
  <c r="O194" i="13"/>
  <c r="L14" i="13"/>
  <c r="O14" i="13"/>
  <c r="L32" i="13"/>
  <c r="O32" i="13"/>
  <c r="L17" i="13"/>
  <c r="O17" i="13"/>
  <c r="L101" i="13"/>
  <c r="O101" i="13"/>
  <c r="L83" i="13"/>
  <c r="O83" i="13"/>
  <c r="L65" i="13"/>
  <c r="O65" i="13"/>
  <c r="L50" i="13"/>
  <c r="O50" i="13"/>
  <c r="L113" i="13"/>
  <c r="O113" i="13"/>
  <c r="L74" i="13"/>
  <c r="O74" i="13"/>
  <c r="L38" i="13"/>
  <c r="O38" i="13"/>
  <c r="L20" i="13"/>
  <c r="O20" i="13"/>
  <c r="L23" i="13"/>
  <c r="O23" i="13"/>
  <c r="L119" i="13"/>
  <c r="O119" i="13"/>
  <c r="L107" i="13"/>
  <c r="O107" i="13"/>
  <c r="L89" i="13"/>
  <c r="O89" i="13"/>
  <c r="L71" i="13"/>
  <c r="O71" i="13"/>
  <c r="L53" i="13"/>
  <c r="O53" i="13"/>
  <c r="L116" i="13"/>
  <c r="O116" i="13"/>
  <c r="L86" i="13"/>
  <c r="O86" i="13"/>
  <c r="L44" i="13"/>
  <c r="O44" i="13"/>
  <c r="L59" i="13"/>
  <c r="O59" i="13"/>
  <c r="L98" i="13"/>
  <c r="O98" i="13"/>
  <c r="L56" i="13"/>
  <c r="O56" i="13"/>
</calcChain>
</file>

<file path=xl/sharedStrings.xml><?xml version="1.0" encoding="utf-8"?>
<sst xmlns="http://schemas.openxmlformats.org/spreadsheetml/2006/main" count="663" uniqueCount="138">
  <si>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</si>
  <si>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</si>
  <si>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</si>
  <si>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</si>
  <si>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</si>
  <si>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</si>
  <si>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</si>
  <si>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  <charset val="186"/>
      </rPr>
      <t>T</t>
    </r>
  </si>
  <si>
    <r>
      <t>ΔΔC</t>
    </r>
    <r>
      <rPr>
        <vertAlign val="subscript"/>
        <sz val="8"/>
        <rFont val="Arial"/>
        <family val="2"/>
        <charset val="186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</si>
  <si>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</si>
  <si>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</si>
  <si>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</si>
  <si>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</si>
  <si>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</si>
  <si>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</si>
  <si>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</si>
  <si>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</si>
  <si>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</si>
  <si>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</si>
  <si>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</si>
  <si>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</si>
  <si>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</si>
  <si>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</si>
  <si>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</si>
  <si>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</si>
  <si>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</si>
  <si>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</si>
  <si>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</si>
  <si>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</si>
  <si>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</si>
  <si>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</si>
  <si>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</si>
  <si>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</si>
  <si>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</si>
  <si>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</si>
  <si>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</si>
  <si>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</si>
  <si>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</si>
  <si>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</si>
  <si>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</si>
  <si>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</si>
  <si>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</si>
  <si>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</si>
  <si>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</si>
  <si>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</si>
  <si>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</si>
  <si>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</si>
  <si>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</si>
  <si>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</si>
  <si>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</si>
  <si>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</si>
  <si>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</si>
  <si>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</si>
  <si>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</si>
  <si>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</si>
  <si>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</si>
  <si>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</si>
  <si>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</si>
  <si>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</si>
  <si>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</si>
  <si>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</si>
  <si>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</si>
  <si>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</si>
  <si>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</si>
  <si>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</si>
  <si>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</si>
  <si>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</si>
  <si>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</si>
  <si>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</si>
  <si>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</si>
  <si>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</si>
  <si>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</si>
  <si>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</si>
  <si>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</si>
  <si>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</si>
  <si>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</si>
  <si>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</si>
  <si>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</si>
  <si>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</si>
  <si>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</si>
  <si>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</si>
  <si>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</si>
  <si>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</si>
  <si>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</si>
  <si>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</si>
  <si>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</si>
  <si>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</si>
  <si>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</si>
  <si>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</si>
  <si>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</si>
  <si>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</si>
  <si>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</si>
  <si>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</si>
  <si>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</si>
  <si>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</si>
  <si>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</si>
  <si>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</si>
  <si>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</si>
  <si>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</si>
  <si>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</si>
  <si>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</si>
  <si>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</si>
  <si>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</si>
  <si>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</si>
  <si>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</si>
  <si>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</si>
  <si>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</si>
  <si>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</si>
  <si>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</si>
  <si>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</si>
  <si>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</si>
  <si>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</si>
  <si>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</si>
  <si>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</si>
  <si>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</si>
  <si>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</si>
  <si>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</si>
  <si>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</si>
  <si>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</si>
  <si>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</si>
  <si>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</si>
  <si>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</si>
  <si>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</si>
  <si>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</si>
  <si>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</si>
  <si>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</si>
  <si>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</si>
  <si>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</si>
  <si>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</si>
  <si>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</si>
  <si>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</si>
  <si>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</si>
  <si>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</si>
  <si>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</si>
  <si>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</si>
  <si>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</si>
  <si>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</si>
  <si>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IL17A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</si>
</sst>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16" x14ac:knownFonts="1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4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3"/>
  <sheetViews>
    <sheetView showGridLines="0" tabSelected="1" topLeftCell="A56" workbookViewId="0">
      <selection activeCell="M7" sqref="M7"/>
    </sheetView>
  </sheetViews>
  <sheetFormatPr baseColWidth="10" defaultColWidth="8.83203125" defaultRowHeight="12" x14ac:dyDescent="0"/>
  <cols>
    <col min="1" max="1" width="0.6640625" customWidth="1"/>
    <col min="2" max="2" width="21.1640625" customWidth="1"/>
    <col min="3" max="3" width="7.33203125" style="8" customWidth="1"/>
    <col min="4" max="4" width="4.6640625" style="8" customWidth="1"/>
    <col min="5" max="5" width="6.5" style="8" customWidth="1"/>
    <col min="6" max="6" width="0.5" style="13" customWidth="1"/>
    <col min="7" max="7" width="8.1640625" style="8" customWidth="1"/>
    <col min="8" max="8" width="5" style="8" customWidth="1"/>
    <col min="9" max="9" width="5.83203125" style="8" customWidth="1"/>
    <col min="10" max="10" width="0.5" style="13" customWidth="1"/>
    <col min="11" max="11" width="5.33203125" style="8" customWidth="1"/>
    <col min="12" max="13" width="5.5" style="8" customWidth="1"/>
    <col min="14" max="14" width="1.1640625" style="13" customWidth="1"/>
    <col min="15" max="15" width="8.6640625" style="8" customWidth="1"/>
    <col min="16" max="16" width="6.33203125" style="14" customWidth="1"/>
    <col min="17" max="17" width="8.83203125" style="15"/>
  </cols>
  <sheetData>
    <row r="1" spans="2:16" ht="6" customHeight="1"/>
    <row r="2" spans="2:16" ht="1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">
      <c r="C3" s="40" t="s">
        <v>137</v>
      </c>
      <c r="D3" s="41"/>
      <c r="E3" s="42"/>
      <c r="F3" s="20"/>
      <c r="G3" s="43" t="s">
        <v>78</v>
      </c>
      <c r="H3" s="43"/>
      <c r="I3" s="43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21.71463</v>
      </c>
      <c r="D5" s="13"/>
      <c r="E5" s="9"/>
      <c r="F5" s="9"/>
      <c r="G5" s="33">
        <v>14.02400016784668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21.339352000000002</v>
      </c>
      <c r="D6" s="12"/>
      <c r="E6" s="9"/>
      <c r="F6" s="9"/>
      <c r="G6" s="33">
        <v>14.034999847412109</v>
      </c>
      <c r="H6" s="12"/>
      <c r="I6" s="9"/>
      <c r="J6" s="9"/>
      <c r="K6" s="9"/>
      <c r="L6" s="9"/>
      <c r="M6" s="9"/>
      <c r="N6" s="9"/>
      <c r="O6" s="9"/>
    </row>
    <row r="7" spans="2:16" ht="15">
      <c r="B7" s="2"/>
      <c r="C7">
        <v>21.693966</v>
      </c>
      <c r="D7" s="5">
        <f>STDEV(C5:C8)</f>
        <v>0.21095484002348192</v>
      </c>
      <c r="E7" s="1">
        <f>AVERAGE(C5:C8)</f>
        <v>21.582649333333336</v>
      </c>
      <c r="F7" s="9"/>
      <c r="G7" s="33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7.5336492290649435</v>
      </c>
      <c r="L7" s="1">
        <f>K7-$K$7</f>
        <v>0</v>
      </c>
      <c r="M7" s="30">
        <f>SQRT((D7*D7)+(H7*H7))</f>
        <v>0.21371231614897421</v>
      </c>
      <c r="N7" s="17"/>
      <c r="O7" s="10">
        <f>POWER(2,-L7)</f>
        <v>1</v>
      </c>
      <c r="P7" s="29">
        <f>M7/SQRT((COUNT(C5:C8)+COUNT(G5:G8)/2))</f>
        <v>0.10074495198134865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112</v>
      </c>
      <c r="C9" t="s">
        <v>79</v>
      </c>
      <c r="D9" s="13"/>
      <c r="E9" s="9"/>
      <c r="F9" s="9"/>
      <c r="G9" s="33">
        <v>19.330999374389648</v>
      </c>
      <c r="I9" s="9"/>
      <c r="J9" s="9"/>
      <c r="K9" s="9"/>
      <c r="L9" s="9"/>
      <c r="M9" s="9"/>
      <c r="N9" s="9"/>
      <c r="O9" s="9"/>
    </row>
    <row r="10" spans="2:16">
      <c r="B10" t="s">
        <v>112</v>
      </c>
      <c r="C10" t="s">
        <v>79</v>
      </c>
      <c r="D10" s="12"/>
      <c r="E10" s="9"/>
      <c r="F10" s="9"/>
      <c r="G10" s="33">
        <v>19.381000518798828</v>
      </c>
      <c r="H10" s="12"/>
      <c r="I10" s="9"/>
      <c r="J10" s="9"/>
      <c r="K10" s="9"/>
      <c r="L10" s="9"/>
      <c r="M10" s="9"/>
      <c r="N10" s="9"/>
      <c r="O10" s="9"/>
    </row>
    <row r="11" spans="2:16" ht="15">
      <c r="B11" t="s">
        <v>112</v>
      </c>
      <c r="C11" t="s">
        <v>79</v>
      </c>
      <c r="D11" s="5" t="e">
        <f>STDEV(C9:C11)</f>
        <v>#DIV/0!</v>
      </c>
      <c r="E11" s="1" t="e">
        <f>AVERAGE(C9:C11)</f>
        <v>#DIV/0!</v>
      </c>
      <c r="F11" s="9"/>
      <c r="G11" s="33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 t="e">
        <f>E11-I11</f>
        <v>#DIV/0!</v>
      </c>
      <c r="L11" s="1" t="e">
        <f>K11-$K$7</f>
        <v>#DIV/0!</v>
      </c>
      <c r="M11" s="30" t="e">
        <f>SQRT((D11*D11)+(H11*H11))</f>
        <v>#DIV/0!</v>
      </c>
      <c r="N11" s="17"/>
      <c r="O11" s="10" t="e">
        <f>POWER(2,-L11)</f>
        <v>#DIV/0!</v>
      </c>
      <c r="P11" s="29" t="e">
        <f>M11/SQRT((COUNT(C9:C11)+COUNT(G9:G11)/2))</f>
        <v>#DIV/0!</v>
      </c>
    </row>
    <row r="12" spans="2:16">
      <c r="B12" t="s">
        <v>113</v>
      </c>
      <c r="C12" t="s">
        <v>79</v>
      </c>
      <c r="D12" s="13"/>
      <c r="E12" s="9"/>
      <c r="F12" s="9"/>
      <c r="G12" s="33">
        <v>17.597000122070312</v>
      </c>
      <c r="I12" s="9"/>
      <c r="J12" s="9"/>
      <c r="K12" s="9"/>
      <c r="L12" s="9"/>
      <c r="M12" s="9"/>
      <c r="N12" s="9"/>
      <c r="O12" s="9"/>
    </row>
    <row r="13" spans="2:16">
      <c r="B13" t="s">
        <v>113</v>
      </c>
      <c r="C13" t="s">
        <v>79</v>
      </c>
      <c r="D13" s="12"/>
      <c r="E13" s="9"/>
      <c r="F13" s="9"/>
      <c r="G13" s="33">
        <v>17.632999420166016</v>
      </c>
      <c r="H13" s="12"/>
      <c r="I13" s="9"/>
      <c r="J13" s="9"/>
      <c r="K13" s="9"/>
      <c r="L13" s="9"/>
      <c r="M13" s="9"/>
      <c r="N13" s="9"/>
      <c r="O13" s="9"/>
    </row>
    <row r="14" spans="2:16" ht="15">
      <c r="B14" t="s">
        <v>113</v>
      </c>
      <c r="C14">
        <v>14.361283999999999</v>
      </c>
      <c r="D14" s="5" t="e">
        <f>STDEV(C12:C14)</f>
        <v>#DIV/0!</v>
      </c>
      <c r="E14" s="1">
        <f>AVERAGE(C12:C14)</f>
        <v>14.361283999999999</v>
      </c>
      <c r="F14" s="9"/>
      <c r="G14" s="33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-3.257382330973309</v>
      </c>
      <c r="L14" s="1">
        <f>K14-$K$7</f>
        <v>-10.791031560038252</v>
      </c>
      <c r="M14" s="30" t="e">
        <f>SQRT((D14*D14)+(H14*H14))</f>
        <v>#DIV/0!</v>
      </c>
      <c r="N14" s="17"/>
      <c r="O14" s="10">
        <f>POWER(2,-L14)</f>
        <v>1771.8387021973094</v>
      </c>
      <c r="P14" s="29" t="e">
        <f>M14/SQRT((COUNT(C12:C14)+COUNT(G12:G14)/2))</f>
        <v>#DIV/0!</v>
      </c>
    </row>
    <row r="15" spans="2:16">
      <c r="B15" t="s">
        <v>114</v>
      </c>
      <c r="C15" t="s">
        <v>79</v>
      </c>
      <c r="D15" s="13"/>
      <c r="E15" s="9"/>
      <c r="F15" s="9"/>
      <c r="G15" s="33">
        <v>17.923000335693359</v>
      </c>
      <c r="I15" s="9"/>
      <c r="J15" s="9"/>
      <c r="K15" s="9"/>
      <c r="L15" s="9"/>
      <c r="M15" s="9"/>
      <c r="N15" s="9"/>
      <c r="O15" s="9"/>
    </row>
    <row r="16" spans="2:16">
      <c r="B16" t="s">
        <v>114</v>
      </c>
      <c r="C16" t="s">
        <v>79</v>
      </c>
      <c r="D16" s="12"/>
      <c r="E16" s="9"/>
      <c r="F16" s="9"/>
      <c r="G16" s="33">
        <v>17.88599967956543</v>
      </c>
      <c r="H16" s="12"/>
      <c r="I16" s="9"/>
      <c r="J16" s="9"/>
      <c r="K16" s="9"/>
      <c r="L16" s="9"/>
      <c r="M16" s="9"/>
      <c r="N16" s="9"/>
      <c r="O16" s="9"/>
    </row>
    <row r="17" spans="2:16" ht="15">
      <c r="B17" t="s">
        <v>114</v>
      </c>
      <c r="C17" t="s">
        <v>79</v>
      </c>
      <c r="D17" s="5" t="e">
        <f>STDEV(C15:C17)</f>
        <v>#DIV/0!</v>
      </c>
      <c r="E17" s="1" t="e">
        <f>AVERAGE(C15:C17)</f>
        <v>#DIV/0!</v>
      </c>
      <c r="F17" s="9"/>
      <c r="G17" s="33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 t="e">
        <f>E17-I17</f>
        <v>#DIV/0!</v>
      </c>
      <c r="L17" s="1" t="e">
        <f>K17-$K$7</f>
        <v>#DIV/0!</v>
      </c>
      <c r="M17" s="30" t="e">
        <f>SQRT((D17*D17)+(H17*H17))</f>
        <v>#DIV/0!</v>
      </c>
      <c r="N17" s="17"/>
      <c r="O17" s="10" t="e">
        <f>POWER(2,-L17)</f>
        <v>#DIV/0!</v>
      </c>
      <c r="P17" s="29" t="e">
        <f>M17/SQRT((COUNT(C15:C17)+COUNT(G15:G17)/2))</f>
        <v>#DIV/0!</v>
      </c>
    </row>
    <row r="18" spans="2:16">
      <c r="B18" t="s">
        <v>115</v>
      </c>
      <c r="C18" t="s">
        <v>79</v>
      </c>
      <c r="D18" s="13"/>
      <c r="E18" s="9"/>
      <c r="F18" s="9"/>
      <c r="G18" s="33">
        <v>16.253000259399414</v>
      </c>
      <c r="I18" s="9"/>
      <c r="J18" s="9"/>
      <c r="K18" s="9"/>
      <c r="L18" s="9"/>
      <c r="M18" s="9"/>
      <c r="N18" s="9"/>
      <c r="O18" s="9"/>
    </row>
    <row r="19" spans="2:16">
      <c r="B19" t="s">
        <v>115</v>
      </c>
      <c r="C19" t="s">
        <v>79</v>
      </c>
      <c r="D19" s="12"/>
      <c r="E19" s="9"/>
      <c r="F19" s="9"/>
      <c r="G19" s="33">
        <v>16.302000045776367</v>
      </c>
      <c r="H19" s="12"/>
      <c r="I19" s="9"/>
      <c r="J19" s="9"/>
      <c r="K19" s="9"/>
      <c r="L19" s="9"/>
      <c r="M19" s="9"/>
      <c r="N19" s="9"/>
      <c r="O19" s="9"/>
    </row>
    <row r="20" spans="2:16" ht="15">
      <c r="B20" t="s">
        <v>115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 s="33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 t="e">
        <f>E20-I20</f>
        <v>#DIV/0!</v>
      </c>
      <c r="L20" s="1" t="e">
        <f>K20-$K$7</f>
        <v>#DIV/0!</v>
      </c>
      <c r="M20" s="30" t="e">
        <f>SQRT((D20*D20)+(H20*H20))</f>
        <v>#DIV/0!</v>
      </c>
      <c r="N20" s="17"/>
      <c r="O20" s="10" t="e">
        <f>POWER(2,-L20)</f>
        <v>#DIV/0!</v>
      </c>
      <c r="P20" s="29" t="e">
        <f>M20/SQRT((COUNT(C18:C20)+COUNT(G18:G20)/2))</f>
        <v>#DIV/0!</v>
      </c>
    </row>
    <row r="21" spans="2:16">
      <c r="B21" t="s">
        <v>116</v>
      </c>
      <c r="C21" t="s">
        <v>79</v>
      </c>
      <c r="D21" s="13"/>
      <c r="E21" s="9"/>
      <c r="F21" s="9"/>
      <c r="G21" s="33">
        <v>16.190999984741211</v>
      </c>
      <c r="I21" s="9"/>
      <c r="J21" s="9"/>
      <c r="K21" s="9"/>
      <c r="L21" s="9"/>
      <c r="M21" s="9"/>
      <c r="N21" s="9"/>
      <c r="O21" s="9"/>
    </row>
    <row r="22" spans="2:16">
      <c r="B22" t="s">
        <v>116</v>
      </c>
      <c r="C22" t="s">
        <v>79</v>
      </c>
      <c r="D22" s="12"/>
      <c r="E22" s="9"/>
      <c r="F22" s="9"/>
      <c r="G22" s="33">
        <v>16.264999389648438</v>
      </c>
      <c r="H22" s="12"/>
      <c r="I22" s="9"/>
      <c r="J22" s="9"/>
      <c r="K22" s="9"/>
      <c r="L22" s="9"/>
      <c r="M22" s="9"/>
      <c r="N22" s="9"/>
      <c r="O22" s="9"/>
    </row>
    <row r="23" spans="2:16" ht="15">
      <c r="B23" t="s">
        <v>116</v>
      </c>
      <c r="C23" t="s">
        <v>79</v>
      </c>
      <c r="D23" s="5" t="e">
        <f>STDEV(C21:C23)</f>
        <v>#DIV/0!</v>
      </c>
      <c r="E23" s="1" t="e">
        <f>AVERAGE(C21:C23)</f>
        <v>#DIV/0!</v>
      </c>
      <c r="F23" s="9"/>
      <c r="G23" s="33">
        <v>16.538999557495117</v>
      </c>
      <c r="H23" s="4">
        <f>STDEV(G21:G23)</f>
        <v>0.18332835139149173</v>
      </c>
      <c r="I23" s="1">
        <f>AVERAGE(G21:G23)</f>
        <v>16.331666310628254</v>
      </c>
      <c r="J23" s="9"/>
      <c r="K23" s="1" t="e">
        <f>E23-I23</f>
        <v>#DIV/0!</v>
      </c>
      <c r="L23" s="1" t="e">
        <f>K23-$K$7</f>
        <v>#DIV/0!</v>
      </c>
      <c r="M23" s="30" t="e">
        <f>SQRT((D23*D23)+(H23*H23))</f>
        <v>#DIV/0!</v>
      </c>
      <c r="N23" s="17"/>
      <c r="O23" s="10" t="e">
        <f>POWER(2,-L23)</f>
        <v>#DIV/0!</v>
      </c>
      <c r="P23" s="29" t="e">
        <f>M23/SQRT((COUNT(C21:C23)+COUNT(G21:G23)/2))</f>
        <v>#DIV/0!</v>
      </c>
    </row>
    <row r="24" spans="2:16">
      <c r="B24" t="s">
        <v>117</v>
      </c>
      <c r="C24" t="s">
        <v>79</v>
      </c>
      <c r="D24" s="13"/>
      <c r="E24" s="9"/>
      <c r="F24" s="9"/>
      <c r="G24" s="33">
        <v>17.933000564575195</v>
      </c>
      <c r="I24" s="9"/>
      <c r="J24" s="9"/>
      <c r="K24" s="9"/>
      <c r="L24" s="9"/>
      <c r="M24" s="9"/>
      <c r="N24" s="9"/>
      <c r="O24" s="9"/>
    </row>
    <row r="25" spans="2:16">
      <c r="B25" t="s">
        <v>117</v>
      </c>
      <c r="C25" t="s">
        <v>79</v>
      </c>
      <c r="D25" s="12"/>
      <c r="E25" s="9"/>
      <c r="F25" s="9"/>
      <c r="G25" s="33">
        <v>17.965000152587891</v>
      </c>
      <c r="H25" s="12"/>
      <c r="I25" s="9"/>
      <c r="J25" s="9"/>
      <c r="K25" s="9"/>
      <c r="L25" s="9"/>
      <c r="M25" s="9"/>
      <c r="N25" s="9"/>
      <c r="O25" s="9"/>
    </row>
    <row r="26" spans="2:16" ht="15">
      <c r="B26" t="s">
        <v>117</v>
      </c>
      <c r="C26" t="s">
        <v>79</v>
      </c>
      <c r="D26" s="5" t="e">
        <f>STDEV(C24:C26)</f>
        <v>#DIV/0!</v>
      </c>
      <c r="E26" s="1" t="e">
        <f>AVERAGE(C24:C26)</f>
        <v>#DIV/0!</v>
      </c>
      <c r="F26" s="9"/>
      <c r="G26" s="33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 t="e">
        <f>E26-I26</f>
        <v>#DIV/0!</v>
      </c>
      <c r="L26" s="1" t="e">
        <f>K26-$K$7</f>
        <v>#DIV/0!</v>
      </c>
      <c r="M26" s="30" t="e">
        <f>SQRT((D26*D26)+(H26*H26))</f>
        <v>#DIV/0!</v>
      </c>
      <c r="N26" s="17"/>
      <c r="O26" s="10" t="e">
        <f>POWER(2,-L26)</f>
        <v>#DIV/0!</v>
      </c>
      <c r="P26" s="29" t="e">
        <f>M26/SQRT((COUNT(C24:C26)+COUNT(G24:G26)/2))</f>
        <v>#DIV/0!</v>
      </c>
    </row>
    <row r="27" spans="2:16">
      <c r="B27" t="s">
        <v>118</v>
      </c>
      <c r="C27" t="s">
        <v>79</v>
      </c>
      <c r="D27" s="13"/>
      <c r="E27" s="9"/>
      <c r="F27" s="9"/>
      <c r="G27" s="33">
        <v>17.551000595092773</v>
      </c>
      <c r="I27" s="9"/>
      <c r="J27" s="9"/>
      <c r="K27" s="9"/>
      <c r="L27" s="9"/>
      <c r="M27" s="9"/>
      <c r="N27" s="9"/>
      <c r="O27" s="9"/>
    </row>
    <row r="28" spans="2:16">
      <c r="B28" t="s">
        <v>118</v>
      </c>
      <c r="C28" t="s">
        <v>79</v>
      </c>
      <c r="D28" s="12"/>
      <c r="E28" s="9"/>
      <c r="F28" s="9"/>
      <c r="G28" s="33">
        <v>17.541000366210938</v>
      </c>
      <c r="H28" s="12"/>
      <c r="I28" s="9"/>
      <c r="J28" s="9"/>
      <c r="K28" s="9"/>
      <c r="L28" s="9"/>
      <c r="M28" s="9"/>
      <c r="N28" s="9"/>
      <c r="O28" s="9"/>
    </row>
    <row r="29" spans="2:16" ht="15">
      <c r="B29" t="s">
        <v>118</v>
      </c>
      <c r="C29" t="s">
        <v>79</v>
      </c>
      <c r="D29" s="5" t="e">
        <f>STDEV(C27:C29)</f>
        <v>#DIV/0!</v>
      </c>
      <c r="E29" s="1" t="e">
        <f>AVERAGE(C27:C29)</f>
        <v>#DIV/0!</v>
      </c>
      <c r="F29" s="9"/>
      <c r="G29" s="33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 t="e">
        <f>E29-I29</f>
        <v>#DIV/0!</v>
      </c>
      <c r="L29" s="1" t="e">
        <f>K29-$K$7</f>
        <v>#DIV/0!</v>
      </c>
      <c r="M29" s="30" t="e">
        <f>SQRT((D29*D29)+(H29*H29))</f>
        <v>#DIV/0!</v>
      </c>
      <c r="N29" s="17"/>
      <c r="O29" s="10" t="e">
        <f>POWER(2,-L29)</f>
        <v>#DIV/0!</v>
      </c>
      <c r="P29" s="29" t="e">
        <f>M29/SQRT((COUNT(C27:C29)+COUNT(G27:G29)/2))</f>
        <v>#DIV/0!</v>
      </c>
    </row>
    <row r="30" spans="2:16">
      <c r="B30" t="s">
        <v>119</v>
      </c>
      <c r="C30" t="s">
        <v>79</v>
      </c>
      <c r="D30" s="13"/>
      <c r="E30" s="9"/>
      <c r="F30" s="9"/>
      <c r="G30" s="33">
        <v>18.277000427246094</v>
      </c>
      <c r="I30" s="9"/>
      <c r="J30" s="9"/>
      <c r="K30" s="9"/>
      <c r="L30" s="9"/>
      <c r="M30" s="9"/>
      <c r="N30" s="9"/>
      <c r="O30" s="9"/>
    </row>
    <row r="31" spans="2:16">
      <c r="B31" t="s">
        <v>119</v>
      </c>
      <c r="C31" t="s">
        <v>79</v>
      </c>
      <c r="D31" s="12"/>
      <c r="E31" s="9"/>
      <c r="F31" s="9"/>
      <c r="G31" s="33">
        <v>18.302000045776367</v>
      </c>
      <c r="H31" s="12"/>
      <c r="I31" s="9"/>
      <c r="J31" s="9"/>
      <c r="K31" s="9"/>
      <c r="L31" s="9"/>
      <c r="M31" s="9"/>
      <c r="N31" s="9"/>
      <c r="O31" s="9"/>
    </row>
    <row r="32" spans="2:16" ht="15">
      <c r="B32" t="s">
        <v>119</v>
      </c>
      <c r="C32" t="s">
        <v>79</v>
      </c>
      <c r="D32" s="5" t="e">
        <f>STDEV(C30:C32)</f>
        <v>#DIV/0!</v>
      </c>
      <c r="E32" s="1" t="e">
        <f>AVERAGE(C30:C32)</f>
        <v>#DIV/0!</v>
      </c>
      <c r="F32" s="9"/>
      <c r="G32" s="33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 t="e">
        <f>E32-I32</f>
        <v>#DIV/0!</v>
      </c>
      <c r="L32" s="1" t="e">
        <f>K32-$K$7</f>
        <v>#DIV/0!</v>
      </c>
      <c r="M32" s="30" t="e">
        <f>SQRT((D32*D32)+(H32*H32))</f>
        <v>#DIV/0!</v>
      </c>
      <c r="N32" s="17"/>
      <c r="O32" s="10" t="e">
        <f>POWER(2,-L32)</f>
        <v>#DIV/0!</v>
      </c>
      <c r="P32" s="29" t="e">
        <f>M32/SQRT((COUNT(C30:C32)+COUNT(G30:G32)/2))</f>
        <v>#DIV/0!</v>
      </c>
    </row>
    <row r="33" spans="2:16">
      <c r="B33" t="s">
        <v>120</v>
      </c>
      <c r="C33" t="s">
        <v>79</v>
      </c>
      <c r="D33" s="13"/>
      <c r="E33" s="9"/>
      <c r="F33" s="9"/>
      <c r="G33" s="33">
        <v>18.665000915527344</v>
      </c>
      <c r="I33" s="9"/>
      <c r="J33" s="9"/>
      <c r="K33" s="9"/>
      <c r="L33" s="9"/>
      <c r="M33" s="9"/>
      <c r="N33" s="9"/>
      <c r="O33" s="9"/>
    </row>
    <row r="34" spans="2:16">
      <c r="B34" t="s">
        <v>120</v>
      </c>
      <c r="C34" t="s">
        <v>79</v>
      </c>
      <c r="D34" s="12"/>
      <c r="E34" s="9"/>
      <c r="F34" s="9"/>
      <c r="G34" s="33">
        <v>18.716999053955078</v>
      </c>
      <c r="H34" s="12"/>
      <c r="I34" s="9"/>
      <c r="J34" s="9"/>
      <c r="K34" s="9"/>
      <c r="L34" s="9"/>
      <c r="M34" s="9"/>
      <c r="N34" s="9"/>
      <c r="O34" s="9"/>
    </row>
    <row r="35" spans="2:16" ht="15">
      <c r="B35" t="s">
        <v>120</v>
      </c>
      <c r="C35" t="s">
        <v>79</v>
      </c>
      <c r="D35" s="5" t="e">
        <f>STDEV(C33:C35)</f>
        <v>#DIV/0!</v>
      </c>
      <c r="E35" s="1" t="e">
        <f>AVERAGE(C33:C35)</f>
        <v>#DIV/0!</v>
      </c>
      <c r="F35" s="9"/>
      <c r="G35" s="33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 t="e">
        <f>E35-I35</f>
        <v>#DIV/0!</v>
      </c>
      <c r="L35" s="1" t="e">
        <f>K35-$K$7</f>
        <v>#DIV/0!</v>
      </c>
      <c r="M35" s="30" t="e">
        <f>SQRT((D35*D35)+(H35*H35))</f>
        <v>#DIV/0!</v>
      </c>
      <c r="N35" s="17"/>
      <c r="O35" s="10" t="e">
        <f>POWER(2,-L35)</f>
        <v>#DIV/0!</v>
      </c>
      <c r="P35" s="29" t="e">
        <f>M35/SQRT((COUNT(C33:C35)+COUNT(G33:G35)/2))</f>
        <v>#DIV/0!</v>
      </c>
    </row>
    <row r="36" spans="2:16">
      <c r="B36" t="s">
        <v>121</v>
      </c>
      <c r="C36" t="s">
        <v>79</v>
      </c>
      <c r="D36" s="13"/>
      <c r="E36" s="9"/>
      <c r="F36" s="9"/>
      <c r="G36" s="33">
        <v>18.503000259399414</v>
      </c>
      <c r="I36" s="9"/>
      <c r="J36" s="9"/>
      <c r="K36" s="9"/>
      <c r="L36" s="9"/>
      <c r="M36" s="9"/>
      <c r="N36" s="9"/>
      <c r="O36" s="9"/>
    </row>
    <row r="37" spans="2:16">
      <c r="B37" t="s">
        <v>121</v>
      </c>
      <c r="C37" t="s">
        <v>79</v>
      </c>
      <c r="D37" s="12"/>
      <c r="E37" s="9"/>
      <c r="F37" s="9"/>
      <c r="G37" s="33">
        <v>18.485000610351562</v>
      </c>
      <c r="H37" s="12"/>
      <c r="I37" s="9"/>
      <c r="J37" s="9"/>
      <c r="K37" s="9"/>
      <c r="L37" s="9"/>
      <c r="M37" s="9"/>
      <c r="N37" s="9"/>
      <c r="O37" s="9"/>
    </row>
    <row r="38" spans="2:16" ht="15">
      <c r="B38" t="s">
        <v>121</v>
      </c>
      <c r="C38" t="s">
        <v>79</v>
      </c>
      <c r="D38" s="5" t="e">
        <f>STDEV(C36:C38)</f>
        <v>#DIV/0!</v>
      </c>
      <c r="E38" s="1" t="e">
        <f>AVERAGE(C36:C38)</f>
        <v>#DIV/0!</v>
      </c>
      <c r="F38" s="9"/>
      <c r="G38" s="33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 t="e">
        <f>E38-I38</f>
        <v>#DIV/0!</v>
      </c>
      <c r="L38" s="1" t="e">
        <f>K38-$K$7</f>
        <v>#DIV/0!</v>
      </c>
      <c r="M38" s="30" t="e">
        <f>SQRT((D38*D38)+(H38*H38))</f>
        <v>#DIV/0!</v>
      </c>
      <c r="N38" s="17"/>
      <c r="O38" s="10" t="e">
        <f>POWER(2,-L38)</f>
        <v>#DIV/0!</v>
      </c>
      <c r="P38" s="29" t="e">
        <f>M38/SQRT((COUNT(C36:C38)+COUNT(G36:G38)/2))</f>
        <v>#DIV/0!</v>
      </c>
    </row>
    <row r="39" spans="2:16">
      <c r="B39" t="s">
        <v>122</v>
      </c>
      <c r="C39">
        <v>11.375339500000001</v>
      </c>
      <c r="D39" s="13"/>
      <c r="E39" s="9"/>
      <c r="F39" s="9"/>
      <c r="G39" s="33">
        <v>19.83799934387207</v>
      </c>
      <c r="I39" s="9"/>
      <c r="J39" s="9"/>
      <c r="K39" s="9"/>
      <c r="L39" s="9"/>
      <c r="M39" s="9"/>
      <c r="N39" s="9"/>
      <c r="O39" s="9"/>
    </row>
    <row r="40" spans="2:16">
      <c r="B40" t="s">
        <v>122</v>
      </c>
      <c r="C40" t="s">
        <v>79</v>
      </c>
      <c r="D40" s="12"/>
      <c r="E40" s="9"/>
      <c r="F40" s="9"/>
      <c r="G40" s="33">
        <v>19.743000030517578</v>
      </c>
      <c r="H40" s="12"/>
      <c r="I40" s="9"/>
      <c r="J40" s="9"/>
      <c r="K40" s="9"/>
      <c r="L40" s="9"/>
      <c r="M40" s="9"/>
      <c r="N40" s="9"/>
      <c r="O40" s="9"/>
    </row>
    <row r="41" spans="2:16" ht="15">
      <c r="B41" t="s">
        <v>122</v>
      </c>
      <c r="C41" t="s">
        <v>79</v>
      </c>
      <c r="D41" s="5" t="e">
        <f>STDEV(C39:C41)</f>
        <v>#DIV/0!</v>
      </c>
      <c r="E41" s="1">
        <f>AVERAGE(C39:C41)</f>
        <v>11.375339500000001</v>
      </c>
      <c r="F41" s="9"/>
      <c r="G41" s="33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-8.3969936451416007</v>
      </c>
      <c r="L41" s="1">
        <f>K41-$K$7</f>
        <v>-15.930642874206544</v>
      </c>
      <c r="M41" s="30" t="e">
        <f>SQRT((D41*D41)+(H41*H41))</f>
        <v>#DIV/0!</v>
      </c>
      <c r="N41" s="17"/>
      <c r="O41" s="10">
        <f>POWER(2,-L41)</f>
        <v>62459.910177998703</v>
      </c>
      <c r="P41" s="29" t="e">
        <f>M41/SQRT((COUNT(C39:C41)+COUNT(G39:G41)/2))</f>
        <v>#DIV/0!</v>
      </c>
    </row>
    <row r="42" spans="2:16">
      <c r="B42" t="s">
        <v>123</v>
      </c>
      <c r="C42" t="s">
        <v>79</v>
      </c>
      <c r="D42" s="13"/>
      <c r="E42" s="9"/>
      <c r="F42" s="9"/>
      <c r="G42" s="33">
        <v>17.965999603271484</v>
      </c>
      <c r="I42" s="9"/>
      <c r="J42" s="9"/>
      <c r="K42" s="9"/>
      <c r="L42" s="9"/>
      <c r="M42" s="9"/>
      <c r="N42" s="9"/>
      <c r="O42" s="9"/>
    </row>
    <row r="43" spans="2:16">
      <c r="B43" t="s">
        <v>123</v>
      </c>
      <c r="C43" t="s">
        <v>79</v>
      </c>
      <c r="D43" s="12"/>
      <c r="E43" s="9"/>
      <c r="F43" s="9"/>
      <c r="G43" s="33">
        <v>18</v>
      </c>
      <c r="H43" s="12"/>
      <c r="I43" s="9"/>
      <c r="J43" s="9"/>
      <c r="K43" s="9"/>
      <c r="L43" s="9"/>
      <c r="M43" s="9"/>
      <c r="N43" s="9"/>
      <c r="O43" s="9"/>
    </row>
    <row r="44" spans="2:16" ht="15">
      <c r="B44" t="s">
        <v>123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3">
        <v>18.343999862670898</v>
      </c>
      <c r="H44" s="4">
        <f>STDEV(G42:G44)</f>
        <v>0.20911564926347881</v>
      </c>
      <c r="I44" s="1">
        <f>AVERAGE(G42:G44)</f>
        <v>18.103333155314129</v>
      </c>
      <c r="J44" s="9"/>
      <c r="K44" s="1" t="e">
        <f>E44-I44</f>
        <v>#DIV/0!</v>
      </c>
      <c r="L44" s="1" t="e">
        <f>K44-$K$7</f>
        <v>#DIV/0!</v>
      </c>
      <c r="M44" s="30" t="e">
        <f>SQRT((D44*D44)+(H44*H44))</f>
        <v>#DIV/0!</v>
      </c>
      <c r="N44" s="17"/>
      <c r="O44" s="10" t="e">
        <f>POWER(2,-L44)</f>
        <v>#DIV/0!</v>
      </c>
      <c r="P44" s="29" t="e">
        <f>M44/SQRT((COUNT(C42:C44)+COUNT(G42:G44)/2))</f>
        <v>#DIV/0!</v>
      </c>
    </row>
    <row r="45" spans="2:16">
      <c r="B45" t="s">
        <v>124</v>
      </c>
      <c r="C45" t="s">
        <v>79</v>
      </c>
      <c r="D45" s="13"/>
      <c r="E45" s="9"/>
      <c r="F45" s="9"/>
      <c r="G45" s="33">
        <v>19.829999923706055</v>
      </c>
      <c r="I45" s="9"/>
      <c r="J45" s="9"/>
      <c r="K45" s="9"/>
      <c r="L45" s="9"/>
      <c r="M45" s="9"/>
      <c r="N45" s="9"/>
      <c r="O45" s="9"/>
    </row>
    <row r="46" spans="2:16">
      <c r="B46" t="s">
        <v>124</v>
      </c>
      <c r="C46" t="s">
        <v>79</v>
      </c>
      <c r="D46" s="12"/>
      <c r="E46" s="9"/>
      <c r="F46" s="9"/>
      <c r="G46" s="33">
        <v>19.865999221801758</v>
      </c>
      <c r="H46" s="12"/>
      <c r="I46" s="9"/>
      <c r="J46" s="9"/>
      <c r="K46" s="9"/>
      <c r="L46" s="9"/>
      <c r="M46" s="9"/>
      <c r="N46" s="9"/>
      <c r="O46" s="9"/>
    </row>
    <row r="47" spans="2:16" ht="15">
      <c r="B47" t="s">
        <v>124</v>
      </c>
      <c r="C47" t="s">
        <v>79</v>
      </c>
      <c r="D47" s="5" t="e">
        <f>STDEV(C45:C47)</f>
        <v>#DIV/0!</v>
      </c>
      <c r="E47" s="1" t="e">
        <f>AVERAGE(C45:C47)</f>
        <v>#DIV/0!</v>
      </c>
      <c r="F47" s="9"/>
      <c r="G47" s="33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 t="e">
        <f>E47-I47</f>
        <v>#DIV/0!</v>
      </c>
      <c r="L47" s="1" t="e">
        <f>K47-$K$7</f>
        <v>#DIV/0!</v>
      </c>
      <c r="M47" s="30" t="e">
        <f>SQRT((D47*D47)+(H47*H47))</f>
        <v>#DIV/0!</v>
      </c>
      <c r="N47" s="17"/>
      <c r="O47" s="10" t="e">
        <f>POWER(2,-L47)</f>
        <v>#DIV/0!</v>
      </c>
      <c r="P47" s="29" t="e">
        <f>M47/SQRT((COUNT(C45:C47)+COUNT(G45:G47)/2))</f>
        <v>#DIV/0!</v>
      </c>
    </row>
    <row r="48" spans="2:16">
      <c r="B48" t="s">
        <v>125</v>
      </c>
      <c r="C48" t="s">
        <v>79</v>
      </c>
      <c r="D48" s="13"/>
      <c r="E48" s="9"/>
      <c r="F48" s="9"/>
      <c r="G48" s="33">
        <v>18.663000106811523</v>
      </c>
      <c r="I48" s="9"/>
      <c r="J48" s="9"/>
      <c r="K48" s="9"/>
      <c r="L48" s="9"/>
      <c r="M48" s="9"/>
      <c r="N48" s="9"/>
      <c r="O48" s="9"/>
    </row>
    <row r="49" spans="2:16">
      <c r="B49" t="s">
        <v>125</v>
      </c>
      <c r="C49" t="s">
        <v>79</v>
      </c>
      <c r="D49" s="12"/>
      <c r="E49" s="9"/>
      <c r="F49" s="9"/>
      <c r="G49" s="33">
        <v>18.768999099731445</v>
      </c>
      <c r="H49" s="12"/>
      <c r="I49" s="9"/>
      <c r="J49" s="9"/>
      <c r="K49" s="9"/>
      <c r="L49" s="9"/>
      <c r="M49" s="9"/>
      <c r="N49" s="9"/>
      <c r="O49" s="9"/>
    </row>
    <row r="50" spans="2:16" ht="15">
      <c r="B50" t="s">
        <v>125</v>
      </c>
      <c r="C50" t="s">
        <v>79</v>
      </c>
      <c r="D50" s="5" t="e">
        <f>STDEV(C48:C50)</f>
        <v>#DIV/0!</v>
      </c>
      <c r="E50" s="1" t="e">
        <f>AVERAGE(C48:C50)</f>
        <v>#DIV/0!</v>
      </c>
      <c r="F50" s="9"/>
      <c r="G50" s="33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 t="e">
        <f>E50-I50</f>
        <v>#DIV/0!</v>
      </c>
      <c r="L50" s="1" t="e">
        <f>K50-$K$7</f>
        <v>#DIV/0!</v>
      </c>
      <c r="M50" s="30" t="e">
        <f>SQRT((D50*D50)+(H50*H50))</f>
        <v>#DIV/0!</v>
      </c>
      <c r="N50" s="17"/>
      <c r="O50" s="10" t="e">
        <f>POWER(2,-L50)</f>
        <v>#DIV/0!</v>
      </c>
      <c r="P50" s="29" t="e">
        <f>M50/SQRT((COUNT(C48:C50)+COUNT(G48:G50)/2))</f>
        <v>#DIV/0!</v>
      </c>
    </row>
    <row r="51" spans="2:16">
      <c r="B51" t="s">
        <v>126</v>
      </c>
      <c r="C51" t="s">
        <v>79</v>
      </c>
      <c r="D51" s="13"/>
      <c r="E51" s="9"/>
      <c r="F51" s="9"/>
      <c r="G51" s="33">
        <v>19.392999649047852</v>
      </c>
      <c r="I51" s="9"/>
      <c r="J51" s="9"/>
      <c r="K51" s="9"/>
      <c r="L51" s="9"/>
      <c r="M51" s="9"/>
      <c r="N51" s="9"/>
      <c r="O51" s="9"/>
    </row>
    <row r="52" spans="2:16">
      <c r="B52" t="s">
        <v>126</v>
      </c>
      <c r="C52" t="s">
        <v>79</v>
      </c>
      <c r="D52" s="12"/>
      <c r="E52" s="9"/>
      <c r="F52" s="9"/>
      <c r="G52" s="33">
        <v>19.430999755859375</v>
      </c>
      <c r="H52" s="12"/>
      <c r="I52" s="9"/>
      <c r="J52" s="9"/>
      <c r="K52" s="9"/>
      <c r="L52" s="9"/>
      <c r="M52" s="9"/>
      <c r="N52" s="9"/>
      <c r="O52" s="9"/>
    </row>
    <row r="53" spans="2:16" ht="15">
      <c r="B53" t="s">
        <v>126</v>
      </c>
      <c r="C53">
        <v>2.1066289999999999</v>
      </c>
      <c r="D53" s="5" t="e">
        <f>STDEV(C51:C53)</f>
        <v>#DIV/0!</v>
      </c>
      <c r="E53" s="1">
        <f>AVERAGE(C51:C53)</f>
        <v>2.1066289999999999</v>
      </c>
      <c r="F53" s="9"/>
      <c r="G53" s="33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-17.317370786376955</v>
      </c>
      <c r="L53" s="1">
        <f>K53-$K$7</f>
        <v>-24.851020015441897</v>
      </c>
      <c r="M53" s="30" t="e">
        <f>SQRT((D53*D53)+(H53*H53))</f>
        <v>#DIV/0!</v>
      </c>
      <c r="N53" s="17"/>
      <c r="O53" s="10">
        <f>POWER(2,-L53)</f>
        <v>30262335.902458299</v>
      </c>
      <c r="P53" s="29" t="e">
        <f>M53/SQRT((COUNT(C51:C53)+COUNT(G51:G53)/2))</f>
        <v>#DIV/0!</v>
      </c>
    </row>
    <row r="54" spans="2:16">
      <c r="B54" t="s">
        <v>127</v>
      </c>
      <c r="C54" t="s">
        <v>79</v>
      </c>
      <c r="D54" s="13"/>
      <c r="E54" s="9"/>
      <c r="F54" s="9"/>
      <c r="G54" s="33">
        <v>21.812000274658203</v>
      </c>
      <c r="I54" s="9"/>
      <c r="J54" s="9"/>
      <c r="K54" s="9"/>
      <c r="L54" s="9"/>
      <c r="M54" s="9"/>
      <c r="N54" s="9"/>
      <c r="O54" s="9"/>
    </row>
    <row r="55" spans="2:16">
      <c r="B55" t="s">
        <v>127</v>
      </c>
      <c r="C55" t="s">
        <v>79</v>
      </c>
      <c r="D55" s="12"/>
      <c r="E55" s="9"/>
      <c r="F55" s="9"/>
      <c r="G55" s="33">
        <v>21.707000732421875</v>
      </c>
      <c r="H55" s="12"/>
      <c r="I55" s="9"/>
      <c r="J55" s="9"/>
      <c r="K55" s="9"/>
      <c r="L55" s="9"/>
      <c r="M55" s="9"/>
      <c r="N55" s="9"/>
      <c r="O55" s="9"/>
    </row>
    <row r="56" spans="2:16" ht="15">
      <c r="B56" t="s">
        <v>127</v>
      </c>
      <c r="C56" t="s">
        <v>79</v>
      </c>
      <c r="D56" s="5" t="e">
        <f>STDEV(C54:C56)</f>
        <v>#DIV/0!</v>
      </c>
      <c r="E56" s="1" t="e">
        <f>AVERAGE(C54:C56)</f>
        <v>#DIV/0!</v>
      </c>
      <c r="F56" s="9"/>
      <c r="G56" s="33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 t="e">
        <f>E56-I56</f>
        <v>#DIV/0!</v>
      </c>
      <c r="L56" s="1" t="e">
        <f>K56-$K$7</f>
        <v>#DIV/0!</v>
      </c>
      <c r="M56" s="30" t="e">
        <f>SQRT((D56*D56)+(H56*H56))</f>
        <v>#DIV/0!</v>
      </c>
      <c r="N56" s="17"/>
      <c r="O56" s="10" t="e">
        <f>POWER(2,-L56)</f>
        <v>#DIV/0!</v>
      </c>
      <c r="P56" s="29" t="e">
        <f>M56/SQRT((COUNT(C54:C56)+COUNT(G54:G56)/2))</f>
        <v>#DIV/0!</v>
      </c>
    </row>
    <row r="57" spans="2:16">
      <c r="B57" t="s">
        <v>128</v>
      </c>
      <c r="C57" t="s">
        <v>79</v>
      </c>
      <c r="D57" s="13"/>
      <c r="E57" s="9"/>
      <c r="F57" s="9"/>
      <c r="G57" s="33">
        <v>19.535999298095703</v>
      </c>
      <c r="I57" s="9"/>
      <c r="J57" s="9"/>
      <c r="K57" s="9"/>
      <c r="L57" s="9"/>
      <c r="M57" s="9"/>
      <c r="N57" s="9"/>
      <c r="O57" s="9"/>
    </row>
    <row r="58" spans="2:16">
      <c r="B58" t="s">
        <v>128</v>
      </c>
      <c r="C58" t="s">
        <v>79</v>
      </c>
      <c r="D58" s="12"/>
      <c r="E58" s="9"/>
      <c r="F58" s="9"/>
      <c r="G58" s="33">
        <v>19.51300048828125</v>
      </c>
      <c r="H58" s="12"/>
      <c r="I58" s="9"/>
      <c r="J58" s="9"/>
      <c r="K58" s="9"/>
      <c r="L58" s="9"/>
      <c r="M58" s="9"/>
      <c r="N58" s="9"/>
      <c r="O58" s="9"/>
    </row>
    <row r="59" spans="2:16" ht="15">
      <c r="B59" t="s">
        <v>128</v>
      </c>
      <c r="C59" t="s">
        <v>79</v>
      </c>
      <c r="D59" s="5" t="e">
        <f>STDEV(C57:C59)</f>
        <v>#DIV/0!</v>
      </c>
      <c r="E59" s="1" t="e">
        <f>AVERAGE(C57:C59)</f>
        <v>#DIV/0!</v>
      </c>
      <c r="F59" s="9"/>
      <c r="G59" s="33">
        <v>19.458999633789062</v>
      </c>
      <c r="H59" s="4">
        <f>STDEV(G57:G59)</f>
        <v>3.9526332661706125E-2</v>
      </c>
      <c r="I59" s="1">
        <f>AVERAGE(G57:G59)</f>
        <v>19.502666473388672</v>
      </c>
      <c r="J59" s="9"/>
      <c r="K59" s="1" t="e">
        <f>E59-I59</f>
        <v>#DIV/0!</v>
      </c>
      <c r="L59" s="1" t="e">
        <f>K59-$K$7</f>
        <v>#DIV/0!</v>
      </c>
      <c r="M59" s="30" t="e">
        <f>SQRT((D59*D59)+(H59*H59))</f>
        <v>#DIV/0!</v>
      </c>
      <c r="N59" s="17"/>
      <c r="O59" s="10" t="e">
        <f>POWER(2,-L59)</f>
        <v>#DIV/0!</v>
      </c>
      <c r="P59" s="29" t="e">
        <f>M59/SQRT((COUNT(C57:C59)+COUNT(G57:G59)/2))</f>
        <v>#DIV/0!</v>
      </c>
    </row>
    <row r="60" spans="2:16">
      <c r="B60" t="s">
        <v>129</v>
      </c>
      <c r="C60" t="s">
        <v>79</v>
      </c>
      <c r="D60" s="13"/>
      <c r="E60" s="9"/>
      <c r="F60" s="9"/>
      <c r="G60" s="33">
        <v>18.172000885009766</v>
      </c>
      <c r="I60" s="9"/>
      <c r="J60" s="9"/>
      <c r="K60" s="9"/>
      <c r="L60" s="9"/>
      <c r="M60" s="9"/>
      <c r="N60" s="9"/>
      <c r="O60" s="9"/>
    </row>
    <row r="61" spans="2:16">
      <c r="B61" t="s">
        <v>129</v>
      </c>
      <c r="C61" t="s">
        <v>79</v>
      </c>
      <c r="D61" s="12"/>
      <c r="E61" s="9"/>
      <c r="F61" s="9"/>
      <c r="G61" s="33">
        <v>18.125999450683594</v>
      </c>
      <c r="H61" s="12"/>
      <c r="I61" s="9"/>
      <c r="J61" s="9"/>
      <c r="K61" s="9"/>
      <c r="L61" s="9"/>
      <c r="M61" s="9"/>
      <c r="N61" s="9"/>
      <c r="O61" s="9"/>
    </row>
    <row r="62" spans="2:16" ht="15">
      <c r="B62" t="s">
        <v>129</v>
      </c>
      <c r="C62" t="s">
        <v>79</v>
      </c>
      <c r="D62" s="5" t="e">
        <f>STDEV(C60:C62)</f>
        <v>#DIV/0!</v>
      </c>
      <c r="E62" s="1" t="e">
        <f>AVERAGE(C60:C62)</f>
        <v>#DIV/0!</v>
      </c>
      <c r="F62" s="9"/>
      <c r="G62" s="33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 t="e">
        <f>E62-I62</f>
        <v>#DIV/0!</v>
      </c>
      <c r="L62" s="1" t="e">
        <f>K62-$K$7</f>
        <v>#DIV/0!</v>
      </c>
      <c r="M62" s="30" t="e">
        <f>SQRT((D62*D62)+(H62*H62))</f>
        <v>#DIV/0!</v>
      </c>
      <c r="N62" s="17"/>
      <c r="O62" s="10" t="e">
        <f>POWER(2,-L62)</f>
        <v>#DIV/0!</v>
      </c>
      <c r="P62" s="29" t="e">
        <f>M62/SQRT((COUNT(C60:C62)+COUNT(G60:G62)/2))</f>
        <v>#DIV/0!</v>
      </c>
    </row>
    <row r="63" spans="2:16">
      <c r="B63" t="s">
        <v>130</v>
      </c>
      <c r="C63" t="s">
        <v>79</v>
      </c>
      <c r="D63" s="13"/>
      <c r="E63" s="9"/>
      <c r="F63" s="9"/>
      <c r="G63" s="33">
        <v>18.361000061035156</v>
      </c>
      <c r="I63" s="9"/>
      <c r="J63" s="9"/>
      <c r="K63" s="9"/>
      <c r="L63" s="9"/>
      <c r="M63" s="9"/>
      <c r="N63" s="9"/>
      <c r="O63" s="9"/>
    </row>
    <row r="64" spans="2:16">
      <c r="B64" t="s">
        <v>130</v>
      </c>
      <c r="C64" t="s">
        <v>79</v>
      </c>
      <c r="D64" s="12"/>
      <c r="E64" s="9"/>
      <c r="F64" s="9"/>
      <c r="G64" s="33">
        <v>18.319000244140625</v>
      </c>
      <c r="H64" s="12"/>
      <c r="I64" s="9"/>
      <c r="J64" s="9"/>
      <c r="K64" s="9"/>
      <c r="L64" s="9"/>
      <c r="M64" s="9"/>
      <c r="N64" s="9"/>
      <c r="O64" s="9"/>
    </row>
    <row r="65" spans="2:16" ht="15">
      <c r="B65" t="s">
        <v>130</v>
      </c>
      <c r="C65" t="s">
        <v>79</v>
      </c>
      <c r="D65" s="5" t="e">
        <f>STDEV(C63:C65)</f>
        <v>#DIV/0!</v>
      </c>
      <c r="E65" s="1" t="e">
        <f>AVERAGE(C63:C65)</f>
        <v>#DIV/0!</v>
      </c>
      <c r="F65" s="9"/>
      <c r="G65" s="33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 t="e">
        <f>E65-I65</f>
        <v>#DIV/0!</v>
      </c>
      <c r="L65" s="1" t="e">
        <f>K65-$K$7</f>
        <v>#DIV/0!</v>
      </c>
      <c r="M65" s="30" t="e">
        <f>SQRT((D65*D65)+(H65*H65))</f>
        <v>#DIV/0!</v>
      </c>
      <c r="N65" s="17"/>
      <c r="O65" s="10" t="e">
        <f>POWER(2,-L65)</f>
        <v>#DIV/0!</v>
      </c>
      <c r="P65" s="29" t="e">
        <f>M65/SQRT((COUNT(C63:C65)+COUNT(G63:G65)/2))</f>
        <v>#DIV/0!</v>
      </c>
    </row>
    <row r="66" spans="2:16">
      <c r="B66" t="s">
        <v>131</v>
      </c>
      <c r="C66" t="s">
        <v>79</v>
      </c>
      <c r="D66" s="13"/>
      <c r="E66" s="9"/>
      <c r="F66" s="9"/>
      <c r="G66" s="33">
        <v>18.902999877929688</v>
      </c>
      <c r="I66" s="9"/>
      <c r="J66" s="9"/>
      <c r="K66" s="9"/>
      <c r="L66" s="9"/>
      <c r="M66" s="9"/>
      <c r="N66" s="9"/>
      <c r="O66" s="9"/>
    </row>
    <row r="67" spans="2:16">
      <c r="B67" t="s">
        <v>131</v>
      </c>
      <c r="C67">
        <v>15.487151000000001</v>
      </c>
      <c r="D67" s="12"/>
      <c r="E67" s="9"/>
      <c r="F67" s="9"/>
      <c r="G67" s="33">
        <v>18.930999755859375</v>
      </c>
      <c r="H67" s="12"/>
      <c r="I67" s="9"/>
      <c r="J67" s="9"/>
      <c r="K67" s="9"/>
      <c r="L67" s="9"/>
      <c r="M67" s="9"/>
      <c r="N67" s="9"/>
      <c r="O67" s="9"/>
    </row>
    <row r="68" spans="2:16" ht="15">
      <c r="B68" t="s">
        <v>131</v>
      </c>
      <c r="C68" t="s">
        <v>79</v>
      </c>
      <c r="D68" s="5" t="e">
        <f>STDEV(C66:C68)</f>
        <v>#DIV/0!</v>
      </c>
      <c r="E68" s="1">
        <f>AVERAGE(C66:C68)</f>
        <v>15.487151000000001</v>
      </c>
      <c r="F68" s="9"/>
      <c r="G68" s="33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-3.4245152343343079</v>
      </c>
      <c r="L68" s="1">
        <f>K68-$K$7</f>
        <v>-10.958164463399251</v>
      </c>
      <c r="M68" s="30" t="e">
        <f>SQRT((D68*D68)+(H68*H68))</f>
        <v>#DIV/0!</v>
      </c>
      <c r="N68" s="17"/>
      <c r="O68" s="10">
        <f>POWER(2,-L68)</f>
        <v>1989.4645316104238</v>
      </c>
      <c r="P68" s="29" t="e">
        <f>M68/SQRT((COUNT(C66:C68)+COUNT(G66:G68)/2))</f>
        <v>#DIV/0!</v>
      </c>
    </row>
    <row r="69" spans="2:16">
      <c r="B69" t="s">
        <v>132</v>
      </c>
      <c r="C69" t="s">
        <v>79</v>
      </c>
      <c r="D69" s="13"/>
      <c r="E69" s="9"/>
      <c r="F69" s="9"/>
      <c r="G69" s="33">
        <v>18.620000839233398</v>
      </c>
      <c r="I69" s="9"/>
      <c r="J69" s="9"/>
      <c r="K69" s="9"/>
      <c r="L69" s="9"/>
      <c r="M69" s="9"/>
      <c r="N69" s="9"/>
      <c r="O69" s="9"/>
    </row>
    <row r="70" spans="2:16">
      <c r="B70" t="s">
        <v>132</v>
      </c>
      <c r="C70" t="s">
        <v>79</v>
      </c>
      <c r="D70" s="12"/>
      <c r="E70" s="9"/>
      <c r="F70" s="9"/>
      <c r="G70" s="33">
        <v>18.738000869750977</v>
      </c>
      <c r="H70" s="12"/>
      <c r="I70" s="9"/>
      <c r="J70" s="9"/>
      <c r="K70" s="9"/>
      <c r="L70" s="9"/>
      <c r="M70" s="9"/>
      <c r="N70" s="9"/>
      <c r="O70" s="9"/>
    </row>
    <row r="71" spans="2:16" ht="15">
      <c r="B71" t="s">
        <v>132</v>
      </c>
      <c r="C71" t="s">
        <v>79</v>
      </c>
      <c r="D71" s="5" t="e">
        <f>STDEV(C69:C71)</f>
        <v>#DIV/0!</v>
      </c>
      <c r="E71" s="1" t="e">
        <f>AVERAGE(C69:C71)</f>
        <v>#DIV/0!</v>
      </c>
      <c r="F71" s="9"/>
      <c r="G71" s="33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 t="e">
        <f>E71-I71</f>
        <v>#DIV/0!</v>
      </c>
      <c r="L71" s="1" t="e">
        <f>K71-$K$7</f>
        <v>#DIV/0!</v>
      </c>
      <c r="M71" s="30" t="e">
        <f>SQRT((D71*D71)+(H71*H71))</f>
        <v>#DIV/0!</v>
      </c>
      <c r="N71" s="17"/>
      <c r="O71" s="10" t="e">
        <f>POWER(2,-L71)</f>
        <v>#DIV/0!</v>
      </c>
      <c r="P71" s="29" t="e">
        <f>M71/SQRT((COUNT(C69:C71)+COUNT(G69:G71)/2))</f>
        <v>#DIV/0!</v>
      </c>
    </row>
    <row r="72" spans="2:16">
      <c r="B72" t="s">
        <v>133</v>
      </c>
      <c r="C72" t="s">
        <v>79</v>
      </c>
      <c r="D72" s="13"/>
      <c r="E72" s="9"/>
      <c r="F72" s="9"/>
      <c r="G72" s="33">
        <v>17.370000839233398</v>
      </c>
      <c r="I72" s="9"/>
      <c r="J72" s="9"/>
      <c r="K72" s="9"/>
      <c r="L72" s="9"/>
      <c r="M72" s="9"/>
      <c r="N72" s="9"/>
      <c r="O72" s="9"/>
    </row>
    <row r="73" spans="2:16">
      <c r="B73" t="s">
        <v>133</v>
      </c>
      <c r="C73" t="s">
        <v>79</v>
      </c>
      <c r="D73" s="12"/>
      <c r="E73" s="9"/>
      <c r="F73" s="9"/>
      <c r="G73" s="33">
        <v>17.419000625610352</v>
      </c>
      <c r="H73" s="12"/>
      <c r="I73" s="9"/>
      <c r="J73" s="9"/>
      <c r="K73" s="9"/>
      <c r="L73" s="9"/>
      <c r="M73" s="9"/>
      <c r="N73" s="9"/>
      <c r="O73" s="9"/>
    </row>
    <row r="74" spans="2:16" ht="15">
      <c r="B74" t="s">
        <v>133</v>
      </c>
      <c r="C74" t="s">
        <v>79</v>
      </c>
      <c r="D74" s="5" t="e">
        <f>STDEV(C72:C74)</f>
        <v>#DIV/0!</v>
      </c>
      <c r="E74" s="1" t="e">
        <f>AVERAGE(C72:C74)</f>
        <v>#DIV/0!</v>
      </c>
      <c r="F74" s="9"/>
      <c r="G74" s="33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 t="e">
        <f>E74-I74</f>
        <v>#DIV/0!</v>
      </c>
      <c r="L74" s="1" t="e">
        <f>K74-$K$7</f>
        <v>#DIV/0!</v>
      </c>
      <c r="M74" s="30" t="e">
        <f>SQRT((D74*D74)+(H74*H74))</f>
        <v>#DIV/0!</v>
      </c>
      <c r="N74" s="17"/>
      <c r="O74" s="10" t="e">
        <f>POWER(2,-L74)</f>
        <v>#DIV/0!</v>
      </c>
      <c r="P74" s="29" t="e">
        <f>M74/SQRT((COUNT(C72:C74)+COUNT(G72:G74)/2))</f>
        <v>#DIV/0!</v>
      </c>
    </row>
    <row r="75" spans="2:16">
      <c r="B75" t="s">
        <v>134</v>
      </c>
      <c r="C75" t="s">
        <v>79</v>
      </c>
      <c r="D75" s="13"/>
      <c r="E75" s="9"/>
      <c r="F75" s="9"/>
      <c r="G75" s="33">
        <v>18.128000259399414</v>
      </c>
      <c r="I75" s="9"/>
      <c r="J75" s="9"/>
      <c r="K75" s="9"/>
      <c r="L75" s="9"/>
      <c r="M75" s="9"/>
      <c r="N75" s="9"/>
      <c r="O75" s="9"/>
    </row>
    <row r="76" spans="2:16">
      <c r="B76" t="s">
        <v>134</v>
      </c>
      <c r="C76" t="s">
        <v>79</v>
      </c>
      <c r="D76" s="12"/>
      <c r="E76" s="9"/>
      <c r="F76" s="9"/>
      <c r="G76" s="33">
        <v>18.10099983215332</v>
      </c>
      <c r="H76" s="12"/>
      <c r="I76" s="9"/>
      <c r="J76" s="9"/>
      <c r="K76" s="9"/>
      <c r="L76" s="9"/>
      <c r="M76" s="9"/>
      <c r="N76" s="9"/>
      <c r="O76" s="9"/>
    </row>
    <row r="77" spans="2:16" ht="15">
      <c r="B77" t="s">
        <v>134</v>
      </c>
      <c r="C77">
        <v>30.845226</v>
      </c>
      <c r="D77" s="5" t="e">
        <f>STDEV(C75:C77)</f>
        <v>#DIV/0!</v>
      </c>
      <c r="E77" s="1">
        <f>AVERAGE(C75:C77)</f>
        <v>30.845226</v>
      </c>
      <c r="F77" s="9"/>
      <c r="G77" s="33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12.729892442871094</v>
      </c>
      <c r="L77" s="1">
        <f>K77-$K$7</f>
        <v>5.1962432138061505</v>
      </c>
      <c r="M77" s="30" t="e">
        <f>SQRT((D77*D77)+(H77*H77))</f>
        <v>#DIV/0!</v>
      </c>
      <c r="N77" s="17"/>
      <c r="O77" s="10">
        <f>POWER(2,-L77)</f>
        <v>2.7275638627313581E-2</v>
      </c>
      <c r="P77" s="29" t="e">
        <f>M77/SQRT((COUNT(C75:C77)+COUNT(G75:G77)/2))</f>
        <v>#DIV/0!</v>
      </c>
    </row>
    <row r="78" spans="2:16">
      <c r="B78" t="s">
        <v>135</v>
      </c>
      <c r="C78" t="s">
        <v>79</v>
      </c>
      <c r="D78" s="13"/>
      <c r="E78" s="9"/>
      <c r="F78" s="9"/>
      <c r="G78" s="33">
        <v>19.239999771118164</v>
      </c>
      <c r="I78" s="9"/>
      <c r="J78" s="9"/>
      <c r="K78" s="9"/>
      <c r="L78" s="9"/>
      <c r="M78" s="9"/>
      <c r="N78" s="9"/>
      <c r="O78" s="9"/>
    </row>
    <row r="79" spans="2:16">
      <c r="B79" t="s">
        <v>135</v>
      </c>
      <c r="C79" t="s">
        <v>79</v>
      </c>
      <c r="D79" s="12"/>
      <c r="E79" s="9"/>
      <c r="F79" s="9"/>
      <c r="G79" s="33">
        <v>19.315999984741211</v>
      </c>
      <c r="H79" s="12"/>
      <c r="I79" s="9"/>
      <c r="J79" s="9"/>
      <c r="K79" s="9"/>
      <c r="L79" s="9"/>
      <c r="M79" s="9"/>
      <c r="N79" s="9"/>
      <c r="O79" s="9"/>
    </row>
    <row r="80" spans="2:16" ht="15">
      <c r="B80" t="s">
        <v>135</v>
      </c>
      <c r="C80" t="s">
        <v>79</v>
      </c>
      <c r="D80" s="5" t="e">
        <f>STDEV(C78:C80)</f>
        <v>#DIV/0!</v>
      </c>
      <c r="E80" s="1" t="e">
        <f>AVERAGE(C78:C80)</f>
        <v>#DIV/0!</v>
      </c>
      <c r="F80" s="9"/>
      <c r="G80" s="33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 t="e">
        <f>E80-I80</f>
        <v>#DIV/0!</v>
      </c>
      <c r="L80" s="1" t="e">
        <f>K80-$K$7</f>
        <v>#DIV/0!</v>
      </c>
      <c r="M80" s="30" t="e">
        <f>SQRT((D80*D80)+(H80*H80))</f>
        <v>#DIV/0!</v>
      </c>
      <c r="N80" s="17"/>
      <c r="O80" s="10" t="e">
        <f>POWER(2,-L80)</f>
        <v>#DIV/0!</v>
      </c>
      <c r="P80" s="29" t="e">
        <f>M80/SQRT((COUNT(C78:C80)+COUNT(G78:G80)/2))</f>
        <v>#DIV/0!</v>
      </c>
    </row>
    <row r="81" spans="2:16">
      <c r="B81" t="s">
        <v>136</v>
      </c>
      <c r="C81" t="s">
        <v>79</v>
      </c>
      <c r="D81" s="13"/>
      <c r="E81" s="9"/>
      <c r="F81" s="9"/>
      <c r="G81" s="33">
        <v>20.565000534057617</v>
      </c>
      <c r="I81" s="9"/>
      <c r="J81" s="9"/>
      <c r="K81" s="9"/>
      <c r="L81" s="9"/>
      <c r="M81" s="9"/>
      <c r="N81" s="9"/>
      <c r="O81" s="9"/>
    </row>
    <row r="82" spans="2:16">
      <c r="B82" t="s">
        <v>136</v>
      </c>
      <c r="C82">
        <v>30.87152</v>
      </c>
      <c r="D82" s="12"/>
      <c r="E82" s="9"/>
      <c r="F82" s="9"/>
      <c r="G82" s="33">
        <v>20.601999282836914</v>
      </c>
      <c r="H82" s="12"/>
      <c r="I82" s="9"/>
      <c r="J82" s="9"/>
      <c r="K82" s="9"/>
      <c r="L82" s="9"/>
      <c r="M82" s="9"/>
      <c r="N82" s="9"/>
      <c r="O82" s="9"/>
    </row>
    <row r="83" spans="2:16" ht="15">
      <c r="B83" t="s">
        <v>136</v>
      </c>
      <c r="C83">
        <v>30.873670000000001</v>
      </c>
      <c r="D83" s="5">
        <f>STDEV(C81:C83)</f>
        <v>1.5202795795513024E-3</v>
      </c>
      <c r="E83" s="1">
        <f>AVERAGE(C81:C83)</f>
        <v>30.872595</v>
      </c>
      <c r="F83" s="9"/>
      <c r="G83" s="33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10.269261844685872</v>
      </c>
      <c r="L83" s="1">
        <f>K83-$K$7</f>
        <v>2.7356126156209282</v>
      </c>
      <c r="M83" s="30">
        <f>SQRT((D83*D83)+(H83*H83))</f>
        <v>3.9046269305198063E-2</v>
      </c>
      <c r="N83" s="17"/>
      <c r="O83" s="10">
        <f>POWER(2,-L83)</f>
        <v>0.15014073797225636</v>
      </c>
      <c r="P83" s="29">
        <f>M83/SQRT((COUNT(C81:C83)+COUNT(G81:G83)/2))</f>
        <v>2.087110885310842E-2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5"/>
  <sheetViews>
    <sheetView showGridLines="0" workbookViewId="0">
      <selection activeCell="O212" sqref="O212"/>
    </sheetView>
  </sheetViews>
  <sheetFormatPr baseColWidth="10" defaultColWidth="8.83203125" defaultRowHeight="12" x14ac:dyDescent="0"/>
  <cols>
    <col min="1" max="1" width="0.6640625" customWidth="1"/>
    <col min="2" max="2" width="21.1640625" customWidth="1"/>
    <col min="3" max="3" width="7.33203125" style="8" customWidth="1"/>
    <col min="4" max="4" width="4.6640625" style="8" customWidth="1"/>
    <col min="5" max="5" width="6.5" style="8" customWidth="1"/>
    <col min="6" max="6" width="0.5" style="13" customWidth="1"/>
    <col min="7" max="7" width="8.1640625" style="8" customWidth="1"/>
    <col min="8" max="8" width="5" style="8" customWidth="1"/>
    <col min="9" max="9" width="5.83203125" style="8" customWidth="1"/>
    <col min="10" max="10" width="0.5" style="13" customWidth="1"/>
    <col min="11" max="11" width="5.33203125" style="8" customWidth="1"/>
    <col min="12" max="13" width="5.5" style="8" customWidth="1"/>
    <col min="14" max="14" width="1.1640625" style="13" customWidth="1"/>
    <col min="15" max="15" width="10.5" style="35" customWidth="1"/>
    <col min="16" max="16" width="6.33203125" style="14" customWidth="1"/>
    <col min="17" max="17" width="8.83203125" style="15"/>
  </cols>
  <sheetData>
    <row r="1" spans="2:16" ht="6" customHeight="1"/>
    <row r="2" spans="2:16" ht="1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36" t="s">
        <v>2</v>
      </c>
      <c r="P2" s="14" t="s">
        <v>5</v>
      </c>
    </row>
    <row r="3" spans="2:16" ht="15">
      <c r="C3" s="40" t="s">
        <v>137</v>
      </c>
      <c r="D3" s="41"/>
      <c r="E3" s="42"/>
      <c r="F3" s="20"/>
      <c r="G3" s="43" t="s">
        <v>78</v>
      </c>
      <c r="H3" s="43"/>
      <c r="I3" s="43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21.71463</v>
      </c>
      <c r="D5" s="13"/>
      <c r="E5" s="9"/>
      <c r="F5" s="9"/>
      <c r="G5" s="33">
        <v>14.02400016784668</v>
      </c>
      <c r="H5" s="13"/>
      <c r="I5" s="9"/>
      <c r="J5" s="9"/>
      <c r="K5" s="9"/>
      <c r="L5" s="9"/>
      <c r="M5" s="9"/>
      <c r="N5" s="9"/>
      <c r="O5" s="37"/>
    </row>
    <row r="6" spans="2:16">
      <c r="B6" s="2" t="s">
        <v>4</v>
      </c>
      <c r="C6">
        <v>21.339352000000002</v>
      </c>
      <c r="D6" s="12"/>
      <c r="E6" s="9"/>
      <c r="F6" s="9"/>
      <c r="G6" s="33">
        <v>14.034999847412109</v>
      </c>
      <c r="H6" s="12"/>
      <c r="I6" s="9"/>
      <c r="J6" s="9"/>
      <c r="K6" s="9"/>
      <c r="L6" s="9"/>
      <c r="M6" s="9"/>
      <c r="N6" s="9"/>
      <c r="O6" s="37"/>
    </row>
    <row r="7" spans="2:16" ht="15">
      <c r="B7" s="2"/>
      <c r="C7">
        <v>21.693966</v>
      </c>
      <c r="D7" s="5">
        <f>STDEV(C5:C8)</f>
        <v>0.21095484002348192</v>
      </c>
      <c r="E7" s="1">
        <f>AVERAGE(C5:C8)</f>
        <v>21.582649333333336</v>
      </c>
      <c r="F7" s="9"/>
      <c r="G7" s="33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7.5336492290649435</v>
      </c>
      <c r="L7" s="1">
        <f>K7-$K$7</f>
        <v>0</v>
      </c>
      <c r="M7" s="30">
        <f>SQRT((D7*D7)+(H7*H7))</f>
        <v>0.21371231614897421</v>
      </c>
      <c r="N7" s="17"/>
      <c r="O7" s="38">
        <f>POWER(2,-L7)</f>
        <v>1</v>
      </c>
      <c r="P7" s="29">
        <f>M7/SQRT((COUNT(C5:C8)+COUNT(G5:G8)/2))</f>
        <v>0.10074495198134865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37"/>
    </row>
    <row r="9" spans="2:16">
      <c r="B9" t="s">
        <v>9</v>
      </c>
      <c r="C9">
        <v>26.093067000000001</v>
      </c>
      <c r="D9" s="13"/>
      <c r="E9" s="9"/>
      <c r="F9" s="9"/>
      <c r="G9" s="33">
        <v>17.246000289916992</v>
      </c>
      <c r="I9" s="9"/>
      <c r="J9" s="9"/>
      <c r="K9" s="9"/>
      <c r="L9" s="9"/>
      <c r="M9" s="9"/>
      <c r="N9" s="9"/>
      <c r="O9" s="37"/>
    </row>
    <row r="10" spans="2:16">
      <c r="B10" t="s">
        <v>9</v>
      </c>
      <c r="C10">
        <v>25.884726000000001</v>
      </c>
      <c r="D10" s="12"/>
      <c r="E10" s="9"/>
      <c r="F10" s="9"/>
      <c r="G10" s="33">
        <v>17.49799919128418</v>
      </c>
      <c r="H10" s="12"/>
      <c r="I10" s="9"/>
      <c r="J10" s="9"/>
      <c r="K10" s="9"/>
      <c r="L10" s="9"/>
      <c r="M10" s="9"/>
      <c r="N10" s="9"/>
      <c r="O10" s="37"/>
    </row>
    <row r="11" spans="2:16" ht="15">
      <c r="B11" t="s">
        <v>9</v>
      </c>
      <c r="C11"/>
      <c r="D11" s="5">
        <f>STDEV(C9:C11)</f>
        <v>0.14731933389918705</v>
      </c>
      <c r="E11" s="1">
        <f>AVERAGE(C9:C11)</f>
        <v>25.988896500000003</v>
      </c>
      <c r="F11" s="9"/>
      <c r="G11" s="33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8.6742297519531277</v>
      </c>
      <c r="L11" s="1">
        <f>K11-$K$7</f>
        <v>1.1405805228881842</v>
      </c>
      <c r="M11" s="30">
        <f>SQRT((D11*D11)+(H11*H11))</f>
        <v>0.21780740074331531</v>
      </c>
      <c r="N11" s="17"/>
      <c r="O11" s="38">
        <f>POWER(2,-L11)</f>
        <v>0.45357702706947589</v>
      </c>
      <c r="P11" s="29">
        <f>M11/SQRT((COUNT(C9:C11)+COUNT(G9:G11)/2))</f>
        <v>0.11642295284075112</v>
      </c>
    </row>
    <row r="12" spans="2:16">
      <c r="B12" t="s">
        <v>10</v>
      </c>
      <c r="C12">
        <v>30.139177</v>
      </c>
      <c r="D12" s="13"/>
      <c r="E12" s="9"/>
      <c r="F12" s="9"/>
      <c r="G12" s="33">
        <v>19.156000137329102</v>
      </c>
      <c r="I12" s="9"/>
      <c r="J12" s="9"/>
      <c r="K12" s="9"/>
      <c r="L12" s="9"/>
      <c r="M12" s="9"/>
      <c r="N12" s="9"/>
      <c r="O12" s="37"/>
    </row>
    <row r="13" spans="2:16">
      <c r="B13" t="s">
        <v>10</v>
      </c>
      <c r="C13">
        <v>30.495358</v>
      </c>
      <c r="D13" s="12"/>
      <c r="E13" s="9"/>
      <c r="F13" s="9"/>
      <c r="G13" s="33">
        <v>19.131999969482422</v>
      </c>
      <c r="H13" s="12"/>
      <c r="I13" s="9"/>
      <c r="J13" s="9"/>
      <c r="K13" s="9"/>
      <c r="L13" s="9"/>
      <c r="M13" s="9"/>
      <c r="N13" s="9"/>
      <c r="O13" s="37"/>
    </row>
    <row r="14" spans="2:16" ht="15">
      <c r="B14" t="s">
        <v>10</v>
      </c>
      <c r="C14" t="s">
        <v>79</v>
      </c>
      <c r="D14" s="5">
        <f>STDEV(C12:C14)</f>
        <v>0.25185800042980527</v>
      </c>
      <c r="E14" s="1">
        <f>AVERAGE(C12:C14)</f>
        <v>30.3172675</v>
      </c>
      <c r="F14" s="9"/>
      <c r="G14" s="33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11.174267215169269</v>
      </c>
      <c r="L14" s="1">
        <f>K14-$K$7</f>
        <v>3.640617986104326</v>
      </c>
      <c r="M14" s="30">
        <f>SQRT((D14*D14)+(H14*H14))</f>
        <v>0.252149663902766</v>
      </c>
      <c r="N14" s="17"/>
      <c r="O14" s="38">
        <f>POWER(2,-L14)</f>
        <v>8.0179765810897585E-2</v>
      </c>
      <c r="P14" s="29">
        <f>M14/SQRT((COUNT(C12:C14)+COUNT(G12:G14)/2))</f>
        <v>0.13477966464490729</v>
      </c>
    </row>
    <row r="15" spans="2:16">
      <c r="B15" t="s">
        <v>11</v>
      </c>
      <c r="C15">
        <v>27.023762000000001</v>
      </c>
      <c r="D15" s="13"/>
      <c r="E15" s="9"/>
      <c r="F15" s="9"/>
      <c r="G15" s="33">
        <v>17.496000289916992</v>
      </c>
      <c r="I15" s="9"/>
      <c r="J15" s="9"/>
      <c r="K15" s="9"/>
      <c r="L15" s="9"/>
      <c r="M15" s="9"/>
      <c r="N15" s="9"/>
      <c r="O15" s="37"/>
    </row>
    <row r="16" spans="2:16">
      <c r="B16" t="s">
        <v>11</v>
      </c>
      <c r="C16"/>
      <c r="D16" s="12"/>
      <c r="E16" s="9"/>
      <c r="F16" s="9"/>
      <c r="G16" s="33">
        <v>17.554000854492188</v>
      </c>
      <c r="H16" s="12"/>
      <c r="I16" s="9"/>
      <c r="J16" s="9"/>
      <c r="K16" s="9"/>
      <c r="L16" s="9"/>
      <c r="M16" s="9"/>
      <c r="N16" s="9"/>
      <c r="O16" s="37"/>
    </row>
    <row r="17" spans="2:16" ht="15">
      <c r="B17" t="s">
        <v>11</v>
      </c>
      <c r="C17">
        <v>27.341566</v>
      </c>
      <c r="D17" s="5">
        <f>STDEV(C15:C17)</f>
        <v>0.22472136348820876</v>
      </c>
      <c r="E17" s="1">
        <f>AVERAGE(C15:C17)</f>
        <v>27.182664000000003</v>
      </c>
      <c r="F17" s="9"/>
      <c r="G17" s="33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9.6553304225260455</v>
      </c>
      <c r="L17" s="1">
        <f>K17-$K$7</f>
        <v>2.121681193461102</v>
      </c>
      <c r="M17" s="30">
        <f>SQRT((D17*D17)+(H17*H17))</f>
        <v>0.22662090883570452</v>
      </c>
      <c r="N17" s="17"/>
      <c r="O17" s="38">
        <f>POWER(2,-L17)</f>
        <v>0.22977899178784217</v>
      </c>
      <c r="P17" s="29">
        <f>M17/SQRT((COUNT(C15:C17)+COUNT(G15:G17)/2))</f>
        <v>0.1211339710775054</v>
      </c>
    </row>
    <row r="18" spans="2:16">
      <c r="B18" t="s">
        <v>12</v>
      </c>
      <c r="C18" t="s">
        <v>79</v>
      </c>
      <c r="D18" s="13"/>
      <c r="E18" s="9"/>
      <c r="F18" s="9"/>
      <c r="G18" s="33">
        <v>17.917999267578125</v>
      </c>
      <c r="I18" s="9"/>
      <c r="J18" s="9"/>
      <c r="K18" s="9"/>
      <c r="L18" s="9"/>
      <c r="M18" s="9"/>
      <c r="N18" s="9"/>
      <c r="O18" s="37"/>
    </row>
    <row r="19" spans="2:16">
      <c r="B19" t="s">
        <v>12</v>
      </c>
      <c r="C19" t="s">
        <v>79</v>
      </c>
      <c r="D19" s="12"/>
      <c r="E19" s="9"/>
      <c r="F19" s="9"/>
      <c r="G19" s="33">
        <v>17.933000564575195</v>
      </c>
      <c r="H19" s="12"/>
      <c r="I19" s="9"/>
      <c r="J19" s="9"/>
      <c r="K19" s="9"/>
      <c r="L19" s="9"/>
      <c r="M19" s="9"/>
      <c r="N19" s="9"/>
      <c r="O19" s="37"/>
    </row>
    <row r="20" spans="2:16" ht="15">
      <c r="B20" t="s">
        <v>12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 s="33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 t="e">
        <f>E20-I20</f>
        <v>#DIV/0!</v>
      </c>
      <c r="L20" s="1" t="e">
        <f>K20-$K$7</f>
        <v>#DIV/0!</v>
      </c>
      <c r="M20" s="30" t="e">
        <f>SQRT((D20*D20)+(H20*H20))</f>
        <v>#DIV/0!</v>
      </c>
      <c r="N20" s="17"/>
      <c r="O20" s="38" t="e">
        <f>POWER(2,-L20)</f>
        <v>#DIV/0!</v>
      </c>
      <c r="P20" s="29" t="e">
        <f>M20/SQRT((COUNT(C18:C20)+COUNT(G18:G20)/2))</f>
        <v>#DIV/0!</v>
      </c>
    </row>
    <row r="21" spans="2:16">
      <c r="B21" t="s">
        <v>13</v>
      </c>
      <c r="C21">
        <v>25.834074000000001</v>
      </c>
      <c r="D21" s="13"/>
      <c r="E21" s="9"/>
      <c r="F21" s="9"/>
      <c r="G21" s="33">
        <v>16.947999954223633</v>
      </c>
      <c r="I21" s="9"/>
      <c r="J21" s="9"/>
      <c r="K21" s="9"/>
      <c r="L21" s="9"/>
      <c r="M21" s="9"/>
      <c r="N21" s="9"/>
      <c r="O21" s="37"/>
    </row>
    <row r="22" spans="2:16">
      <c r="B22" t="s">
        <v>13</v>
      </c>
      <c r="C22">
        <v>26.183433999999998</v>
      </c>
      <c r="D22" s="12"/>
      <c r="E22" s="9"/>
      <c r="F22" s="9"/>
      <c r="G22" s="33">
        <v>16.936000823974609</v>
      </c>
      <c r="H22" s="12"/>
      <c r="I22" s="9"/>
      <c r="J22" s="9"/>
      <c r="K22" s="9"/>
      <c r="L22" s="9"/>
      <c r="M22" s="9"/>
      <c r="N22" s="9"/>
      <c r="O22" s="37"/>
    </row>
    <row r="23" spans="2:16" ht="15">
      <c r="B23" t="s">
        <v>13</v>
      </c>
      <c r="C23">
        <v>26.067059</v>
      </c>
      <c r="D23" s="5">
        <f>STDEV(C21:C23)</f>
        <v>0.17789395738753899</v>
      </c>
      <c r="E23" s="1">
        <f>AVERAGE(C21:C23)</f>
        <v>26.028188999999998</v>
      </c>
      <c r="F23" s="9"/>
      <c r="G23" s="33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9.0528554683024076</v>
      </c>
      <c r="L23" s="1">
        <f>K23-$K$7</f>
        <v>1.5192062392374641</v>
      </c>
      <c r="M23" s="30">
        <f>SQRT((D23*D23)+(H23*H23))</f>
        <v>0.18712442396211301</v>
      </c>
      <c r="N23" s="17"/>
      <c r="O23" s="38">
        <f>POWER(2,-L23)</f>
        <v>0.34887781393561906</v>
      </c>
      <c r="P23" s="29">
        <f>M23/SQRT((COUNT(C21:C23)+COUNT(G21:G23)/2))</f>
        <v>8.8211299406157739E-2</v>
      </c>
    </row>
    <row r="24" spans="2:16">
      <c r="B24" t="s">
        <v>14</v>
      </c>
      <c r="C24" t="s">
        <v>79</v>
      </c>
      <c r="D24" s="13"/>
      <c r="E24" s="9"/>
      <c r="F24" s="9"/>
      <c r="G24" s="33">
        <v>17.853000640869141</v>
      </c>
      <c r="I24" s="9"/>
      <c r="J24" s="9"/>
      <c r="K24" s="9"/>
      <c r="L24" s="9"/>
      <c r="M24" s="9"/>
      <c r="N24" s="9"/>
      <c r="O24" s="37"/>
    </row>
    <row r="25" spans="2:16">
      <c r="B25" t="s">
        <v>14</v>
      </c>
      <c r="C25">
        <v>30.319216000000001</v>
      </c>
      <c r="D25" s="12"/>
      <c r="E25" s="9"/>
      <c r="F25" s="9"/>
      <c r="G25" s="33">
        <v>17.919000625610352</v>
      </c>
      <c r="H25" s="12"/>
      <c r="I25" s="9"/>
      <c r="J25" s="9"/>
      <c r="K25" s="9"/>
      <c r="L25" s="9"/>
      <c r="M25" s="9"/>
      <c r="N25" s="9"/>
      <c r="O25" s="37"/>
    </row>
    <row r="26" spans="2:16" ht="15">
      <c r="B26" t="s">
        <v>14</v>
      </c>
      <c r="C26" t="s">
        <v>79</v>
      </c>
      <c r="D26" s="5" t="e">
        <f>STDEV(C24:C26)</f>
        <v>#DIV/0!</v>
      </c>
      <c r="E26" s="1">
        <f>AVERAGE(C24:C26)</f>
        <v>30.319216000000001</v>
      </c>
      <c r="F26" s="9"/>
      <c r="G26" s="33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12.414882249593099</v>
      </c>
      <c r="L26" s="1">
        <f>K26-$K$7</f>
        <v>4.8812330205281551</v>
      </c>
      <c r="M26" s="30" t="e">
        <f>SQRT((D26*D26)+(H26*H26))</f>
        <v>#DIV/0!</v>
      </c>
      <c r="N26" s="17"/>
      <c r="O26" s="38">
        <f>POWER(2,-L26)</f>
        <v>3.3931452043392124E-2</v>
      </c>
      <c r="P26" s="29" t="e">
        <f>M26/SQRT((COUNT(C24:C26)+COUNT(G24:G26)/2))</f>
        <v>#DIV/0!</v>
      </c>
    </row>
    <row r="27" spans="2:16">
      <c r="B27" t="s">
        <v>15</v>
      </c>
      <c r="C27">
        <v>26.384644000000002</v>
      </c>
      <c r="D27" s="13"/>
      <c r="E27" s="9"/>
      <c r="F27" s="9"/>
      <c r="G27" s="33">
        <v>17.454000473022461</v>
      </c>
      <c r="I27" s="9"/>
      <c r="J27" s="9"/>
      <c r="K27" s="9"/>
      <c r="L27" s="9"/>
      <c r="M27" s="9"/>
      <c r="N27" s="9"/>
      <c r="O27" s="37"/>
    </row>
    <row r="28" spans="2:16">
      <c r="B28" t="s">
        <v>15</v>
      </c>
      <c r="C28">
        <v>26.602481999999998</v>
      </c>
      <c r="D28" s="12"/>
      <c r="E28" s="9"/>
      <c r="F28" s="9"/>
      <c r="G28" s="33"/>
      <c r="H28" s="12"/>
      <c r="I28" s="9"/>
      <c r="J28" s="9"/>
      <c r="K28" s="9"/>
      <c r="L28" s="9"/>
      <c r="M28" s="9"/>
      <c r="N28" s="9"/>
      <c r="O28" s="37"/>
    </row>
    <row r="29" spans="2:16" ht="15">
      <c r="B29" t="s">
        <v>15</v>
      </c>
      <c r="C29">
        <v>26.911348</v>
      </c>
      <c r="D29" s="5">
        <f>STDEV(C27:C29)</f>
        <v>0.26465975132107467</v>
      </c>
      <c r="E29" s="1">
        <f>AVERAGE(C27:C29)</f>
        <v>26.632824666666668</v>
      </c>
      <c r="F29" s="9"/>
      <c r="G29" s="33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9.1168248726603203</v>
      </c>
      <c r="L29" s="1">
        <f>K29-$K$7</f>
        <v>1.5831756435953768</v>
      </c>
      <c r="M29" s="30">
        <f>SQRT((D29*D29)+(H29*H29))</f>
        <v>0.27880569501762176</v>
      </c>
      <c r="N29" s="17"/>
      <c r="O29" s="38">
        <f>POWER(2,-L29)</f>
        <v>0.33374644076825816</v>
      </c>
      <c r="P29" s="29">
        <f>M29/SQRT((COUNT(C27:C29)+COUNT(G27:G29)/2))</f>
        <v>0.13940284750881088</v>
      </c>
    </row>
    <row r="30" spans="2:16">
      <c r="B30" t="s">
        <v>16</v>
      </c>
      <c r="C30" t="s">
        <v>79</v>
      </c>
      <c r="D30" s="13"/>
      <c r="E30" s="9"/>
      <c r="F30" s="9"/>
      <c r="G30" s="33">
        <v>17.952999114990234</v>
      </c>
      <c r="I30" s="9"/>
      <c r="J30" s="9"/>
      <c r="K30" s="9"/>
      <c r="L30" s="9"/>
      <c r="M30" s="9"/>
      <c r="N30" s="9"/>
      <c r="O30" s="37"/>
    </row>
    <row r="31" spans="2:16">
      <c r="B31" t="s">
        <v>16</v>
      </c>
      <c r="C31" t="s">
        <v>79</v>
      </c>
      <c r="D31" s="12"/>
      <c r="E31" s="9"/>
      <c r="F31" s="9"/>
      <c r="G31" s="33">
        <v>18</v>
      </c>
      <c r="H31" s="12"/>
      <c r="I31" s="9"/>
      <c r="J31" s="9"/>
      <c r="K31" s="9"/>
      <c r="L31" s="9"/>
      <c r="M31" s="9"/>
      <c r="N31" s="9"/>
      <c r="O31" s="37"/>
    </row>
    <row r="32" spans="2:16" ht="15">
      <c r="B32" t="s">
        <v>16</v>
      </c>
      <c r="C32" t="s">
        <v>79</v>
      </c>
      <c r="D32" s="5" t="e">
        <f>STDEV(C30:C32)</f>
        <v>#DIV/0!</v>
      </c>
      <c r="E32" s="1" t="e">
        <f>AVERAGE(C30:C32)</f>
        <v>#DIV/0!</v>
      </c>
      <c r="F32" s="9"/>
      <c r="G32" s="33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 t="e">
        <f>E32-I32</f>
        <v>#DIV/0!</v>
      </c>
      <c r="L32" s="1" t="e">
        <f>K32-$K$7</f>
        <v>#DIV/0!</v>
      </c>
      <c r="M32" s="30" t="e">
        <f>SQRT((D32*D32)+(H32*H32))</f>
        <v>#DIV/0!</v>
      </c>
      <c r="N32" s="17"/>
      <c r="O32" s="38" t="e">
        <f>POWER(2,-L32)</f>
        <v>#DIV/0!</v>
      </c>
      <c r="P32" s="29" t="e">
        <f>M32/SQRT((COUNT(C30:C32)+COUNT(G30:G32)/2))</f>
        <v>#DIV/0!</v>
      </c>
    </row>
    <row r="33" spans="2:16">
      <c r="B33" t="s">
        <v>17</v>
      </c>
      <c r="C33"/>
      <c r="D33" s="13"/>
      <c r="E33" s="9"/>
      <c r="F33" s="9"/>
      <c r="G33" s="33">
        <v>17.570999145507812</v>
      </c>
      <c r="I33" s="9"/>
      <c r="J33" s="9"/>
      <c r="K33" s="9"/>
      <c r="L33" s="9"/>
      <c r="M33" s="9"/>
      <c r="N33" s="9"/>
      <c r="O33" s="37"/>
    </row>
    <row r="34" spans="2:16">
      <c r="B34" t="s">
        <v>17</v>
      </c>
      <c r="C34">
        <v>26.322690000000001</v>
      </c>
      <c r="D34" s="12"/>
      <c r="E34" s="9"/>
      <c r="F34" s="9"/>
      <c r="G34" s="33">
        <v>17.243999481201172</v>
      </c>
      <c r="H34" s="12"/>
      <c r="I34" s="9"/>
      <c r="J34" s="9"/>
      <c r="K34" s="9"/>
      <c r="L34" s="9"/>
      <c r="M34" s="9"/>
      <c r="N34" s="9"/>
      <c r="O34" s="37"/>
    </row>
    <row r="35" spans="2:16" ht="15">
      <c r="B35" t="s">
        <v>17</v>
      </c>
      <c r="C35">
        <v>26.495519999999999</v>
      </c>
      <c r="D35" s="5">
        <f>STDEV(C33:C35)</f>
        <v>0.1222092649924693</v>
      </c>
      <c r="E35" s="1">
        <f>AVERAGE(C33:C35)</f>
        <v>26.409105</v>
      </c>
      <c r="F35" s="9"/>
      <c r="G35" s="33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9.0904385418701175</v>
      </c>
      <c r="L35" s="1">
        <f>K35-$K$7</f>
        <v>1.556789312805174</v>
      </c>
      <c r="M35" s="30">
        <f>SQRT((D35*D35)+(H35*H35))</f>
        <v>0.25561910739659649</v>
      </c>
      <c r="N35" s="17"/>
      <c r="O35" s="38">
        <f>POWER(2,-L35)</f>
        <v>0.33990669588633776</v>
      </c>
      <c r="P35" s="29">
        <f>M35/SQRT((COUNT(C33:C35)+COUNT(G33:G35)/2))</f>
        <v>0.13663416019871952</v>
      </c>
    </row>
    <row r="36" spans="2:16">
      <c r="B36" t="s">
        <v>18</v>
      </c>
      <c r="C36" t="s">
        <v>79</v>
      </c>
      <c r="D36" s="13"/>
      <c r="E36" s="9"/>
      <c r="F36" s="9"/>
      <c r="G36" s="33">
        <v>17.885000228881836</v>
      </c>
      <c r="I36" s="9"/>
      <c r="J36" s="9"/>
      <c r="K36" s="9"/>
      <c r="L36" s="9"/>
      <c r="M36" s="9"/>
      <c r="N36" s="9"/>
      <c r="O36" s="37"/>
    </row>
    <row r="37" spans="2:16">
      <c r="B37" t="s">
        <v>18</v>
      </c>
      <c r="C37" t="s">
        <v>79</v>
      </c>
      <c r="D37" s="12"/>
      <c r="E37" s="9"/>
      <c r="F37" s="9"/>
      <c r="G37" s="33">
        <v>17.926000595092773</v>
      </c>
      <c r="H37" s="12"/>
      <c r="I37" s="9"/>
      <c r="J37" s="9"/>
      <c r="K37" s="9"/>
      <c r="L37" s="9"/>
      <c r="M37" s="9"/>
      <c r="N37" s="9"/>
      <c r="O37" s="37"/>
    </row>
    <row r="38" spans="2:16" ht="15">
      <c r="B38" t="s">
        <v>18</v>
      </c>
      <c r="C38" t="s">
        <v>79</v>
      </c>
      <c r="D38" s="5" t="e">
        <f>STDEV(C36:C38)</f>
        <v>#DIV/0!</v>
      </c>
      <c r="E38" s="1" t="e">
        <f>AVERAGE(C36:C38)</f>
        <v>#DIV/0!</v>
      </c>
      <c r="F38" s="9"/>
      <c r="G38" s="33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 t="e">
        <f>E38-I38</f>
        <v>#DIV/0!</v>
      </c>
      <c r="L38" s="1" t="e">
        <f>K38-$K$7</f>
        <v>#DIV/0!</v>
      </c>
      <c r="M38" s="30" t="e">
        <f>SQRT((D38*D38)+(H38*H38))</f>
        <v>#DIV/0!</v>
      </c>
      <c r="N38" s="17"/>
      <c r="O38" s="38" t="e">
        <f>POWER(2,-L38)</f>
        <v>#DIV/0!</v>
      </c>
      <c r="P38" s="29" t="e">
        <f>M38/SQRT((COUNT(C36:C38)+COUNT(G36:G38)/2))</f>
        <v>#DIV/0!</v>
      </c>
    </row>
    <row r="39" spans="2:16">
      <c r="B39" t="s">
        <v>19</v>
      </c>
      <c r="C39">
        <v>24.422841999999999</v>
      </c>
      <c r="D39" s="13"/>
      <c r="E39" s="9"/>
      <c r="F39" s="9"/>
      <c r="G39" s="33">
        <v>16.433000564575195</v>
      </c>
      <c r="I39" s="9"/>
      <c r="J39" s="9"/>
      <c r="K39" s="9"/>
      <c r="L39" s="9"/>
      <c r="M39" s="9"/>
      <c r="N39" s="9"/>
      <c r="O39" s="37"/>
    </row>
    <row r="40" spans="2:16">
      <c r="B40" t="s">
        <v>19</v>
      </c>
      <c r="C40">
        <v>24.740148999999999</v>
      </c>
      <c r="D40" s="12"/>
      <c r="E40" s="9"/>
      <c r="F40" s="9"/>
      <c r="G40" s="33">
        <v>16.763999938964844</v>
      </c>
      <c r="H40" s="12"/>
      <c r="I40" s="9"/>
      <c r="J40" s="9"/>
      <c r="K40" s="9"/>
      <c r="L40" s="9"/>
      <c r="M40" s="9"/>
      <c r="N40" s="9"/>
      <c r="O40" s="37"/>
    </row>
    <row r="41" spans="2:16" ht="15">
      <c r="B41" t="s">
        <v>19</v>
      </c>
      <c r="C41">
        <v>24.803999000000001</v>
      </c>
      <c r="D41" s="5">
        <f>STDEV(C39:C41)</f>
        <v>0.20414096983783916</v>
      </c>
      <c r="E41" s="1">
        <f>AVERAGE(C39:C41)</f>
        <v>24.655663333333333</v>
      </c>
      <c r="F41" s="9"/>
      <c r="G41" s="33">
        <v>16.48699951171875</v>
      </c>
      <c r="H41" s="4">
        <f>STDEV(G39:G41)</f>
        <v>0.17757895372362753</v>
      </c>
      <c r="I41" s="1">
        <f>AVERAGE(G39:G41)</f>
        <v>16.561333338419598</v>
      </c>
      <c r="J41" s="9"/>
      <c r="K41" s="1">
        <f>E41-I41</f>
        <v>8.0943299949137355</v>
      </c>
      <c r="L41" s="1">
        <f>K41-$K$7</f>
        <v>0.56068076584879201</v>
      </c>
      <c r="M41" s="30">
        <f>SQRT((D41*D41)+(H41*H41))</f>
        <v>0.27056943724654453</v>
      </c>
      <c r="N41" s="17"/>
      <c r="O41" s="38">
        <f>POWER(2,-L41)</f>
        <v>0.67798216815613288</v>
      </c>
      <c r="P41" s="29">
        <f>M41/SQRT((COUNT(C39:C41)+COUNT(G39:G41)/2))</f>
        <v>0.12754765590590644</v>
      </c>
    </row>
    <row r="42" spans="2:16">
      <c r="B42" t="s">
        <v>20</v>
      </c>
      <c r="C42" t="s">
        <v>79</v>
      </c>
      <c r="D42" s="13"/>
      <c r="E42" s="9"/>
      <c r="F42" s="9"/>
      <c r="G42" s="33">
        <v>19.090000152587891</v>
      </c>
      <c r="I42" s="9"/>
      <c r="J42" s="9"/>
      <c r="K42" s="9"/>
      <c r="L42" s="9"/>
      <c r="M42" s="9"/>
      <c r="N42" s="9"/>
      <c r="O42" s="37"/>
    </row>
    <row r="43" spans="2:16">
      <c r="B43" t="s">
        <v>20</v>
      </c>
      <c r="C43" t="s">
        <v>79</v>
      </c>
      <c r="D43" s="12"/>
      <c r="E43" s="9"/>
      <c r="F43" s="9"/>
      <c r="G43" s="33">
        <v>19.093999862670898</v>
      </c>
      <c r="H43" s="12"/>
      <c r="I43" s="9"/>
      <c r="J43" s="9"/>
      <c r="K43" s="9"/>
      <c r="L43" s="9"/>
      <c r="M43" s="9"/>
      <c r="N43" s="9"/>
      <c r="O43" s="37"/>
    </row>
    <row r="44" spans="2:16" ht="15">
      <c r="B44" t="s">
        <v>20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3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 t="e">
        <f>E44-I44</f>
        <v>#DIV/0!</v>
      </c>
      <c r="L44" s="1" t="e">
        <f>K44-$K$7</f>
        <v>#DIV/0!</v>
      </c>
      <c r="M44" s="30" t="e">
        <f>SQRT((D44*D44)+(H44*H44))</f>
        <v>#DIV/0!</v>
      </c>
      <c r="N44" s="17"/>
      <c r="O44" s="38" t="e">
        <f>POWER(2,-L44)</f>
        <v>#DIV/0!</v>
      </c>
      <c r="P44" s="29" t="e">
        <f>M44/SQRT((COUNT(C42:C44)+COUNT(G42:G44)/2))</f>
        <v>#DIV/0!</v>
      </c>
    </row>
    <row r="45" spans="2:16">
      <c r="B45" t="s">
        <v>21</v>
      </c>
      <c r="C45"/>
      <c r="D45" s="13"/>
      <c r="E45" s="9"/>
      <c r="F45" s="9"/>
      <c r="G45" s="33">
        <v>16.878999710083008</v>
      </c>
      <c r="I45" s="9"/>
      <c r="J45" s="9"/>
      <c r="K45" s="9"/>
      <c r="L45" s="9"/>
      <c r="M45" s="9"/>
      <c r="N45" s="9"/>
      <c r="O45" s="37"/>
    </row>
    <row r="46" spans="2:16">
      <c r="B46" t="s">
        <v>21</v>
      </c>
      <c r="C46">
        <v>31.003176</v>
      </c>
      <c r="D46" s="12"/>
      <c r="E46" s="9"/>
      <c r="F46" s="9"/>
      <c r="G46" s="33">
        <v>16.915000915527344</v>
      </c>
      <c r="H46" s="12"/>
      <c r="I46" s="9"/>
      <c r="J46" s="9"/>
      <c r="K46" s="9"/>
      <c r="L46" s="9"/>
      <c r="M46" s="9"/>
      <c r="N46" s="9"/>
      <c r="O46" s="37"/>
    </row>
    <row r="47" spans="2:16" ht="15">
      <c r="B47" t="s">
        <v>21</v>
      </c>
      <c r="C47">
        <v>30.954377999999998</v>
      </c>
      <c r="D47" s="5">
        <f>STDEV(C45:C47)</f>
        <v>3.4505396708342177E-2</v>
      </c>
      <c r="E47" s="1">
        <f>AVERAGE(C45:C47)</f>
        <v>30.978777000000001</v>
      </c>
      <c r="F47" s="9"/>
      <c r="G47" s="33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14.055776664306642</v>
      </c>
      <c r="L47" s="1">
        <f>K47-$K$7</f>
        <v>6.522127435241698</v>
      </c>
      <c r="M47" s="30">
        <f>SQRT((D47*D47)+(H47*H47))</f>
        <v>5.952014508483329E-2</v>
      </c>
      <c r="N47" s="17"/>
      <c r="O47" s="38">
        <f>POWER(2,-L47)</f>
        <v>1.0880378571441199E-2</v>
      </c>
      <c r="P47" s="29">
        <f>M47/SQRT((COUNT(C45:C47)+COUNT(G45:G47)/2))</f>
        <v>3.1814855788360456E-2</v>
      </c>
    </row>
    <row r="48" spans="2:16">
      <c r="B48" t="s">
        <v>22</v>
      </c>
      <c r="C48" t="s">
        <v>79</v>
      </c>
      <c r="D48" s="13"/>
      <c r="E48" s="9"/>
      <c r="F48" s="9"/>
      <c r="G48" s="33">
        <v>18.819000244140625</v>
      </c>
      <c r="I48" s="9"/>
      <c r="J48" s="9"/>
      <c r="K48" s="9"/>
      <c r="L48" s="9"/>
      <c r="M48" s="9"/>
      <c r="N48" s="9"/>
      <c r="O48" s="37"/>
    </row>
    <row r="49" spans="2:16">
      <c r="B49" t="s">
        <v>22</v>
      </c>
      <c r="C49" t="s">
        <v>79</v>
      </c>
      <c r="D49" s="12"/>
      <c r="E49" s="9"/>
      <c r="F49" s="9"/>
      <c r="G49" s="33">
        <v>18.934999465942383</v>
      </c>
      <c r="H49" s="12"/>
      <c r="I49" s="9"/>
      <c r="J49" s="9"/>
      <c r="K49" s="9"/>
      <c r="L49" s="9"/>
      <c r="M49" s="9"/>
      <c r="N49" s="9"/>
      <c r="O49" s="37"/>
    </row>
    <row r="50" spans="2:16" ht="15">
      <c r="B50" t="s">
        <v>22</v>
      </c>
      <c r="C50" t="s">
        <v>79</v>
      </c>
      <c r="D50" s="5" t="e">
        <f>STDEV(C48:C50)</f>
        <v>#DIV/0!</v>
      </c>
      <c r="E50" s="1" t="e">
        <f>AVERAGE(C48:C50)</f>
        <v>#DIV/0!</v>
      </c>
      <c r="F50" s="9"/>
      <c r="G50" s="33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 t="e">
        <f>E50-I50</f>
        <v>#DIV/0!</v>
      </c>
      <c r="L50" s="1" t="e">
        <f>K50-$K$7</f>
        <v>#DIV/0!</v>
      </c>
      <c r="M50" s="30" t="e">
        <f>SQRT((D50*D50)+(H50*H50))</f>
        <v>#DIV/0!</v>
      </c>
      <c r="N50" s="17"/>
      <c r="O50" s="38" t="e">
        <f>POWER(2,-L50)</f>
        <v>#DIV/0!</v>
      </c>
      <c r="P50" s="29" t="e">
        <f>M50/SQRT((COUNT(C48:C50)+COUNT(G48:G50)/2))</f>
        <v>#DIV/0!</v>
      </c>
    </row>
    <row r="51" spans="2:16">
      <c r="B51" t="s">
        <v>23</v>
      </c>
      <c r="C51">
        <v>28.87978</v>
      </c>
      <c r="D51" s="13"/>
      <c r="E51" s="9"/>
      <c r="F51" s="9"/>
      <c r="G51" s="33">
        <v>17.916999816894531</v>
      </c>
      <c r="I51" s="9"/>
      <c r="J51" s="9"/>
      <c r="K51" s="9"/>
      <c r="L51" s="9"/>
      <c r="M51" s="9"/>
      <c r="N51" s="9"/>
      <c r="O51" s="37"/>
    </row>
    <row r="52" spans="2:16">
      <c r="B52" t="s">
        <v>23</v>
      </c>
      <c r="C52"/>
      <c r="D52" s="12"/>
      <c r="E52" s="9"/>
      <c r="F52" s="9"/>
      <c r="G52" s="33">
        <v>18.061000823974609</v>
      </c>
      <c r="H52" s="12"/>
      <c r="I52" s="9"/>
      <c r="J52" s="9"/>
      <c r="K52" s="9"/>
      <c r="L52" s="9"/>
      <c r="M52" s="9"/>
      <c r="N52" s="9"/>
      <c r="O52" s="37"/>
    </row>
    <row r="53" spans="2:16" ht="15">
      <c r="B53" t="s">
        <v>23</v>
      </c>
      <c r="C53">
        <v>28.811637999999999</v>
      </c>
      <c r="D53" s="5">
        <f>STDEV(C51:C53)</f>
        <v>4.8183670283614921E-2</v>
      </c>
      <c r="E53" s="1">
        <f>AVERAGE(C51:C53)</f>
        <v>28.845708999999999</v>
      </c>
      <c r="F53" s="9"/>
      <c r="G53" s="33">
        <v>18.187999725341797</v>
      </c>
      <c r="H53" s="4">
        <f>STDEV(G51:G53)</f>
        <v>0.13558881552139893</v>
      </c>
      <c r="I53" s="1">
        <f>AVERAGE(G51:G53)</f>
        <v>18.055333455403645</v>
      </c>
      <c r="J53" s="9"/>
      <c r="K53" s="1">
        <f>E53-I53</f>
        <v>10.790375544596355</v>
      </c>
      <c r="L53" s="1">
        <f>K53-$K$7</f>
        <v>3.2567263155314112</v>
      </c>
      <c r="M53" s="30">
        <f>SQRT((D53*D53)+(H53*H53))</f>
        <v>0.14389577122520336</v>
      </c>
      <c r="N53" s="17"/>
      <c r="O53" s="38">
        <f>POWER(2,-L53)</f>
        <v>0.10462312583845604</v>
      </c>
      <c r="P53" s="29">
        <f>M53/SQRT((COUNT(C51:C53)+COUNT(G51:G53)/2))</f>
        <v>7.6915525047187905E-2</v>
      </c>
    </row>
    <row r="54" spans="2:16">
      <c r="B54" s="34" t="s">
        <v>24</v>
      </c>
      <c r="C54"/>
      <c r="D54" s="13"/>
      <c r="E54" s="9"/>
      <c r="F54" s="9"/>
      <c r="G54" s="33">
        <v>17.055000305175781</v>
      </c>
      <c r="I54" s="9"/>
      <c r="J54" s="9"/>
      <c r="K54" s="9"/>
      <c r="L54" s="9"/>
      <c r="M54" s="9"/>
      <c r="N54" s="9"/>
      <c r="O54" s="37"/>
    </row>
    <row r="55" spans="2:16">
      <c r="B55" s="34" t="s">
        <v>24</v>
      </c>
      <c r="C55">
        <v>26.16085</v>
      </c>
      <c r="D55" s="12"/>
      <c r="E55" s="9"/>
      <c r="F55" s="9"/>
      <c r="G55" s="33">
        <v>17.048999786376953</v>
      </c>
      <c r="H55" s="12"/>
      <c r="I55" s="9"/>
      <c r="J55" s="9"/>
      <c r="K55" s="9"/>
      <c r="L55" s="9"/>
      <c r="M55" s="9"/>
      <c r="N55" s="9"/>
      <c r="O55" s="37"/>
    </row>
    <row r="56" spans="2:16" ht="15">
      <c r="B56" s="34" t="s">
        <v>24</v>
      </c>
      <c r="C56">
        <v>28.076777</v>
      </c>
      <c r="D56" s="5">
        <f>STDEV(C54:C56)</f>
        <v>1.3547649739583985</v>
      </c>
      <c r="E56" s="1">
        <f>AVERAGE(C54:C56)</f>
        <v>27.118813500000002</v>
      </c>
      <c r="F56" s="9"/>
      <c r="G56" s="33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10.051146492553713</v>
      </c>
      <c r="L56" s="1">
        <f>K56-$K$7</f>
        <v>2.5174972634887691</v>
      </c>
      <c r="M56" s="30">
        <f>SQRT((D56*D56)+(H56*H56))</f>
        <v>1.3550400353070253</v>
      </c>
      <c r="N56" s="17"/>
      <c r="O56" s="39">
        <f>POWER(2,-L56)</f>
        <v>0.17464566479975804</v>
      </c>
      <c r="P56" s="29">
        <f>M56/SQRT((COUNT(C54:C56)+COUNT(G54:G56)/2))</f>
        <v>0.72429936535442196</v>
      </c>
    </row>
    <row r="57" spans="2:16">
      <c r="B57" t="s">
        <v>25</v>
      </c>
      <c r="C57" t="s">
        <v>79</v>
      </c>
      <c r="D57" s="13"/>
      <c r="E57" s="9"/>
      <c r="F57" s="9"/>
      <c r="G57" s="33">
        <v>29.250999450683594</v>
      </c>
      <c r="I57" s="9"/>
      <c r="J57" s="9"/>
      <c r="K57" s="9"/>
      <c r="L57" s="9"/>
      <c r="M57" s="9"/>
      <c r="N57" s="9"/>
      <c r="O57" s="37"/>
    </row>
    <row r="58" spans="2:16">
      <c r="B58" t="s">
        <v>25</v>
      </c>
      <c r="C58" t="s">
        <v>79</v>
      </c>
      <c r="D58" s="12"/>
      <c r="E58" s="9"/>
      <c r="F58" s="9"/>
      <c r="G58" s="33">
        <v>29.259000778198242</v>
      </c>
      <c r="H58" s="12"/>
      <c r="I58" s="9"/>
      <c r="J58" s="9"/>
      <c r="K58" s="9"/>
      <c r="L58" s="9"/>
      <c r="M58" s="9"/>
      <c r="N58" s="9"/>
      <c r="O58" s="37"/>
    </row>
    <row r="59" spans="2:16" ht="15">
      <c r="B59" t="s">
        <v>25</v>
      </c>
      <c r="C59" t="s">
        <v>79</v>
      </c>
      <c r="D59" s="5" t="e">
        <f>STDEV(C57:C59)</f>
        <v>#DIV/0!</v>
      </c>
      <c r="E59" s="1" t="e">
        <f>AVERAGE(C57:C59)</f>
        <v>#DIV/0!</v>
      </c>
      <c r="F59" s="9"/>
      <c r="G59" s="33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 t="e">
        <f>E59-I59</f>
        <v>#DIV/0!</v>
      </c>
      <c r="L59" s="1" t="e">
        <f>K59-$K$7</f>
        <v>#DIV/0!</v>
      </c>
      <c r="M59" s="30" t="e">
        <f>SQRT((D59*D59)+(H59*H59))</f>
        <v>#DIV/0!</v>
      </c>
      <c r="N59" s="17"/>
      <c r="O59" s="38" t="e">
        <f>POWER(2,-L59)</f>
        <v>#DIV/0!</v>
      </c>
      <c r="P59" s="29" t="e">
        <f>M59/SQRT((COUNT(C57:C59)+COUNT(G57:G59)/2))</f>
        <v>#DIV/0!</v>
      </c>
    </row>
    <row r="60" spans="2:16">
      <c r="B60" t="s">
        <v>26</v>
      </c>
      <c r="C60">
        <v>23.902070999999999</v>
      </c>
      <c r="D60" s="13"/>
      <c r="E60" s="9"/>
      <c r="F60" s="9"/>
      <c r="G60" s="33">
        <v>16.325000762939453</v>
      </c>
      <c r="I60" s="9"/>
      <c r="J60" s="9"/>
      <c r="K60" s="9"/>
      <c r="L60" s="9"/>
      <c r="M60" s="9"/>
      <c r="N60" s="9"/>
      <c r="O60" s="37"/>
    </row>
    <row r="61" spans="2:16">
      <c r="B61" t="s">
        <v>26</v>
      </c>
      <c r="C61"/>
      <c r="D61" s="12"/>
      <c r="E61" s="9"/>
      <c r="F61" s="9"/>
      <c r="G61" s="33">
        <v>16.319000244140625</v>
      </c>
      <c r="H61" s="12"/>
      <c r="I61" s="9"/>
      <c r="J61" s="9"/>
      <c r="K61" s="9"/>
      <c r="L61" s="9"/>
      <c r="M61" s="9"/>
      <c r="N61" s="9"/>
      <c r="O61" s="37"/>
    </row>
    <row r="62" spans="2:16" ht="15">
      <c r="B62" t="s">
        <v>26</v>
      </c>
      <c r="C62">
        <v>23.815162999999998</v>
      </c>
      <c r="D62" s="5">
        <f>STDEV(C60:C62)</f>
        <v>6.1453236139361246E-2</v>
      </c>
      <c r="E62" s="1">
        <f>AVERAGE(C60:C62)</f>
        <v>23.858616999999999</v>
      </c>
      <c r="F62" s="9"/>
      <c r="G62" s="33">
        <v>16.389999389648438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7.5139502010904948</v>
      </c>
      <c r="L62" s="1">
        <f>K62-$K$7</f>
        <v>-1.9699027974448668E-2</v>
      </c>
      <c r="M62" s="30">
        <f>SQRT((D62*D62)+(H62*H62))</f>
        <v>7.2984824626709313E-2</v>
      </c>
      <c r="N62" s="17"/>
      <c r="O62" s="38">
        <f>POWER(2,-L62)</f>
        <v>1.0137479717445297</v>
      </c>
      <c r="P62" s="29">
        <f>M62/SQRT((COUNT(C60:C62)+COUNT(G60:G62)/2))</f>
        <v>3.9012029740989655E-2</v>
      </c>
    </row>
    <row r="63" spans="2:16">
      <c r="B63" t="s">
        <v>27</v>
      </c>
      <c r="C63" t="s">
        <v>79</v>
      </c>
      <c r="D63" s="13"/>
      <c r="E63" s="9"/>
      <c r="F63" s="9"/>
      <c r="G63" s="33">
        <v>18.239999771118164</v>
      </c>
      <c r="I63" s="9"/>
      <c r="J63" s="9"/>
      <c r="K63" s="9"/>
      <c r="L63" s="9"/>
      <c r="M63" s="9"/>
      <c r="N63" s="9"/>
      <c r="O63" s="37"/>
    </row>
    <row r="64" spans="2:16">
      <c r="B64" t="s">
        <v>27</v>
      </c>
      <c r="C64" t="s">
        <v>79</v>
      </c>
      <c r="D64" s="12"/>
      <c r="E64" s="9"/>
      <c r="F64" s="9"/>
      <c r="G64" s="33">
        <v>18.23900032043457</v>
      </c>
      <c r="H64" s="12"/>
      <c r="I64" s="9"/>
      <c r="J64" s="9"/>
      <c r="K64" s="9"/>
      <c r="L64" s="9"/>
      <c r="M64" s="9"/>
      <c r="N64" s="9"/>
      <c r="O64" s="37"/>
    </row>
    <row r="65" spans="2:16" ht="15">
      <c r="B65" t="s">
        <v>27</v>
      </c>
      <c r="C65" t="s">
        <v>79</v>
      </c>
      <c r="D65" s="5" t="e">
        <f>STDEV(C63:C65)</f>
        <v>#DIV/0!</v>
      </c>
      <c r="E65" s="1" t="e">
        <f>AVERAGE(C63:C65)</f>
        <v>#DIV/0!</v>
      </c>
      <c r="F65" s="9"/>
      <c r="G65" s="33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 t="e">
        <f>E65-I65</f>
        <v>#DIV/0!</v>
      </c>
      <c r="L65" s="1" t="e">
        <f>K65-$K$7</f>
        <v>#DIV/0!</v>
      </c>
      <c r="M65" s="30" t="e">
        <f>SQRT((D65*D65)+(H65*H65))</f>
        <v>#DIV/0!</v>
      </c>
      <c r="N65" s="17"/>
      <c r="O65" s="38" t="e">
        <f>POWER(2,-L65)</f>
        <v>#DIV/0!</v>
      </c>
      <c r="P65" s="29" t="e">
        <f>M65/SQRT((COUNT(C63:C65)+COUNT(G63:G65)/2))</f>
        <v>#DIV/0!</v>
      </c>
    </row>
    <row r="66" spans="2:16">
      <c r="B66" t="s">
        <v>28</v>
      </c>
      <c r="C66">
        <v>24.267963000000002</v>
      </c>
      <c r="D66" s="13"/>
      <c r="E66" s="9"/>
      <c r="F66" s="9"/>
      <c r="G66" s="33">
        <v>15.857000350952148</v>
      </c>
      <c r="I66" s="9"/>
      <c r="J66" s="9"/>
      <c r="K66" s="9"/>
      <c r="L66" s="9"/>
      <c r="M66" s="9"/>
      <c r="N66" s="9"/>
      <c r="O66" s="37"/>
    </row>
    <row r="67" spans="2:16">
      <c r="B67" t="s">
        <v>28</v>
      </c>
      <c r="C67">
        <v>24.577589</v>
      </c>
      <c r="D67" s="12"/>
      <c r="E67" s="9"/>
      <c r="F67" s="9"/>
      <c r="G67" s="33">
        <v>15.913999557495117</v>
      </c>
      <c r="H67" s="12"/>
      <c r="I67" s="9"/>
      <c r="J67" s="9"/>
      <c r="K67" s="9"/>
      <c r="L67" s="9"/>
      <c r="M67" s="9"/>
      <c r="N67" s="9"/>
      <c r="O67" s="37"/>
    </row>
    <row r="68" spans="2:16" ht="15">
      <c r="B68" t="s">
        <v>28</v>
      </c>
      <c r="C68">
        <v>24.298165999999998</v>
      </c>
      <c r="D68" s="5">
        <f>STDEV(C66:C68)</f>
        <v>0.17071306043280113</v>
      </c>
      <c r="E68" s="1">
        <f>AVERAGE(C66:C68)</f>
        <v>24.38123933333333</v>
      </c>
      <c r="F68" s="9"/>
      <c r="G68" s="33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8.4965725725707966</v>
      </c>
      <c r="L68" s="1">
        <f>K68-$K$7</f>
        <v>0.96292334350585307</v>
      </c>
      <c r="M68" s="30">
        <f>SQRT((D68*D68)+(H68*H68))</f>
        <v>0.17308165420689761</v>
      </c>
      <c r="N68" s="17"/>
      <c r="O68" s="38">
        <f>POWER(2,-L68)</f>
        <v>0.51301633067353614</v>
      </c>
      <c r="P68" s="29">
        <f>M68/SQRT((COUNT(C66:C68)+COUNT(G66:G68)/2))</f>
        <v>8.1591474259121624E-2</v>
      </c>
    </row>
    <row r="69" spans="2:16">
      <c r="B69" t="s">
        <v>29</v>
      </c>
      <c r="C69">
        <v>30.180842999999999</v>
      </c>
      <c r="D69" s="13"/>
      <c r="E69" s="9"/>
      <c r="F69" s="9"/>
      <c r="G69" s="33">
        <v>18.743999481201172</v>
      </c>
      <c r="I69" s="9"/>
      <c r="J69" s="9"/>
      <c r="K69" s="9"/>
      <c r="L69" s="9"/>
      <c r="M69" s="9"/>
      <c r="N69" s="9"/>
      <c r="O69" s="37"/>
    </row>
    <row r="70" spans="2:16">
      <c r="B70" t="s">
        <v>29</v>
      </c>
      <c r="C70" t="s">
        <v>79</v>
      </c>
      <c r="D70" s="12"/>
      <c r="E70" s="9"/>
      <c r="F70" s="9"/>
      <c r="G70" s="33">
        <v>18.677000045776367</v>
      </c>
      <c r="H70" s="12"/>
      <c r="I70" s="9"/>
      <c r="J70" s="9"/>
      <c r="K70" s="9"/>
      <c r="L70" s="9"/>
      <c r="M70" s="9"/>
      <c r="N70" s="9"/>
      <c r="O70" s="37"/>
    </row>
    <row r="71" spans="2:16" ht="15">
      <c r="B71" t="s">
        <v>29</v>
      </c>
      <c r="C71" t="s">
        <v>79</v>
      </c>
      <c r="D71" s="5" t="e">
        <f>STDEV(C69:C71)</f>
        <v>#DIV/0!</v>
      </c>
      <c r="E71" s="1">
        <f>AVERAGE(C69:C71)</f>
        <v>30.180842999999999</v>
      </c>
      <c r="F71" s="9"/>
      <c r="G71" s="33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11.470510129516601</v>
      </c>
      <c r="L71" s="1">
        <f>K71-$K$7</f>
        <v>3.9368609004516575</v>
      </c>
      <c r="M71" s="30" t="e">
        <f>SQRT((D71*D71)+(H71*H71))</f>
        <v>#DIV/0!</v>
      </c>
      <c r="N71" s="17"/>
      <c r="O71" s="39">
        <f>POWER(2,-L71)</f>
        <v>6.5296030487619297E-2</v>
      </c>
      <c r="P71" s="29" t="e">
        <f>M71/SQRT((COUNT(C69:C71)+COUNT(G69:G71)/2))</f>
        <v>#DIV/0!</v>
      </c>
    </row>
    <row r="72" spans="2:16">
      <c r="B72" t="s">
        <v>30</v>
      </c>
      <c r="C72"/>
      <c r="D72" s="13"/>
      <c r="E72" s="9"/>
      <c r="F72" s="9"/>
      <c r="G72" s="33">
        <v>20.995000839233398</v>
      </c>
      <c r="I72" s="9"/>
      <c r="J72" s="9"/>
      <c r="K72" s="9"/>
      <c r="L72" s="9"/>
      <c r="M72" s="9"/>
      <c r="N72" s="9"/>
      <c r="O72" s="37"/>
    </row>
    <row r="73" spans="2:16">
      <c r="B73" t="s">
        <v>30</v>
      </c>
      <c r="C73" t="s">
        <v>79</v>
      </c>
      <c r="D73" s="12"/>
      <c r="E73" s="9"/>
      <c r="F73" s="9"/>
      <c r="G73" s="33">
        <v>20.958000183105469</v>
      </c>
      <c r="H73" s="12"/>
      <c r="I73" s="9"/>
      <c r="J73" s="9"/>
      <c r="K73" s="9"/>
      <c r="L73" s="9"/>
      <c r="M73" s="9"/>
      <c r="N73" s="9"/>
      <c r="O73" s="37"/>
    </row>
    <row r="74" spans="2:16" ht="15">
      <c r="B74" t="s">
        <v>30</v>
      </c>
      <c r="C74">
        <v>26.268650000000001</v>
      </c>
      <c r="D74" s="5" t="e">
        <f>STDEV(C72:C74)</f>
        <v>#DIV/0!</v>
      </c>
      <c r="E74" s="1">
        <f>AVERAGE(C72:C74)</f>
        <v>26.268650000000001</v>
      </c>
      <c r="F74" s="9"/>
      <c r="G74" s="33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5.2729828603108722</v>
      </c>
      <c r="L74" s="1">
        <f>K74-$K$7</f>
        <v>-2.2606663687540713</v>
      </c>
      <c r="M74" s="30" t="e">
        <f>SQRT((D74*D74)+(H74*H74))</f>
        <v>#DIV/0!</v>
      </c>
      <c r="N74" s="17"/>
      <c r="O74" s="39">
        <f>POWER(2,-L74)</f>
        <v>4.792127751033882</v>
      </c>
      <c r="P74" s="29" t="e">
        <f>M74/SQRT((COUNT(C72:C74)+COUNT(G72:G74)/2))</f>
        <v>#DIV/0!</v>
      </c>
    </row>
    <row r="75" spans="2:16">
      <c r="B75" t="s">
        <v>31</v>
      </c>
      <c r="C75" t="s">
        <v>79</v>
      </c>
      <c r="D75" s="13"/>
      <c r="E75" s="9"/>
      <c r="F75" s="9"/>
      <c r="G75" s="33">
        <v>18.180999755859375</v>
      </c>
      <c r="I75" s="9"/>
      <c r="J75" s="9"/>
      <c r="K75" s="9"/>
      <c r="L75" s="9"/>
      <c r="M75" s="9"/>
      <c r="N75" s="9"/>
      <c r="O75" s="37"/>
    </row>
    <row r="76" spans="2:16">
      <c r="B76" t="s">
        <v>31</v>
      </c>
      <c r="C76" t="s">
        <v>79</v>
      </c>
      <c r="D76" s="12"/>
      <c r="E76" s="9"/>
      <c r="F76" s="9"/>
      <c r="G76" s="33">
        <v>18.25</v>
      </c>
      <c r="H76" s="12"/>
      <c r="I76" s="9"/>
      <c r="J76" s="9"/>
      <c r="K76" s="9"/>
      <c r="L76" s="9"/>
      <c r="M76" s="9"/>
      <c r="N76" s="9"/>
      <c r="O76" s="37"/>
    </row>
    <row r="77" spans="2:16" ht="15">
      <c r="B77" t="s">
        <v>31</v>
      </c>
      <c r="C77">
        <v>27.335795999999998</v>
      </c>
      <c r="D77" s="5" t="e">
        <f>STDEV(C75:C77)</f>
        <v>#DIV/0!</v>
      </c>
      <c r="E77" s="1">
        <f>AVERAGE(C75:C77)</f>
        <v>27.335795999999998</v>
      </c>
      <c r="F77" s="9"/>
      <c r="G77" s="33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9.0974626158040337</v>
      </c>
      <c r="L77" s="1">
        <f>K77-$K$7</f>
        <v>1.5638133867390902</v>
      </c>
      <c r="M77" s="30" t="e">
        <f>SQRT((D77*D77)+(H77*H77))</f>
        <v>#DIV/0!</v>
      </c>
      <c r="N77" s="17"/>
      <c r="O77" s="39">
        <f>POWER(2,-L77)</f>
        <v>0.3382558084758745</v>
      </c>
      <c r="P77" s="29" t="e">
        <f>M77/SQRT((COUNT(C75:C77)+COUNT(G75:G77)/2))</f>
        <v>#DIV/0!</v>
      </c>
    </row>
    <row r="78" spans="2:16">
      <c r="B78" t="s">
        <v>32</v>
      </c>
      <c r="C78">
        <v>26.166087999999998</v>
      </c>
      <c r="D78" s="13"/>
      <c r="E78" s="9"/>
      <c r="F78" s="9"/>
      <c r="G78" s="33">
        <v>18.732000350952148</v>
      </c>
      <c r="I78" s="9"/>
      <c r="J78" s="9"/>
      <c r="K78" s="9"/>
      <c r="L78" s="9"/>
      <c r="M78" s="9"/>
      <c r="N78" s="9"/>
      <c r="O78" s="37"/>
    </row>
    <row r="79" spans="2:16">
      <c r="B79" t="s">
        <v>32</v>
      </c>
      <c r="C79">
        <v>25.753630000000001</v>
      </c>
      <c r="D79" s="12"/>
      <c r="E79" s="9"/>
      <c r="F79" s="9"/>
      <c r="G79" s="33">
        <v>18.843000411987305</v>
      </c>
      <c r="H79" s="12"/>
      <c r="I79" s="9"/>
      <c r="J79" s="9"/>
      <c r="K79" s="9"/>
      <c r="L79" s="9"/>
      <c r="M79" s="9"/>
      <c r="N79" s="9"/>
      <c r="O79" s="37"/>
    </row>
    <row r="80" spans="2:16" ht="15">
      <c r="B80" t="s">
        <v>32</v>
      </c>
      <c r="C80">
        <v>25.701561000000002</v>
      </c>
      <c r="D80" s="5">
        <f>STDEV(C78:C80)</f>
        <v>0.25449889202574627</v>
      </c>
      <c r="E80" s="1">
        <f>AVERAGE(C78:C80)</f>
        <v>25.873759666666668</v>
      </c>
      <c r="F80" s="9"/>
      <c r="G80" s="33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7.1014258857421879</v>
      </c>
      <c r="L80" s="1">
        <f>K80-$K$7</f>
        <v>-0.43222334332275558</v>
      </c>
      <c r="M80" s="30">
        <f>SQRT((D80*D80)+(H80*H80))</f>
        <v>0.26180148346806947</v>
      </c>
      <c r="N80" s="17"/>
      <c r="O80" s="38">
        <f>POWER(2,-L80)</f>
        <v>1.3493114047929309</v>
      </c>
      <c r="P80" s="29">
        <f>M80/SQRT((COUNT(C78:C80)+COUNT(G78:G80)/2))</f>
        <v>0.12341440285664651</v>
      </c>
    </row>
    <row r="81" spans="2:16">
      <c r="B81" s="34" t="s">
        <v>33</v>
      </c>
      <c r="C81">
        <v>30.73959</v>
      </c>
      <c r="D81" s="13"/>
      <c r="E81" s="9"/>
      <c r="F81" s="9"/>
      <c r="G81" s="33">
        <v>18.788000106811523</v>
      </c>
      <c r="I81" s="9"/>
      <c r="J81" s="9"/>
      <c r="K81" s="9"/>
      <c r="L81" s="9"/>
      <c r="M81" s="9"/>
      <c r="N81" s="9"/>
      <c r="O81" s="37"/>
    </row>
    <row r="82" spans="2:16">
      <c r="B82" s="34" t="s">
        <v>33</v>
      </c>
      <c r="C82">
        <v>31.320034</v>
      </c>
      <c r="D82" s="12"/>
      <c r="E82" s="9"/>
      <c r="F82" s="9"/>
      <c r="G82" s="33">
        <v>18.947999954223633</v>
      </c>
      <c r="H82" s="12"/>
      <c r="I82" s="9"/>
      <c r="J82" s="9"/>
      <c r="K82" s="9"/>
      <c r="L82" s="9"/>
      <c r="M82" s="9"/>
      <c r="N82" s="9"/>
      <c r="O82" s="37"/>
    </row>
    <row r="83" spans="2:16" ht="15">
      <c r="B83" s="34" t="s">
        <v>33</v>
      </c>
      <c r="C83" t="s">
        <v>79</v>
      </c>
      <c r="D83" s="5">
        <f>STDEV(C81:C83)</f>
        <v>0.41043588849904439</v>
      </c>
      <c r="E83" s="1">
        <f>AVERAGE(C81:C83)</f>
        <v>31.029812</v>
      </c>
      <c r="F83" s="9"/>
      <c r="G83" s="33">
        <v>18.638999938964844</v>
      </c>
      <c r="H83" s="4">
        <f>STDEV(G81:G83)</f>
        <v>0.15453263442833517</v>
      </c>
      <c r="I83" s="1">
        <f>AVERAGE(G81:G83)</f>
        <v>18.791666666666668</v>
      </c>
      <c r="J83" s="9"/>
      <c r="K83" s="1">
        <f>E83-I83</f>
        <v>12.238145333333332</v>
      </c>
      <c r="L83" s="1">
        <f>K83-$K$7</f>
        <v>4.7044961042683884</v>
      </c>
      <c r="M83" s="30">
        <f>SQRT((D83*D83)+(H83*H83))</f>
        <v>0.43856351155945644</v>
      </c>
      <c r="N83" s="17"/>
      <c r="O83" s="39">
        <f>POWER(2,-L83)</f>
        <v>3.8353549093923696E-2</v>
      </c>
      <c r="P83" s="29">
        <f>M83/SQRT((COUNT(C81:C83)+COUNT(G81:G83)/2))</f>
        <v>0.23442205751370843</v>
      </c>
    </row>
    <row r="84" spans="2:16">
      <c r="B84" t="s">
        <v>34</v>
      </c>
      <c r="C84"/>
      <c r="D84" s="13"/>
      <c r="E84" s="9"/>
      <c r="F84" s="9"/>
      <c r="G84" s="33">
        <v>17.242000579833984</v>
      </c>
      <c r="I84" s="9"/>
      <c r="J84" s="9"/>
      <c r="K84" s="9"/>
      <c r="L84" s="9"/>
      <c r="M84" s="9"/>
      <c r="N84" s="9"/>
      <c r="O84" s="37"/>
    </row>
    <row r="85" spans="2:16">
      <c r="B85" t="s">
        <v>34</v>
      </c>
      <c r="C85">
        <v>26.518719000000001</v>
      </c>
      <c r="D85" s="12"/>
      <c r="E85" s="9"/>
      <c r="F85" s="9"/>
      <c r="G85" s="33">
        <v>17.23900032043457</v>
      </c>
      <c r="H85" s="12"/>
      <c r="I85" s="9"/>
      <c r="J85" s="9"/>
      <c r="K85" s="9"/>
      <c r="L85" s="9"/>
      <c r="M85" s="9"/>
      <c r="N85" s="9"/>
      <c r="O85" s="37"/>
    </row>
    <row r="86" spans="2:16" ht="15">
      <c r="B86" t="s">
        <v>34</v>
      </c>
      <c r="C86">
        <v>27.012657000000001</v>
      </c>
      <c r="D86" s="5">
        <f>STDEV(C84:C86)</f>
        <v>0.34926690928572091</v>
      </c>
      <c r="E86" s="1">
        <f>AVERAGE(C84:C86)</f>
        <v>26.765688000000001</v>
      </c>
      <c r="F86" s="9"/>
      <c r="G86" s="33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9.5251875498657235</v>
      </c>
      <c r="L86" s="1">
        <f>K86-$K$7</f>
        <v>1.99153832080078</v>
      </c>
      <c r="M86" s="30">
        <f>SQRT((D86*D86)+(H86*H86))</f>
        <v>0.34927335240500657</v>
      </c>
      <c r="N86" s="17"/>
      <c r="O86" s="38">
        <f>POWER(2,-L86)</f>
        <v>0.2514706057445239</v>
      </c>
      <c r="P86" s="29">
        <f>M86/SQRT((COUNT(C84:C86)+COUNT(G84:G86)/2))</f>
        <v>0.20165306403179359</v>
      </c>
    </row>
    <row r="87" spans="2:16">
      <c r="B87" t="s">
        <v>35</v>
      </c>
      <c r="C87" t="s">
        <v>79</v>
      </c>
      <c r="D87" s="13"/>
      <c r="E87" s="9"/>
      <c r="F87" s="9"/>
      <c r="G87" s="33">
        <v>31.420000076293945</v>
      </c>
      <c r="I87" s="9"/>
      <c r="J87" s="9"/>
      <c r="K87" s="9"/>
      <c r="L87" s="9"/>
      <c r="M87" s="9"/>
      <c r="N87" s="9"/>
      <c r="O87" s="37"/>
    </row>
    <row r="88" spans="2:16">
      <c r="B88" t="s">
        <v>35</v>
      </c>
      <c r="C88" t="s">
        <v>79</v>
      </c>
      <c r="D88" s="12"/>
      <c r="E88" s="9"/>
      <c r="F88" s="9"/>
      <c r="G88" s="33">
        <v>30.76300048828125</v>
      </c>
      <c r="H88" s="12"/>
      <c r="I88" s="9"/>
      <c r="J88" s="9"/>
      <c r="K88" s="9"/>
      <c r="L88" s="9"/>
      <c r="M88" s="9"/>
      <c r="N88" s="9"/>
      <c r="O88" s="37"/>
    </row>
    <row r="89" spans="2:16" ht="15">
      <c r="B89" t="s">
        <v>35</v>
      </c>
      <c r="C89">
        <v>35.745213</v>
      </c>
      <c r="D89" s="5" t="e">
        <f>STDEV(C87:C89)</f>
        <v>#DIV/0!</v>
      </c>
      <c r="E89" s="1">
        <f>AVERAGE(C87:C89)</f>
        <v>35.745213</v>
      </c>
      <c r="F89" s="9"/>
      <c r="G89" s="33">
        <v>34.949001312255859</v>
      </c>
      <c r="H89" s="4">
        <f>STDEV(G87:G89)</f>
        <v>2.2512256321237429</v>
      </c>
      <c r="I89" s="1">
        <f>AVERAGE(G87:G89)</f>
        <v>32.377333958943687</v>
      </c>
      <c r="J89" s="9"/>
      <c r="K89" s="1">
        <f>E89-I89</f>
        <v>3.3678790410563124</v>
      </c>
      <c r="L89" s="1">
        <f>K89-$K$7</f>
        <v>-4.1657701880086311</v>
      </c>
      <c r="M89" s="30" t="e">
        <f>SQRT((D89*D89)+(H89*H89))</f>
        <v>#DIV/0!</v>
      </c>
      <c r="N89" s="17"/>
      <c r="O89" s="38">
        <f>POWER(2,-L89)</f>
        <v>17.948236422755901</v>
      </c>
      <c r="P89" s="29" t="e">
        <f>M89/SQRT((COUNT(C87:C89)+COUNT(G87:G89)/2))</f>
        <v>#DIV/0!</v>
      </c>
    </row>
    <row r="90" spans="2:16">
      <c r="B90" t="s">
        <v>36</v>
      </c>
      <c r="C90" t="s">
        <v>79</v>
      </c>
      <c r="D90" s="13"/>
      <c r="E90" s="9"/>
      <c r="F90" s="9"/>
      <c r="G90" s="33">
        <v>29.850000381469727</v>
      </c>
      <c r="I90" s="9"/>
      <c r="J90" s="9"/>
      <c r="K90" s="9"/>
      <c r="L90" s="9"/>
      <c r="M90" s="9"/>
      <c r="N90" s="9"/>
      <c r="O90" s="37"/>
    </row>
    <row r="91" spans="2:16">
      <c r="B91" t="s">
        <v>36</v>
      </c>
      <c r="C91" t="s">
        <v>79</v>
      </c>
      <c r="D91" s="12"/>
      <c r="E91" s="9"/>
      <c r="F91" s="9"/>
      <c r="G91" s="33">
        <v>29.079000473022461</v>
      </c>
      <c r="H91" s="12"/>
      <c r="I91" s="9"/>
      <c r="J91" s="9"/>
      <c r="K91" s="9"/>
      <c r="L91" s="9"/>
      <c r="M91" s="9"/>
      <c r="N91" s="9"/>
      <c r="O91" s="37"/>
    </row>
    <row r="92" spans="2:16" ht="15">
      <c r="B92" t="s">
        <v>36</v>
      </c>
      <c r="C92" t="s">
        <v>79</v>
      </c>
      <c r="D92" s="5" t="e">
        <f>STDEV(C90:C92)</f>
        <v>#DIV/0!</v>
      </c>
      <c r="E92" s="1" t="e">
        <f>AVERAGE(C90:C92)</f>
        <v>#DIV/0!</v>
      </c>
      <c r="F92" s="9"/>
      <c r="G92" s="33">
        <v>29.853000640869141</v>
      </c>
      <c r="H92" s="4">
        <f>STDEV(G90:G92)</f>
        <v>0.44600562780620528</v>
      </c>
      <c r="I92" s="1">
        <f>AVERAGE(G90:G92)</f>
        <v>29.594000498453777</v>
      </c>
      <c r="J92" s="9"/>
      <c r="K92" s="1" t="e">
        <f>E92-I92</f>
        <v>#DIV/0!</v>
      </c>
      <c r="L92" s="1" t="e">
        <f>K92-$K$7</f>
        <v>#DIV/0!</v>
      </c>
      <c r="M92" s="30" t="e">
        <f>SQRT((D92*D92)+(H92*H92))</f>
        <v>#DIV/0!</v>
      </c>
      <c r="N92" s="17"/>
      <c r="O92" s="38" t="e">
        <f>POWER(2,-L92)</f>
        <v>#DIV/0!</v>
      </c>
      <c r="P92" s="29" t="e">
        <f>M92/SQRT((COUNT(C90:C92)+COUNT(G90:G92)/2))</f>
        <v>#DIV/0!</v>
      </c>
    </row>
    <row r="93" spans="2:16">
      <c r="B93" t="s">
        <v>37</v>
      </c>
      <c r="C93">
        <v>34.649679999999996</v>
      </c>
      <c r="D93" s="13"/>
      <c r="E93" s="9"/>
      <c r="F93" s="9"/>
      <c r="G93" s="33">
        <v>18.238000869750977</v>
      </c>
      <c r="I93" s="9"/>
      <c r="J93" s="9"/>
      <c r="K93" s="9"/>
      <c r="L93" s="9"/>
      <c r="M93" s="9"/>
      <c r="N93" s="9"/>
      <c r="O93" s="37"/>
    </row>
    <row r="94" spans="2:16">
      <c r="B94" t="s">
        <v>37</v>
      </c>
      <c r="C94" t="s">
        <v>79</v>
      </c>
      <c r="D94" s="12"/>
      <c r="E94" s="9"/>
      <c r="F94" s="9"/>
      <c r="G94" s="33">
        <v>18.260000228881836</v>
      </c>
      <c r="H94" s="12"/>
      <c r="I94" s="9"/>
      <c r="J94" s="9"/>
      <c r="K94" s="9"/>
      <c r="L94" s="9"/>
      <c r="M94" s="9"/>
      <c r="N94" s="9"/>
      <c r="O94" s="37"/>
    </row>
    <row r="95" spans="2:16" ht="15">
      <c r="B95" t="s">
        <v>37</v>
      </c>
      <c r="C95" t="s">
        <v>79</v>
      </c>
      <c r="D95" s="5" t="e">
        <f>STDEV(C93:C95)</f>
        <v>#DIV/0!</v>
      </c>
      <c r="E95" s="1">
        <f>AVERAGE(C93:C95)</f>
        <v>34.649679999999996</v>
      </c>
      <c r="F95" s="9"/>
      <c r="G95" s="33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16.398346127522782</v>
      </c>
      <c r="L95" s="1">
        <f>K95-$K$7</f>
        <v>8.8646968984578383</v>
      </c>
      <c r="M95" s="30" t="e">
        <f>SQRT((D95*D95)+(H95*H95))</f>
        <v>#DIV/0!</v>
      </c>
      <c r="N95" s="17"/>
      <c r="O95" s="39">
        <f>POWER(2,-L95)</f>
        <v>2.145163165453789E-3</v>
      </c>
      <c r="P95" s="29" t="e">
        <f>M95/SQRT((COUNT(C93:C95)+COUNT(G93:G95)/2))</f>
        <v>#DIV/0!</v>
      </c>
    </row>
    <row r="96" spans="2:16">
      <c r="B96" t="s">
        <v>38</v>
      </c>
      <c r="C96">
        <v>28.476362000000002</v>
      </c>
      <c r="D96" s="13"/>
      <c r="E96" s="9"/>
      <c r="F96" s="9"/>
      <c r="G96" s="33">
        <v>17.336999893188477</v>
      </c>
      <c r="I96" s="9"/>
      <c r="J96" s="9"/>
      <c r="K96" s="9"/>
      <c r="L96" s="9"/>
      <c r="M96" s="9"/>
      <c r="N96" s="9"/>
      <c r="O96" s="37"/>
    </row>
    <row r="97" spans="2:16">
      <c r="B97" t="s">
        <v>38</v>
      </c>
      <c r="C97">
        <v>28.35144</v>
      </c>
      <c r="D97" s="12"/>
      <c r="E97" s="9"/>
      <c r="F97" s="9"/>
      <c r="G97" s="33">
        <v>17.35099983215332</v>
      </c>
      <c r="H97" s="12"/>
      <c r="I97" s="9"/>
      <c r="J97" s="9"/>
      <c r="K97" s="9"/>
      <c r="L97" s="9"/>
      <c r="M97" s="9"/>
      <c r="N97" s="9"/>
      <c r="O97" s="37"/>
    </row>
    <row r="98" spans="2:16" ht="15">
      <c r="B98" t="s">
        <v>38</v>
      </c>
      <c r="C98">
        <v>28.751204000000001</v>
      </c>
      <c r="D98" s="5">
        <f>STDEV(C96:C98)</f>
        <v>0.20451360457762585</v>
      </c>
      <c r="E98" s="1">
        <f>AVERAGE(C96:C98)</f>
        <v>28.526335333333336</v>
      </c>
      <c r="F98" s="9"/>
      <c r="G98" s="33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11.172002091552738</v>
      </c>
      <c r="L98" s="1">
        <f>K98-$K$7</f>
        <v>3.6383528624877943</v>
      </c>
      <c r="M98" s="30">
        <f>SQRT((D98*D98)+(H98*H98))</f>
        <v>0.20541458127787018</v>
      </c>
      <c r="N98" s="17"/>
      <c r="O98" s="38">
        <f>POWER(2,-L98)</f>
        <v>8.0305752055964186E-2</v>
      </c>
      <c r="P98" s="29">
        <f>M98/SQRT((COUNT(C96:C98)+COUNT(G96:G98)/2))</f>
        <v>9.683336225078483E-2</v>
      </c>
    </row>
    <row r="99" spans="2:16">
      <c r="B99" t="s">
        <v>39</v>
      </c>
      <c r="C99" t="s">
        <v>79</v>
      </c>
      <c r="D99" s="13"/>
      <c r="E99" s="9"/>
      <c r="F99" s="9"/>
      <c r="G99" s="33">
        <v>18.906999588012695</v>
      </c>
      <c r="I99" s="9"/>
      <c r="J99" s="9"/>
      <c r="K99" s="9"/>
      <c r="L99" s="9"/>
      <c r="M99" s="9"/>
      <c r="N99" s="9"/>
      <c r="O99" s="37"/>
    </row>
    <row r="100" spans="2:16">
      <c r="B100" t="s">
        <v>39</v>
      </c>
      <c r="C100" t="s">
        <v>79</v>
      </c>
      <c r="D100" s="12"/>
      <c r="E100" s="9"/>
      <c r="F100" s="9"/>
      <c r="G100" s="33">
        <v>18.979000091552734</v>
      </c>
      <c r="H100" s="12"/>
      <c r="I100" s="9"/>
      <c r="J100" s="9"/>
      <c r="K100" s="9"/>
      <c r="L100" s="9"/>
      <c r="M100" s="9"/>
      <c r="N100" s="9"/>
      <c r="O100" s="37"/>
    </row>
    <row r="101" spans="2:16" ht="15">
      <c r="B101" t="s">
        <v>39</v>
      </c>
      <c r="C101" t="s">
        <v>79</v>
      </c>
      <c r="D101" s="5" t="e">
        <f>STDEV(C99:C101)</f>
        <v>#DIV/0!</v>
      </c>
      <c r="E101" s="1" t="e">
        <f>AVERAGE(C99:C101)</f>
        <v>#DIV/0!</v>
      </c>
      <c r="F101" s="9"/>
      <c r="G101" s="33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 t="e">
        <f>E101-I101</f>
        <v>#DIV/0!</v>
      </c>
      <c r="L101" s="1" t="e">
        <f>K101-$K$7</f>
        <v>#DIV/0!</v>
      </c>
      <c r="M101" s="30" t="e">
        <f>SQRT((D101*D101)+(H101*H101))</f>
        <v>#DIV/0!</v>
      </c>
      <c r="N101" s="17"/>
      <c r="O101" s="38" t="e">
        <f>POWER(2,-L101)</f>
        <v>#DIV/0!</v>
      </c>
      <c r="P101" s="29" t="e">
        <f>M101/SQRT((COUNT(C99:C101)+COUNT(G99:G101)/2))</f>
        <v>#DIV/0!</v>
      </c>
    </row>
    <row r="102" spans="2:16">
      <c r="B102" t="s">
        <v>40</v>
      </c>
      <c r="C102"/>
      <c r="D102" s="13"/>
      <c r="E102" s="9"/>
      <c r="F102" s="9"/>
      <c r="G102" s="33">
        <v>17.632999420166016</v>
      </c>
      <c r="I102" s="9"/>
      <c r="J102" s="9"/>
      <c r="K102" s="9"/>
      <c r="L102" s="9"/>
      <c r="M102" s="9"/>
      <c r="N102" s="9"/>
      <c r="O102" s="37"/>
    </row>
    <row r="103" spans="2:16">
      <c r="B103" t="s">
        <v>40</v>
      </c>
      <c r="C103">
        <v>26.707743000000001</v>
      </c>
      <c r="D103" s="12"/>
      <c r="E103" s="9"/>
      <c r="F103" s="9"/>
      <c r="G103" s="33">
        <v>17.665000915527344</v>
      </c>
      <c r="H103" s="12"/>
      <c r="I103" s="9"/>
      <c r="J103" s="9"/>
      <c r="K103" s="9"/>
      <c r="L103" s="9"/>
      <c r="M103" s="9"/>
      <c r="N103" s="9"/>
      <c r="O103" s="37"/>
    </row>
    <row r="104" spans="2:16" ht="15">
      <c r="B104" t="s">
        <v>40</v>
      </c>
      <c r="C104">
        <v>26.702380000000002</v>
      </c>
      <c r="D104" s="5">
        <f>STDEV(C102:C104)</f>
        <v>3.7922136675028312E-3</v>
      </c>
      <c r="E104" s="1">
        <f>AVERAGE(C102:C104)</f>
        <v>26.705061499999999</v>
      </c>
      <c r="F104" s="9"/>
      <c r="G104" s="33">
        <v>17.708999633789062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9.0360615101725266</v>
      </c>
      <c r="L104" s="1">
        <f>K104-$K$7</f>
        <v>1.5024122811075831</v>
      </c>
      <c r="M104" s="30">
        <f>SQRT((D104*D104)+(H104*H104))</f>
        <v>3.8345579257988226E-2</v>
      </c>
      <c r="N104" s="17"/>
      <c r="O104" s="38">
        <f>POWER(2,-L104)</f>
        <v>0.35296272000094209</v>
      </c>
      <c r="P104" s="29">
        <f>M104/SQRT((COUNT(C102:C104)+COUNT(G102:G104)/2))</f>
        <v>2.0496574268682469E-2</v>
      </c>
    </row>
    <row r="105" spans="2:16">
      <c r="B105" t="s">
        <v>41</v>
      </c>
      <c r="C105" t="s">
        <v>79</v>
      </c>
      <c r="D105" s="13"/>
      <c r="E105" s="9"/>
      <c r="F105" s="9"/>
      <c r="G105" s="33">
        <v>18.833999633789062</v>
      </c>
      <c r="I105" s="9"/>
      <c r="J105" s="9"/>
      <c r="K105" s="9"/>
      <c r="L105" s="9"/>
      <c r="M105" s="9"/>
      <c r="N105" s="9"/>
      <c r="O105" s="37"/>
    </row>
    <row r="106" spans="2:16">
      <c r="B106" t="s">
        <v>41</v>
      </c>
      <c r="C106" t="s">
        <v>79</v>
      </c>
      <c r="D106" s="12"/>
      <c r="E106" s="9"/>
      <c r="F106" s="9"/>
      <c r="G106" s="33">
        <v>18.812000274658203</v>
      </c>
      <c r="H106" s="12"/>
      <c r="I106" s="9"/>
      <c r="J106" s="9"/>
      <c r="K106" s="9"/>
      <c r="L106" s="9"/>
      <c r="M106" s="9"/>
      <c r="N106" s="9"/>
      <c r="O106" s="37"/>
    </row>
    <row r="107" spans="2:16" ht="15">
      <c r="B107" t="s">
        <v>41</v>
      </c>
      <c r="C107" t="s">
        <v>79</v>
      </c>
      <c r="D107" s="5" t="e">
        <f>STDEV(C105:C107)</f>
        <v>#DIV/0!</v>
      </c>
      <c r="E107" s="1" t="e">
        <f>AVERAGE(C105:C107)</f>
        <v>#DIV/0!</v>
      </c>
      <c r="F107" s="9"/>
      <c r="G107" s="33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 t="e">
        <f>E107-I107</f>
        <v>#DIV/0!</v>
      </c>
      <c r="L107" s="1" t="e">
        <f>K107-$K$7</f>
        <v>#DIV/0!</v>
      </c>
      <c r="M107" s="30" t="e">
        <f>SQRT((D107*D107)+(H107*H107))</f>
        <v>#DIV/0!</v>
      </c>
      <c r="N107" s="17"/>
      <c r="O107" s="38" t="e">
        <f>POWER(2,-L107)</f>
        <v>#DIV/0!</v>
      </c>
      <c r="P107" s="29" t="e">
        <f>M107/SQRT((COUNT(C105:C107)+COUNT(G105:G107)/2))</f>
        <v>#DIV/0!</v>
      </c>
    </row>
    <row r="108" spans="2:16">
      <c r="B108" t="s">
        <v>42</v>
      </c>
      <c r="C108">
        <v>26.62959</v>
      </c>
      <c r="D108" s="13"/>
      <c r="E108" s="9"/>
      <c r="F108" s="9"/>
      <c r="G108" s="33">
        <v>18.63599967956543</v>
      </c>
      <c r="I108" s="9"/>
      <c r="J108" s="9"/>
      <c r="K108" s="9"/>
      <c r="L108" s="9"/>
      <c r="M108" s="9"/>
      <c r="N108" s="9"/>
      <c r="O108" s="37"/>
    </row>
    <row r="109" spans="2:16">
      <c r="B109" t="s">
        <v>42</v>
      </c>
      <c r="C109">
        <v>26.362915000000001</v>
      </c>
      <c r="D109" s="12"/>
      <c r="E109" s="9"/>
      <c r="F109" s="9"/>
      <c r="G109" s="33">
        <v>18.670999526977539</v>
      </c>
      <c r="H109" s="12"/>
      <c r="I109" s="9"/>
      <c r="J109" s="9"/>
      <c r="K109" s="9"/>
      <c r="L109" s="9"/>
      <c r="M109" s="9"/>
      <c r="N109" s="9"/>
      <c r="O109" s="37"/>
    </row>
    <row r="110" spans="2:16" ht="15">
      <c r="B110" t="s">
        <v>42</v>
      </c>
      <c r="C110">
        <v>26.715263</v>
      </c>
      <c r="D110" s="5">
        <f>STDEV(C108:C110)</f>
        <v>0.18375914111412212</v>
      </c>
      <c r="E110" s="1">
        <f>AVERAGE(C108:C110)</f>
        <v>26.569255999999999</v>
      </c>
      <c r="F110" s="9"/>
      <c r="G110" s="33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7.877922865030925</v>
      </c>
      <c r="L110" s="1">
        <f>K110-$K$7</f>
        <v>0.34427363596598148</v>
      </c>
      <c r="M110" s="30">
        <f>SQRT((D110*D110)+(H110*H110))</f>
        <v>0.19587699618601334</v>
      </c>
      <c r="N110" s="17"/>
      <c r="O110" s="38">
        <f>POWER(2,-L110)</f>
        <v>0.7877044679746138</v>
      </c>
      <c r="P110" s="29">
        <f>M110/SQRT((COUNT(C108:C110)+COUNT(G108:G110)/2))</f>
        <v>9.2337301521054363E-2</v>
      </c>
    </row>
    <row r="111" spans="2:16">
      <c r="B111" t="s">
        <v>43</v>
      </c>
      <c r="C111" t="s">
        <v>79</v>
      </c>
      <c r="D111" s="13"/>
      <c r="E111" s="9"/>
      <c r="F111" s="9"/>
      <c r="G111" s="33">
        <v>21.291000366210938</v>
      </c>
      <c r="I111" s="9"/>
      <c r="J111" s="9"/>
      <c r="K111" s="9"/>
      <c r="L111" s="9"/>
      <c r="M111" s="9"/>
      <c r="N111" s="9"/>
      <c r="O111" s="37"/>
    </row>
    <row r="112" spans="2:16">
      <c r="B112" t="s">
        <v>43</v>
      </c>
      <c r="C112">
        <v>34.804592</v>
      </c>
      <c r="D112" s="12"/>
      <c r="E112" s="9"/>
      <c r="F112" s="9"/>
      <c r="G112" s="33">
        <v>21.361000061035156</v>
      </c>
      <c r="H112" s="12"/>
      <c r="I112" s="9"/>
      <c r="J112" s="9"/>
      <c r="K112" s="9"/>
      <c r="L112" s="9"/>
      <c r="M112" s="9"/>
      <c r="N112" s="9"/>
      <c r="O112" s="37"/>
    </row>
    <row r="113" spans="2:16" ht="15">
      <c r="B113" t="s">
        <v>43</v>
      </c>
      <c r="C113" t="s">
        <v>79</v>
      </c>
      <c r="D113" s="5" t="e">
        <f>STDEV(C111:C113)</f>
        <v>#DIV/0!</v>
      </c>
      <c r="E113" s="1">
        <f>AVERAGE(C111:C113)</f>
        <v>34.804592</v>
      </c>
      <c r="F113" s="9"/>
      <c r="G113" s="33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13.504592127156574</v>
      </c>
      <c r="L113" s="1">
        <f>K113-$K$7</f>
        <v>5.9709428980916304</v>
      </c>
      <c r="M113" s="30" t="e">
        <f>SQRT((D113*D113)+(H113*H113))</f>
        <v>#DIV/0!</v>
      </c>
      <c r="N113" s="17"/>
      <c r="O113" s="39">
        <f>POWER(2,-L113)</f>
        <v>1.5942891308334536E-2</v>
      </c>
      <c r="P113" s="29" t="e">
        <f>M113/SQRT((COUNT(C111:C113)+COUNT(G111:G113)/2))</f>
        <v>#DIV/0!</v>
      </c>
    </row>
    <row r="114" spans="2:16">
      <c r="B114" t="s">
        <v>44</v>
      </c>
      <c r="C114"/>
      <c r="D114" s="13"/>
      <c r="E114" s="9"/>
      <c r="F114" s="9"/>
      <c r="G114" s="33">
        <v>17.583000183105469</v>
      </c>
      <c r="I114" s="9"/>
      <c r="J114" s="9"/>
      <c r="K114" s="9"/>
      <c r="L114" s="9"/>
      <c r="M114" s="9"/>
      <c r="N114" s="9"/>
      <c r="O114" s="37"/>
    </row>
    <row r="115" spans="2:16">
      <c r="B115" t="s">
        <v>44</v>
      </c>
      <c r="C115">
        <v>26.52591</v>
      </c>
      <c r="D115" s="12"/>
      <c r="E115" s="9"/>
      <c r="F115" s="9"/>
      <c r="G115" s="33">
        <v>17.770999908447266</v>
      </c>
      <c r="H115" s="12"/>
      <c r="I115" s="9"/>
      <c r="J115" s="9"/>
      <c r="K115" s="9"/>
      <c r="L115" s="9"/>
      <c r="M115" s="9"/>
      <c r="N115" s="9"/>
      <c r="O115" s="37"/>
    </row>
    <row r="116" spans="2:16" ht="15">
      <c r="B116" t="s">
        <v>44</v>
      </c>
      <c r="C116">
        <v>26.710293</v>
      </c>
      <c r="D116" s="5">
        <f>STDEV(C114:C116)</f>
        <v>0.13037846963551947</v>
      </c>
      <c r="E116" s="1">
        <f>AVERAGE(C114:C116)</f>
        <v>26.618101500000002</v>
      </c>
      <c r="F116" s="9"/>
      <c r="G116" s="33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8.9724347417805994</v>
      </c>
      <c r="L116" s="1">
        <f>K116-$K$7</f>
        <v>1.4387855127156559</v>
      </c>
      <c r="M116" s="30">
        <f>SQRT((D116*D116)+(H116*H116))</f>
        <v>0.16964623265498829</v>
      </c>
      <c r="N116" s="17"/>
      <c r="O116" s="38">
        <f>POWER(2,-L116)</f>
        <v>0.36887770170560757</v>
      </c>
      <c r="P116" s="29">
        <f>M116/SQRT((COUNT(C114:C116)+COUNT(G114:G116)/2))</f>
        <v>9.0679725650272519E-2</v>
      </c>
    </row>
    <row r="117" spans="2:16">
      <c r="B117" t="s">
        <v>45</v>
      </c>
      <c r="C117" t="s">
        <v>79</v>
      </c>
      <c r="D117" s="13"/>
      <c r="E117" s="9"/>
      <c r="F117" s="9"/>
      <c r="G117" s="33">
        <v>18.804000854492188</v>
      </c>
      <c r="I117" s="9"/>
      <c r="J117" s="9"/>
      <c r="K117" s="9"/>
      <c r="L117" s="9"/>
      <c r="M117" s="9"/>
      <c r="N117" s="9"/>
      <c r="O117" s="37"/>
    </row>
    <row r="118" spans="2:16">
      <c r="B118" t="s">
        <v>45</v>
      </c>
      <c r="C118" t="s">
        <v>79</v>
      </c>
      <c r="D118" s="12"/>
      <c r="E118" s="9"/>
      <c r="F118" s="9"/>
      <c r="G118" s="33">
        <v>18.788999557495117</v>
      </c>
      <c r="H118" s="12"/>
      <c r="I118" s="9"/>
      <c r="J118" s="9"/>
      <c r="K118" s="9"/>
      <c r="L118" s="9"/>
      <c r="M118" s="9"/>
      <c r="N118" s="9"/>
      <c r="O118" s="37"/>
    </row>
    <row r="119" spans="2:16" ht="15">
      <c r="B119" t="s">
        <v>45</v>
      </c>
      <c r="C119" t="s">
        <v>79</v>
      </c>
      <c r="D119" s="5" t="e">
        <f>STDEV(C117:C119)</f>
        <v>#DIV/0!</v>
      </c>
      <c r="E119" s="1" t="e">
        <f>AVERAGE(C117:C119)</f>
        <v>#DIV/0!</v>
      </c>
      <c r="F119" s="9"/>
      <c r="G119" s="33">
        <v>18.847000122070312</v>
      </c>
      <c r="H119" s="4">
        <f>STDEV(G117:G119)</f>
        <v>3.0105485144988956E-2</v>
      </c>
      <c r="I119" s="1">
        <f>AVERAGE(G117:G119)</f>
        <v>18.813333511352539</v>
      </c>
      <c r="J119" s="9"/>
      <c r="K119" s="1" t="e">
        <f>E119-I119</f>
        <v>#DIV/0!</v>
      </c>
      <c r="L119" s="1" t="e">
        <f>K119-$K$7</f>
        <v>#DIV/0!</v>
      </c>
      <c r="M119" s="30" t="e">
        <f>SQRT((D119*D119)+(H119*H119))</f>
        <v>#DIV/0!</v>
      </c>
      <c r="N119" s="17"/>
      <c r="O119" s="38" t="e">
        <f>POWER(2,-L119)</f>
        <v>#DIV/0!</v>
      </c>
      <c r="P119" s="29" t="e">
        <f>M119/SQRT((COUNT(C117:C119)+COUNT(G117:G119)/2))</f>
        <v>#DIV/0!</v>
      </c>
    </row>
    <row r="120" spans="2:16">
      <c r="B120" t="s">
        <v>46</v>
      </c>
      <c r="C120">
        <v>27.566044000000002</v>
      </c>
      <c r="D120" s="13"/>
      <c r="E120" s="9"/>
      <c r="F120" s="9"/>
      <c r="G120" s="33">
        <v>18.319000244140625</v>
      </c>
      <c r="I120" s="9"/>
      <c r="J120" s="9"/>
      <c r="K120" s="9"/>
      <c r="L120" s="9"/>
      <c r="M120" s="9"/>
      <c r="N120" s="9"/>
      <c r="O120" s="37"/>
    </row>
    <row r="121" spans="2:16">
      <c r="B121" t="s">
        <v>46</v>
      </c>
      <c r="C121">
        <v>27.177506999999999</v>
      </c>
      <c r="D121" s="12"/>
      <c r="E121" s="9"/>
      <c r="F121" s="9"/>
      <c r="G121" s="33">
        <v>18.358999252319336</v>
      </c>
      <c r="H121" s="12"/>
      <c r="I121" s="9"/>
      <c r="J121" s="9"/>
      <c r="K121" s="9"/>
      <c r="L121" s="9"/>
      <c r="M121" s="9"/>
      <c r="N121" s="9"/>
      <c r="O121" s="37"/>
    </row>
    <row r="122" spans="2:16" ht="15">
      <c r="B122" t="s">
        <v>46</v>
      </c>
      <c r="C122">
        <v>27.198920000000001</v>
      </c>
      <c r="D122" s="5">
        <f>STDEV(C120:C122)</f>
        <v>0.21840312433433837</v>
      </c>
      <c r="E122" s="1">
        <f>AVERAGE(C120:C122)</f>
        <v>27.314156999999998</v>
      </c>
      <c r="F122" s="9"/>
      <c r="G122" s="33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8.9628240176188143</v>
      </c>
      <c r="L122" s="1">
        <f>K122-$K$7</f>
        <v>1.4291747885538708</v>
      </c>
      <c r="M122" s="30">
        <f>SQRT((D122*D122)+(H122*H122))</f>
        <v>0.22035478410215176</v>
      </c>
      <c r="N122" s="17"/>
      <c r="O122" s="38">
        <f>POWER(2,-L122)</f>
        <v>0.37134323764934785</v>
      </c>
      <c r="P122" s="29">
        <f>M122/SQRT((COUNT(C120:C122)+COUNT(G120:G122)/2))</f>
        <v>0.10387624140368611</v>
      </c>
    </row>
    <row r="123" spans="2:16">
      <c r="B123" t="s">
        <v>47</v>
      </c>
      <c r="C123">
        <v>37.679229999999997</v>
      </c>
      <c r="D123" s="13"/>
      <c r="E123" s="9"/>
      <c r="F123" s="9"/>
      <c r="G123" s="33">
        <v>19.854999542236328</v>
      </c>
      <c r="I123" s="9"/>
      <c r="J123" s="9"/>
      <c r="K123" s="9"/>
      <c r="L123" s="9"/>
      <c r="M123" s="9"/>
      <c r="N123" s="9"/>
      <c r="O123" s="37"/>
    </row>
    <row r="124" spans="2:16">
      <c r="B124" t="s">
        <v>47</v>
      </c>
      <c r="C124" t="s">
        <v>79</v>
      </c>
      <c r="D124" s="12"/>
      <c r="E124" s="9"/>
      <c r="F124" s="9"/>
      <c r="G124" s="33">
        <v>19.893999099731445</v>
      </c>
      <c r="H124" s="12"/>
      <c r="I124" s="9"/>
      <c r="J124" s="9"/>
      <c r="K124" s="9"/>
      <c r="L124" s="9"/>
      <c r="M124" s="9"/>
      <c r="N124" s="9"/>
      <c r="O124" s="37"/>
    </row>
    <row r="125" spans="2:16" ht="15">
      <c r="B125" t="s">
        <v>47</v>
      </c>
      <c r="C125" t="s">
        <v>79</v>
      </c>
      <c r="D125" s="5" t="e">
        <f>STDEV(C123:C125)</f>
        <v>#DIV/0!</v>
      </c>
      <c r="E125" s="1">
        <f>AVERAGE(C123:C125)</f>
        <v>37.679229999999997</v>
      </c>
      <c r="F125" s="9"/>
      <c r="G125" s="33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17.817897424519852</v>
      </c>
      <c r="L125" s="1">
        <f>K125-$K$7</f>
        <v>10.284248195454909</v>
      </c>
      <c r="M125" s="30" t="e">
        <f>SQRT((D125*D125)+(H125*H125))</f>
        <v>#DIV/0!</v>
      </c>
      <c r="N125" s="17"/>
      <c r="O125" s="39">
        <f>POWER(2,-L125)</f>
        <v>8.019232596817948E-4</v>
      </c>
      <c r="P125" s="29" t="e">
        <f>M125/SQRT((COUNT(C123:C125)+COUNT(G123:G125)/2))</f>
        <v>#DIV/0!</v>
      </c>
    </row>
    <row r="126" spans="2:16">
      <c r="B126" t="s">
        <v>48</v>
      </c>
      <c r="C126">
        <v>25.491143999999998</v>
      </c>
      <c r="D126" s="13"/>
      <c r="E126" s="9"/>
      <c r="F126" s="9"/>
      <c r="G126" s="33">
        <v>17.118999481201172</v>
      </c>
      <c r="I126" s="9"/>
      <c r="J126" s="9"/>
      <c r="K126" s="9"/>
      <c r="L126" s="9"/>
      <c r="M126" s="9"/>
      <c r="N126" s="9"/>
      <c r="O126" s="37"/>
    </row>
    <row r="127" spans="2:16">
      <c r="B127" t="s">
        <v>48</v>
      </c>
      <c r="C127">
        <v>25.485956000000002</v>
      </c>
      <c r="D127" s="12"/>
      <c r="E127" s="9"/>
      <c r="F127" s="9"/>
      <c r="G127" s="33">
        <v>17.131000518798828</v>
      </c>
      <c r="H127" s="12"/>
      <c r="I127" s="9"/>
      <c r="J127" s="9"/>
      <c r="K127" s="9"/>
      <c r="L127" s="9"/>
      <c r="M127" s="9"/>
      <c r="N127" s="9"/>
      <c r="O127" s="37"/>
    </row>
    <row r="128" spans="2:16" ht="15">
      <c r="B128" t="s">
        <v>48</v>
      </c>
      <c r="C128">
        <v>25.299643</v>
      </c>
      <c r="D128" s="5">
        <f>STDEV(C126:C128)</f>
        <v>0.10909635062182438</v>
      </c>
      <c r="E128" s="1">
        <f>AVERAGE(C126:C128)</f>
        <v>25.425580999999998</v>
      </c>
      <c r="F128" s="9"/>
      <c r="G128" s="33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8.2902476208902982</v>
      </c>
      <c r="L128" s="1">
        <f>K128-$K$7</f>
        <v>0.75659839182535471</v>
      </c>
      <c r="M128" s="30">
        <f>SQRT((D128*D128)+(H128*H128))</f>
        <v>0.1107174607563302</v>
      </c>
      <c r="N128" s="17"/>
      <c r="O128" s="38">
        <f>POWER(2,-L128)</f>
        <v>0.59189025455062161</v>
      </c>
      <c r="P128" s="29">
        <f>M128/SQRT((COUNT(C126:C128)+COUNT(G126:G128)/2))</f>
        <v>5.2192711531037696E-2</v>
      </c>
    </row>
    <row r="129" spans="2:16">
      <c r="B129" t="s">
        <v>49</v>
      </c>
      <c r="C129" t="s">
        <v>79</v>
      </c>
      <c r="D129" s="13"/>
      <c r="E129" s="9"/>
      <c r="F129" s="9"/>
      <c r="G129" s="33">
        <v>19.146999359130859</v>
      </c>
      <c r="I129" s="9"/>
      <c r="J129" s="9"/>
      <c r="K129" s="9"/>
      <c r="L129" s="9"/>
      <c r="M129" s="9"/>
      <c r="N129" s="9"/>
      <c r="O129" s="37"/>
    </row>
    <row r="130" spans="2:16">
      <c r="B130" t="s">
        <v>49</v>
      </c>
      <c r="C130" t="s">
        <v>79</v>
      </c>
      <c r="D130" s="12"/>
      <c r="E130" s="9"/>
      <c r="F130" s="9"/>
      <c r="G130" s="33">
        <v>19.447000503540039</v>
      </c>
      <c r="H130" s="12"/>
      <c r="I130" s="9"/>
      <c r="J130" s="9"/>
      <c r="K130" s="9"/>
      <c r="L130" s="9"/>
      <c r="M130" s="9"/>
      <c r="N130" s="9"/>
      <c r="O130" s="37"/>
    </row>
    <row r="131" spans="2:16" ht="15">
      <c r="B131" t="s">
        <v>49</v>
      </c>
      <c r="C131" t="s">
        <v>79</v>
      </c>
      <c r="D131" s="5" t="e">
        <f t="shared" ref="D131" si="0">STDEV(C129:C131)</f>
        <v>#DIV/0!</v>
      </c>
      <c r="E131" s="1" t="e">
        <f t="shared" ref="E131" si="1">AVERAGE(C129:C131)</f>
        <v>#DIV/0!</v>
      </c>
      <c r="F131" s="9"/>
      <c r="G131" s="33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 t="e">
        <f t="shared" ref="K131" si="4">E131-I131</f>
        <v>#DIV/0!</v>
      </c>
      <c r="L131" s="1" t="e">
        <f t="shared" ref="L131" si="5">K131-$K$7</f>
        <v>#DIV/0!</v>
      </c>
      <c r="M131" s="30" t="e">
        <f t="shared" ref="M131" si="6">SQRT((D131*D131)+(H131*H131))</f>
        <v>#DIV/0!</v>
      </c>
      <c r="N131" s="17"/>
      <c r="O131" s="38" t="e">
        <f t="shared" ref="O131" si="7">POWER(2,-L131)</f>
        <v>#DIV/0!</v>
      </c>
      <c r="P131" s="29" t="e">
        <f t="shared" ref="P131" si="8">M131/SQRT((COUNT(C129:C131)+COUNT(G129:G131)/2))</f>
        <v>#DIV/0!</v>
      </c>
    </row>
    <row r="132" spans="2:16">
      <c r="B132" t="s">
        <v>50</v>
      </c>
      <c r="C132">
        <v>24.855204000000001</v>
      </c>
      <c r="D132" s="13"/>
      <c r="E132" s="9"/>
      <c r="F132" s="9"/>
      <c r="G132" s="33">
        <v>16.87299919128418</v>
      </c>
      <c r="I132" s="9"/>
      <c r="J132" s="9"/>
      <c r="K132" s="9"/>
      <c r="L132" s="9"/>
      <c r="M132" s="9"/>
      <c r="N132" s="9"/>
      <c r="O132" s="37"/>
    </row>
    <row r="133" spans="2:16">
      <c r="B133" t="s">
        <v>50</v>
      </c>
      <c r="C133">
        <v>25.021737999999999</v>
      </c>
      <c r="D133" s="12"/>
      <c r="E133" s="9"/>
      <c r="F133" s="9"/>
      <c r="G133" s="33">
        <v>16.875</v>
      </c>
      <c r="H133" s="12"/>
      <c r="I133" s="9"/>
      <c r="J133" s="9"/>
      <c r="K133" s="9"/>
      <c r="L133" s="9"/>
      <c r="M133" s="9"/>
      <c r="N133" s="9"/>
      <c r="O133" s="37"/>
    </row>
    <row r="134" spans="2:16" ht="15">
      <c r="B134" t="s">
        <v>50</v>
      </c>
      <c r="C134">
        <v>25.084389000000002</v>
      </c>
      <c r="D134" s="5">
        <f t="shared" ref="D134" si="9">STDEV(C132:C134)</f>
        <v>0.11845145642976869</v>
      </c>
      <c r="E134" s="1">
        <f t="shared" ref="E134" si="10">AVERAGE(C132:C134)</f>
        <v>24.987110333333334</v>
      </c>
      <c r="F134" s="9"/>
      <c r="G134" s="33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8.1171107656656893</v>
      </c>
      <c r="L134" s="1">
        <f t="shared" ref="L134" si="14">K134-$K$7</f>
        <v>0.58346153660074584</v>
      </c>
      <c r="M134" s="30">
        <f t="shared" ref="M134" si="15">SQRT((D134*D134)+(H134*H134))</f>
        <v>0.11865811818245636</v>
      </c>
      <c r="N134" s="17"/>
      <c r="O134" s="38">
        <f t="shared" ref="O134" si="16">POWER(2,-L134)</f>
        <v>0.66736062029373766</v>
      </c>
      <c r="P134" s="29">
        <f t="shared" ref="P134" si="17">M134/SQRT((COUNT(C132:C134)+COUNT(G132:G134)/2))</f>
        <v>5.5935973339766451E-2</v>
      </c>
    </row>
    <row r="135" spans="2:16">
      <c r="B135" t="s">
        <v>51</v>
      </c>
      <c r="C135" t="s">
        <v>79</v>
      </c>
      <c r="D135" s="13"/>
      <c r="E135" s="9"/>
      <c r="F135" s="9"/>
      <c r="G135" s="33">
        <v>18.736000061035156</v>
      </c>
      <c r="I135" s="9"/>
      <c r="J135" s="9"/>
      <c r="K135" s="9"/>
      <c r="L135" s="9"/>
      <c r="M135" s="9"/>
      <c r="N135" s="9"/>
      <c r="O135" s="37"/>
    </row>
    <row r="136" spans="2:16">
      <c r="B136" t="s">
        <v>51</v>
      </c>
      <c r="C136" t="s">
        <v>79</v>
      </c>
      <c r="D136" s="12"/>
      <c r="E136" s="9"/>
      <c r="F136" s="9"/>
      <c r="G136" s="33">
        <v>18.863000869750977</v>
      </c>
      <c r="H136" s="12"/>
      <c r="I136" s="9"/>
      <c r="J136" s="9"/>
      <c r="K136" s="9"/>
      <c r="L136" s="9"/>
      <c r="M136" s="9"/>
      <c r="N136" s="9"/>
      <c r="O136" s="37"/>
    </row>
    <row r="137" spans="2:16" ht="15">
      <c r="B137" t="s">
        <v>51</v>
      </c>
      <c r="C137" t="s">
        <v>79</v>
      </c>
      <c r="D137" s="5" t="e">
        <f t="shared" ref="D137" si="18">STDEV(C135:C137)</f>
        <v>#DIV/0!</v>
      </c>
      <c r="E137" s="1" t="e">
        <f t="shared" ref="E137" si="19">AVERAGE(C135:C137)</f>
        <v>#DIV/0!</v>
      </c>
      <c r="F137" s="9"/>
      <c r="G137" s="33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 t="e">
        <f t="shared" ref="K137" si="22">E137-I137</f>
        <v>#DIV/0!</v>
      </c>
      <c r="L137" s="1" t="e">
        <f t="shared" ref="L137" si="23">K137-$K$7</f>
        <v>#DIV/0!</v>
      </c>
      <c r="M137" s="30" t="e">
        <f t="shared" ref="M137" si="24">SQRT((D137*D137)+(H137*H137))</f>
        <v>#DIV/0!</v>
      </c>
      <c r="N137" s="17"/>
      <c r="O137" s="38" t="e">
        <f t="shared" ref="O137" si="25">POWER(2,-L137)</f>
        <v>#DIV/0!</v>
      </c>
      <c r="P137" s="29" t="e">
        <f t="shared" ref="P137" si="26">M137/SQRT((COUNT(C135:C137)+COUNT(G135:G137)/2))</f>
        <v>#DIV/0!</v>
      </c>
    </row>
    <row r="138" spans="2:16">
      <c r="B138" t="s">
        <v>52</v>
      </c>
      <c r="C138"/>
      <c r="D138" s="13"/>
      <c r="E138" s="9"/>
      <c r="F138" s="9"/>
      <c r="G138" s="33">
        <v>16.60099983215332</v>
      </c>
      <c r="I138" s="9"/>
      <c r="J138" s="9"/>
      <c r="K138" s="9"/>
      <c r="L138" s="9"/>
      <c r="M138" s="9"/>
      <c r="N138" s="9"/>
      <c r="O138" s="37"/>
    </row>
    <row r="139" spans="2:16">
      <c r="B139" t="s">
        <v>52</v>
      </c>
      <c r="C139">
        <v>24.014578</v>
      </c>
      <c r="D139" s="12"/>
      <c r="E139" s="9"/>
      <c r="F139" s="9"/>
      <c r="G139" s="33">
        <v>16.729999542236328</v>
      </c>
      <c r="H139" s="12"/>
      <c r="I139" s="9"/>
      <c r="J139" s="9"/>
      <c r="K139" s="9"/>
      <c r="L139" s="9"/>
      <c r="M139" s="9"/>
      <c r="N139" s="9"/>
      <c r="O139" s="37"/>
    </row>
    <row r="140" spans="2:16" ht="15">
      <c r="B140" t="s">
        <v>52</v>
      </c>
      <c r="C140">
        <v>24.282502999999998</v>
      </c>
      <c r="D140" s="5">
        <f t="shared" ref="D140" si="27">STDEV(C138:C140)</f>
        <v>0.18945158434940446</v>
      </c>
      <c r="E140" s="1">
        <f t="shared" ref="E140" si="28">AVERAGE(C138:C140)</f>
        <v>24.148540499999999</v>
      </c>
      <c r="F140" s="9"/>
      <c r="G140" s="33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7.482873919799804</v>
      </c>
      <c r="L140" s="1">
        <f t="shared" ref="L140" si="32">K140-$K$7</f>
        <v>-5.0775309265139512E-2</v>
      </c>
      <c r="M140" s="30">
        <f t="shared" ref="M140" si="33">SQRT((D140*D140)+(H140*H140))</f>
        <v>0.20013050160507831</v>
      </c>
      <c r="N140" s="17"/>
      <c r="O140" s="38">
        <f t="shared" ref="O140" si="34">POWER(2,-L140)</f>
        <v>1.0358214282839493</v>
      </c>
      <c r="P140" s="29">
        <f t="shared" ref="P140" si="35">M140/SQRT((COUNT(C138:C140)+COUNT(G138:G140)/2))</f>
        <v>0.10697425280705934</v>
      </c>
    </row>
    <row r="141" spans="2:16">
      <c r="B141" t="s">
        <v>53</v>
      </c>
      <c r="C141" t="s">
        <v>79</v>
      </c>
      <c r="D141" s="13"/>
      <c r="E141" s="9"/>
      <c r="F141" s="9"/>
      <c r="G141" s="33">
        <v>19.708999633789062</v>
      </c>
      <c r="I141" s="9"/>
      <c r="J141" s="9"/>
      <c r="K141" s="9"/>
      <c r="L141" s="9"/>
      <c r="M141" s="9"/>
      <c r="N141" s="9"/>
      <c r="O141" s="37"/>
    </row>
    <row r="142" spans="2:16">
      <c r="B142" t="s">
        <v>53</v>
      </c>
      <c r="C142" t="s">
        <v>79</v>
      </c>
      <c r="D142" s="12"/>
      <c r="E142" s="9"/>
      <c r="F142" s="9"/>
      <c r="G142" s="33">
        <v>19.684999465942383</v>
      </c>
      <c r="H142" s="12"/>
      <c r="I142" s="9"/>
      <c r="J142" s="9"/>
      <c r="K142" s="9"/>
      <c r="L142" s="9"/>
      <c r="M142" s="9"/>
      <c r="N142" s="9"/>
      <c r="O142" s="37"/>
    </row>
    <row r="143" spans="2:16" ht="15">
      <c r="B143" t="s">
        <v>53</v>
      </c>
      <c r="C143" t="s">
        <v>79</v>
      </c>
      <c r="D143" s="5" t="e">
        <f t="shared" ref="D143" si="36">STDEV(C141:C143)</f>
        <v>#DIV/0!</v>
      </c>
      <c r="E143" s="1" t="e">
        <f t="shared" ref="E143" si="37">AVERAGE(C141:C143)</f>
        <v>#DIV/0!</v>
      </c>
      <c r="F143" s="9"/>
      <c r="G143" s="33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 t="e">
        <f t="shared" ref="K143" si="40">E143-I143</f>
        <v>#DIV/0!</v>
      </c>
      <c r="L143" s="1" t="e">
        <f t="shared" ref="L143" si="41">K143-$K$7</f>
        <v>#DIV/0!</v>
      </c>
      <c r="M143" s="30" t="e">
        <f t="shared" ref="M143" si="42">SQRT((D143*D143)+(H143*H143))</f>
        <v>#DIV/0!</v>
      </c>
      <c r="N143" s="17"/>
      <c r="O143" s="38" t="e">
        <f t="shared" ref="O143" si="43">POWER(2,-L143)</f>
        <v>#DIV/0!</v>
      </c>
      <c r="P143" s="29" t="e">
        <f t="shared" ref="P143" si="44">M143/SQRT((COUNT(C141:C143)+COUNT(G141:G143)/2))</f>
        <v>#DIV/0!</v>
      </c>
    </row>
    <row r="144" spans="2:16">
      <c r="B144" t="s">
        <v>54</v>
      </c>
      <c r="C144"/>
      <c r="D144" s="13"/>
      <c r="E144" s="9"/>
      <c r="F144" s="9"/>
      <c r="G144" s="33">
        <v>16.819999694824219</v>
      </c>
      <c r="I144" s="9"/>
      <c r="J144" s="9"/>
      <c r="K144" s="9"/>
      <c r="L144" s="9"/>
      <c r="M144" s="9"/>
      <c r="N144" s="9"/>
      <c r="O144" s="37"/>
    </row>
    <row r="145" spans="2:16">
      <c r="B145" t="s">
        <v>54</v>
      </c>
      <c r="C145">
        <v>24.921654</v>
      </c>
      <c r="D145" s="12"/>
      <c r="E145" s="9"/>
      <c r="F145" s="9"/>
      <c r="G145" s="33">
        <v>16.851999282836914</v>
      </c>
      <c r="H145" s="12"/>
      <c r="I145" s="9"/>
      <c r="J145" s="9"/>
      <c r="K145" s="9"/>
      <c r="L145" s="9"/>
      <c r="M145" s="9"/>
      <c r="N145" s="9"/>
      <c r="O145" s="37"/>
    </row>
    <row r="146" spans="2:16" ht="15">
      <c r="B146" t="s">
        <v>54</v>
      </c>
      <c r="C146">
        <v>25.085599999999999</v>
      </c>
      <c r="D146" s="5">
        <f t="shared" ref="D146" si="45">STDEV(C144:C146)</f>
        <v>0.1159273283484092</v>
      </c>
      <c r="E146" s="1">
        <f t="shared" ref="E146" si="46">AVERAGE(C144:C146)</f>
        <v>25.003627000000002</v>
      </c>
      <c r="F146" s="9"/>
      <c r="G146" s="33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8.1486274577636735</v>
      </c>
      <c r="L146" s="1">
        <f t="shared" ref="L146" si="50">K146-$K$7</f>
        <v>0.61497822869872998</v>
      </c>
      <c r="M146" s="30">
        <f t="shared" ref="M146" si="51">SQRT((D146*D146)+(H146*H146))</f>
        <v>0.12156539373732489</v>
      </c>
      <c r="N146" s="17"/>
      <c r="O146" s="38">
        <f t="shared" ref="O146" si="52">POWER(2,-L146)</f>
        <v>0.65293974679845679</v>
      </c>
      <c r="P146" s="29">
        <f t="shared" ref="P146" si="53">M146/SQRT((COUNT(C144:C146)+COUNT(G144:G146)/2))</f>
        <v>6.4979436207620617E-2</v>
      </c>
    </row>
    <row r="147" spans="2:16">
      <c r="B147" t="s">
        <v>55</v>
      </c>
      <c r="C147" t="s">
        <v>79</v>
      </c>
      <c r="D147" s="13"/>
      <c r="E147" s="9"/>
      <c r="F147" s="9"/>
      <c r="G147" s="33">
        <v>18.791000366210938</v>
      </c>
      <c r="I147" s="9"/>
      <c r="J147" s="9"/>
      <c r="K147" s="9"/>
      <c r="L147" s="9"/>
      <c r="M147" s="9"/>
      <c r="N147" s="9"/>
      <c r="O147" s="37"/>
    </row>
    <row r="148" spans="2:16">
      <c r="B148" t="s">
        <v>55</v>
      </c>
      <c r="C148" t="s">
        <v>79</v>
      </c>
      <c r="D148" s="12"/>
      <c r="E148" s="9"/>
      <c r="F148" s="9"/>
      <c r="G148" s="33">
        <v>19.031000137329102</v>
      </c>
      <c r="H148" s="12"/>
      <c r="I148" s="9"/>
      <c r="J148" s="9"/>
      <c r="K148" s="9"/>
      <c r="L148" s="9"/>
      <c r="M148" s="9"/>
      <c r="N148" s="9"/>
      <c r="O148" s="37"/>
    </row>
    <row r="149" spans="2:16" ht="15">
      <c r="B149" t="s">
        <v>55</v>
      </c>
      <c r="C149" t="s">
        <v>79</v>
      </c>
      <c r="D149" s="5" t="e">
        <f t="shared" ref="D149" si="54">STDEV(C147:C149)</f>
        <v>#DIV/0!</v>
      </c>
      <c r="E149" s="1" t="e">
        <f t="shared" ref="E149" si="55">AVERAGE(C147:C149)</f>
        <v>#DIV/0!</v>
      </c>
      <c r="F149" s="9"/>
      <c r="G149" s="33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 t="e">
        <f t="shared" ref="K149" si="58">E149-I149</f>
        <v>#DIV/0!</v>
      </c>
      <c r="L149" s="1" t="e">
        <f t="shared" ref="L149" si="59">K149-$K$7</f>
        <v>#DIV/0!</v>
      </c>
      <c r="M149" s="30" t="e">
        <f t="shared" ref="M149" si="60">SQRT((D149*D149)+(H149*H149))</f>
        <v>#DIV/0!</v>
      </c>
      <c r="N149" s="17"/>
      <c r="O149" s="38" t="e">
        <f t="shared" ref="O149" si="61">POWER(2,-L149)</f>
        <v>#DIV/0!</v>
      </c>
      <c r="P149" s="29" t="e">
        <f t="shared" ref="P149" si="62">M149/SQRT((COUNT(C147:C149)+COUNT(G147:G149)/2))</f>
        <v>#DIV/0!</v>
      </c>
    </row>
    <row r="150" spans="2:16">
      <c r="B150" t="s">
        <v>56</v>
      </c>
      <c r="C150">
        <v>27.004650000000002</v>
      </c>
      <c r="D150" s="13"/>
      <c r="E150" s="9"/>
      <c r="F150" s="9"/>
      <c r="G150" s="33">
        <v>17.579000473022461</v>
      </c>
      <c r="I150" s="9"/>
      <c r="J150" s="9"/>
      <c r="K150" s="9"/>
      <c r="L150" s="9"/>
      <c r="M150" s="9"/>
      <c r="N150" s="9"/>
      <c r="O150" s="37"/>
    </row>
    <row r="151" spans="2:16">
      <c r="B151" t="s">
        <v>56</v>
      </c>
      <c r="C151">
        <v>26.787588</v>
      </c>
      <c r="D151" s="12"/>
      <c r="E151" s="9"/>
      <c r="F151" s="9"/>
      <c r="G151" s="33">
        <v>17.746000289916992</v>
      </c>
      <c r="H151" s="12"/>
      <c r="I151" s="9"/>
      <c r="J151" s="9"/>
      <c r="K151" s="9"/>
      <c r="L151" s="9"/>
      <c r="M151" s="9"/>
      <c r="N151" s="9"/>
      <c r="O151" s="37"/>
    </row>
    <row r="152" spans="2:16" ht="15">
      <c r="B152" t="s">
        <v>56</v>
      </c>
      <c r="C152">
        <v>26.958829999999999</v>
      </c>
      <c r="D152" s="5">
        <f t="shared" ref="D152" si="63">STDEV(C150:C152)</f>
        <v>0.11441096014514297</v>
      </c>
      <c r="E152" s="1">
        <f t="shared" ref="E152" si="64">AVERAGE(C150:C152)</f>
        <v>26.917022666666668</v>
      </c>
      <c r="F152" s="9"/>
      <c r="G152" s="33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9.2603555930989607</v>
      </c>
      <c r="L152" s="1">
        <f t="shared" ref="L152" si="68">K152-$K$7</f>
        <v>1.7267063640340172</v>
      </c>
      <c r="M152" s="30">
        <f t="shared" ref="M152" si="69">SQRT((D152*D152)+(H152*H152))</f>
        <v>0.14200065124947309</v>
      </c>
      <c r="N152" s="17"/>
      <c r="O152" s="38">
        <f t="shared" ref="O152" si="70">POWER(2,-L152)</f>
        <v>0.30214095022619397</v>
      </c>
      <c r="P152" s="29">
        <f t="shared" ref="P152" si="71">M152/SQRT((COUNT(C150:C152)+COUNT(G150:G152)/2))</f>
        <v>6.693974895427228E-2</v>
      </c>
    </row>
    <row r="153" spans="2:16">
      <c r="B153" t="s">
        <v>57</v>
      </c>
      <c r="C153" t="s">
        <v>79</v>
      </c>
      <c r="D153" s="13"/>
      <c r="E153" s="9"/>
      <c r="F153" s="9"/>
      <c r="G153" s="33">
        <v>17.982000350952148</v>
      </c>
      <c r="I153" s="9"/>
      <c r="J153" s="9"/>
      <c r="K153" s="9"/>
      <c r="L153" s="9"/>
      <c r="M153" s="9"/>
      <c r="N153" s="9"/>
      <c r="O153" s="37"/>
    </row>
    <row r="154" spans="2:16">
      <c r="B154" t="s">
        <v>57</v>
      </c>
      <c r="C154">
        <v>31.345953000000002</v>
      </c>
      <c r="D154" s="12"/>
      <c r="E154" s="9"/>
      <c r="F154" s="9"/>
      <c r="G154" s="33">
        <v>17.993000030517578</v>
      </c>
      <c r="H154" s="12"/>
      <c r="I154" s="9"/>
      <c r="J154" s="9"/>
      <c r="K154" s="9"/>
      <c r="L154" s="9"/>
      <c r="M154" s="9"/>
      <c r="N154" s="9"/>
      <c r="O154" s="37"/>
    </row>
    <row r="155" spans="2:16" ht="15">
      <c r="B155" t="s">
        <v>57</v>
      </c>
      <c r="C155" t="s">
        <v>79</v>
      </c>
      <c r="D155" s="5" t="e">
        <f t="shared" ref="D155" si="72">STDEV(C153:C155)</f>
        <v>#DIV/0!</v>
      </c>
      <c r="E155" s="1">
        <f t="shared" ref="E155" si="73">AVERAGE(C153:C155)</f>
        <v>31.345953000000002</v>
      </c>
      <c r="F155" s="9"/>
      <c r="G155" s="33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13.354953142415365</v>
      </c>
      <c r="L155" s="1">
        <f t="shared" ref="L155" si="77">K155-$K$7</f>
        <v>5.8213039133504214</v>
      </c>
      <c r="M155" s="30" t="e">
        <f t="shared" ref="M155" si="78">SQRT((D155*D155)+(H155*H155))</f>
        <v>#DIV/0!</v>
      </c>
      <c r="N155" s="17"/>
      <c r="O155" s="39">
        <f t="shared" ref="O155" si="79">POWER(2,-L155)</f>
        <v>1.7685319422338513E-2</v>
      </c>
      <c r="P155" s="29" t="e">
        <f t="shared" ref="P155" si="80">M155/SQRT((COUNT(C153:C155)+COUNT(G153:G155)/2))</f>
        <v>#DIV/0!</v>
      </c>
    </row>
    <row r="156" spans="2:16">
      <c r="B156" t="s">
        <v>58</v>
      </c>
      <c r="C156">
        <v>25.271996999999999</v>
      </c>
      <c r="D156" s="13"/>
      <c r="E156" s="9"/>
      <c r="F156" s="9"/>
      <c r="G156" s="33">
        <v>18.13599967956543</v>
      </c>
      <c r="I156" s="9"/>
      <c r="J156" s="9"/>
      <c r="K156" s="9"/>
      <c r="L156" s="9"/>
      <c r="M156" s="9"/>
      <c r="N156" s="9"/>
      <c r="O156" s="37"/>
    </row>
    <row r="157" spans="2:16">
      <c r="B157" t="s">
        <v>58</v>
      </c>
      <c r="C157">
        <v>25.474855000000002</v>
      </c>
      <c r="D157" s="12"/>
      <c r="E157" s="9"/>
      <c r="F157" s="9"/>
      <c r="G157" s="33">
        <v>18.132999420166016</v>
      </c>
      <c r="H157" s="12"/>
      <c r="I157" s="9"/>
      <c r="J157" s="9"/>
      <c r="K157" s="9"/>
      <c r="L157" s="9"/>
      <c r="M157" s="9"/>
      <c r="N157" s="9"/>
      <c r="O157" s="37"/>
    </row>
    <row r="158" spans="2:16" ht="15">
      <c r="B158" t="s">
        <v>58</v>
      </c>
      <c r="C158">
        <v>24.916212000000002</v>
      </c>
      <c r="D158" s="5">
        <f t="shared" ref="D158" si="81">STDEV(C156:C158)</f>
        <v>0.2827885947246338</v>
      </c>
      <c r="E158" s="1">
        <f t="shared" ref="E158" si="82">AVERAGE(C156:C158)</f>
        <v>25.221021333333336</v>
      </c>
      <c r="F158" s="9"/>
      <c r="G158" s="33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7.0823551803792348</v>
      </c>
      <c r="L158" s="1">
        <f t="shared" ref="L158" si="86">K158-$K$7</f>
        <v>-0.45129404868570866</v>
      </c>
      <c r="M158" s="30">
        <f t="shared" ref="M158" si="87">SQRT((D158*D158)+(H158*H158))</f>
        <v>0.28288464334307262</v>
      </c>
      <c r="N158" s="17"/>
      <c r="O158" s="38">
        <f t="shared" ref="O158" si="88">POWER(2,-L158)</f>
        <v>1.3672660983768823</v>
      </c>
      <c r="P158" s="29">
        <f t="shared" ref="P158" si="89">M158/SQRT((COUNT(C156:C158)+COUNT(G156:G158)/2))</f>
        <v>0.13335309973428308</v>
      </c>
    </row>
    <row r="159" spans="2:16">
      <c r="B159" t="s">
        <v>59</v>
      </c>
      <c r="C159" t="s">
        <v>79</v>
      </c>
      <c r="D159" s="13"/>
      <c r="E159" s="9"/>
      <c r="F159" s="9"/>
      <c r="G159" s="33">
        <v>23.141000747680664</v>
      </c>
      <c r="I159" s="9"/>
      <c r="J159" s="9"/>
      <c r="K159" s="9"/>
      <c r="L159" s="9"/>
      <c r="M159" s="9"/>
      <c r="N159" s="9"/>
      <c r="O159" s="37"/>
    </row>
    <row r="160" spans="2:16">
      <c r="B160" t="s">
        <v>59</v>
      </c>
      <c r="C160" t="s">
        <v>79</v>
      </c>
      <c r="D160" s="12"/>
      <c r="E160" s="9"/>
      <c r="F160" s="9"/>
      <c r="G160" s="33">
        <v>23.073999404907227</v>
      </c>
      <c r="H160" s="12"/>
      <c r="I160" s="9"/>
      <c r="J160" s="9"/>
      <c r="K160" s="9"/>
      <c r="L160" s="9"/>
      <c r="M160" s="9"/>
      <c r="N160" s="9"/>
      <c r="O160" s="37"/>
    </row>
    <row r="161" spans="2:16" ht="15">
      <c r="B161" t="s">
        <v>59</v>
      </c>
      <c r="C161" t="s">
        <v>79</v>
      </c>
      <c r="D161" s="5" t="e">
        <f t="shared" ref="D161" si="90">STDEV(C159:C161)</f>
        <v>#DIV/0!</v>
      </c>
      <c r="E161" s="1" t="e">
        <f t="shared" ref="E161" si="91">AVERAGE(C159:C161)</f>
        <v>#DIV/0!</v>
      </c>
      <c r="F161" s="9"/>
      <c r="G161" s="33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 t="e">
        <f t="shared" ref="K161" si="94">E161-I161</f>
        <v>#DIV/0!</v>
      </c>
      <c r="L161" s="1" t="e">
        <f t="shared" ref="L161" si="95">K161-$K$7</f>
        <v>#DIV/0!</v>
      </c>
      <c r="M161" s="30" t="e">
        <f t="shared" ref="M161" si="96">SQRT((D161*D161)+(H161*H161))</f>
        <v>#DIV/0!</v>
      </c>
      <c r="N161" s="17"/>
      <c r="O161" s="38" t="e">
        <f t="shared" ref="O161" si="97">POWER(2,-L161)</f>
        <v>#DIV/0!</v>
      </c>
      <c r="P161" s="29" t="e">
        <f t="shared" ref="P161" si="98">M161/SQRT((COUNT(C159:C161)+COUNT(G159:G161)/2))</f>
        <v>#DIV/0!</v>
      </c>
    </row>
    <row r="162" spans="2:16">
      <c r="B162" t="s">
        <v>60</v>
      </c>
      <c r="C162">
        <v>24.280297999999998</v>
      </c>
      <c r="D162" s="13"/>
      <c r="E162" s="9"/>
      <c r="F162" s="9"/>
      <c r="G162" s="33">
        <v>16.645999908447266</v>
      </c>
      <c r="I162" s="9"/>
      <c r="J162" s="9"/>
      <c r="K162" s="9"/>
      <c r="L162" s="9"/>
      <c r="M162" s="9"/>
      <c r="N162" s="9"/>
      <c r="O162" s="37"/>
    </row>
    <row r="163" spans="2:16">
      <c r="B163" t="s">
        <v>60</v>
      </c>
      <c r="C163">
        <v>24.709212999999998</v>
      </c>
      <c r="D163" s="12"/>
      <c r="E163" s="9"/>
      <c r="F163" s="9"/>
      <c r="G163" s="33">
        <v>16.674999237060547</v>
      </c>
      <c r="H163" s="12"/>
      <c r="I163" s="9"/>
      <c r="J163" s="9"/>
      <c r="K163" s="9"/>
      <c r="L163" s="9"/>
      <c r="M163" s="9"/>
      <c r="N163" s="9"/>
      <c r="O163" s="37"/>
    </row>
    <row r="164" spans="2:16" ht="15">
      <c r="B164" t="s">
        <v>60</v>
      </c>
      <c r="C164">
        <v>24.79316</v>
      </c>
      <c r="D164" s="5">
        <f t="shared" ref="D164" si="99">STDEV(C162:C164)</f>
        <v>0.27508865452129011</v>
      </c>
      <c r="E164" s="1">
        <f t="shared" ref="E164" si="100">AVERAGE(C162:C164)</f>
        <v>24.594223666666664</v>
      </c>
      <c r="F164" s="9"/>
      <c r="G164" s="33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7.9288908724772114</v>
      </c>
      <c r="L164" s="1">
        <f t="shared" ref="L164" si="104">K164-$K$7</f>
        <v>0.39524164341226786</v>
      </c>
      <c r="M164" s="30">
        <f t="shared" ref="M164" si="105">SQRT((D164*D164)+(H164*H164))</f>
        <v>0.27559769266028711</v>
      </c>
      <c r="N164" s="17"/>
      <c r="O164" s="38">
        <f t="shared" ref="O164" si="106">POWER(2,-L164)</f>
        <v>0.76036200953763933</v>
      </c>
      <c r="P164" s="29">
        <f t="shared" ref="P164" si="107">M164/SQRT((COUNT(C162:C164)+COUNT(G162:G164)/2))</f>
        <v>0.12991799823963668</v>
      </c>
    </row>
    <row r="165" spans="2:16">
      <c r="B165" t="s">
        <v>61</v>
      </c>
      <c r="C165" t="s">
        <v>79</v>
      </c>
      <c r="D165" s="13"/>
      <c r="E165" s="9"/>
      <c r="F165" s="9"/>
      <c r="G165" s="33">
        <v>17.878999710083008</v>
      </c>
      <c r="I165" s="9"/>
      <c r="J165" s="9"/>
      <c r="K165" s="9"/>
      <c r="L165" s="9"/>
      <c r="M165" s="9"/>
      <c r="N165" s="9"/>
      <c r="O165" s="37"/>
    </row>
    <row r="166" spans="2:16">
      <c r="B166" t="s">
        <v>61</v>
      </c>
      <c r="C166" t="s">
        <v>79</v>
      </c>
      <c r="D166" s="12"/>
      <c r="E166" s="9"/>
      <c r="F166" s="9"/>
      <c r="G166" s="33">
        <v>17.892000198364258</v>
      </c>
      <c r="H166" s="12"/>
      <c r="I166" s="9"/>
      <c r="J166" s="9"/>
      <c r="K166" s="9"/>
      <c r="L166" s="9"/>
      <c r="M166" s="9"/>
      <c r="N166" s="9"/>
      <c r="O166" s="37"/>
    </row>
    <row r="167" spans="2:16" ht="15">
      <c r="B167" t="s">
        <v>61</v>
      </c>
      <c r="C167" t="s">
        <v>79</v>
      </c>
      <c r="D167" s="5" t="e">
        <f t="shared" ref="D167" si="108">STDEV(C165:C167)</f>
        <v>#DIV/0!</v>
      </c>
      <c r="E167" s="1" t="e">
        <f t="shared" ref="E167" si="109">AVERAGE(C165:C167)</f>
        <v>#DIV/0!</v>
      </c>
      <c r="F167" s="9"/>
      <c r="G167" s="33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 t="e">
        <f t="shared" ref="K167" si="112">E167-I167</f>
        <v>#DIV/0!</v>
      </c>
      <c r="L167" s="1" t="e">
        <f t="shared" ref="L167" si="113">K167-$K$7</f>
        <v>#DIV/0!</v>
      </c>
      <c r="M167" s="30" t="e">
        <f t="shared" ref="M167" si="114">SQRT((D167*D167)+(H167*H167))</f>
        <v>#DIV/0!</v>
      </c>
      <c r="N167" s="17"/>
      <c r="O167" s="38" t="e">
        <f t="shared" ref="O167" si="115">POWER(2,-L167)</f>
        <v>#DIV/0!</v>
      </c>
      <c r="P167" s="29" t="e">
        <f t="shared" ref="P167" si="116">M167/SQRT((COUNT(C165:C167)+COUNT(G165:G167)/2))</f>
        <v>#DIV/0!</v>
      </c>
    </row>
    <row r="168" spans="2:16">
      <c r="B168" t="s">
        <v>62</v>
      </c>
      <c r="C168">
        <v>25.232529</v>
      </c>
      <c r="D168" s="13"/>
      <c r="E168" s="9"/>
      <c r="F168" s="9"/>
      <c r="G168" s="33">
        <v>16.854999542236328</v>
      </c>
      <c r="I168" s="9"/>
      <c r="J168" s="9"/>
      <c r="K168" s="9"/>
      <c r="L168" s="9"/>
      <c r="M168" s="9"/>
      <c r="N168" s="9"/>
      <c r="O168" s="37"/>
    </row>
    <row r="169" spans="2:16">
      <c r="B169" t="s">
        <v>62</v>
      </c>
      <c r="C169">
        <v>25.454180000000001</v>
      </c>
      <c r="D169" s="12"/>
      <c r="E169" s="9"/>
      <c r="F169" s="9"/>
      <c r="G169" s="33">
        <v>16.857000350952148</v>
      </c>
      <c r="H169" s="12"/>
      <c r="I169" s="9"/>
      <c r="J169" s="9"/>
      <c r="K169" s="9"/>
      <c r="L169" s="9"/>
      <c r="M169" s="9"/>
      <c r="N169" s="9"/>
      <c r="O169" s="37"/>
    </row>
    <row r="170" spans="2:16" ht="15">
      <c r="B170" t="s">
        <v>62</v>
      </c>
      <c r="C170">
        <v>25.452234000000001</v>
      </c>
      <c r="D170" s="5">
        <f t="shared" ref="D170" si="117">STDEV(C168:C170)</f>
        <v>0.12741221797902083</v>
      </c>
      <c r="E170" s="1">
        <f t="shared" ref="E170" si="118">AVERAGE(C168:C170)</f>
        <v>25.379647666666667</v>
      </c>
      <c r="F170" s="9"/>
      <c r="G170" s="33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8.5143141095377608</v>
      </c>
      <c r="L170" s="1">
        <f t="shared" ref="L170" si="122">K170-$K$7</f>
        <v>0.9806648804728173</v>
      </c>
      <c r="M170" s="30">
        <f t="shared" ref="M170" si="123">SQRT((D170*D170)+(H170*H170))</f>
        <v>0.12843762282155272</v>
      </c>
      <c r="N170" s="17"/>
      <c r="O170" s="38">
        <f t="shared" ref="O170" si="124">POWER(2,-L170)</f>
        <v>0.50674614703028098</v>
      </c>
      <c r="P170" s="29">
        <f t="shared" ref="P170" si="125">M170/SQRT((COUNT(C168:C170)+COUNT(G168:G170)/2))</f>
        <v>6.0546076037733342E-2</v>
      </c>
    </row>
    <row r="171" spans="2:16">
      <c r="B171" t="s">
        <v>63</v>
      </c>
      <c r="C171" t="s">
        <v>79</v>
      </c>
      <c r="D171" s="13"/>
      <c r="E171" s="9"/>
      <c r="F171" s="9"/>
      <c r="G171" s="33">
        <v>17.735000610351562</v>
      </c>
      <c r="I171" s="9"/>
      <c r="J171" s="9"/>
      <c r="K171" s="9"/>
      <c r="L171" s="9"/>
      <c r="M171" s="9"/>
      <c r="N171" s="9"/>
      <c r="O171" s="37"/>
    </row>
    <row r="172" spans="2:16">
      <c r="B172" t="s">
        <v>63</v>
      </c>
      <c r="C172" t="s">
        <v>79</v>
      </c>
      <c r="D172" s="12"/>
      <c r="E172" s="9"/>
      <c r="F172" s="9"/>
      <c r="G172" s="33">
        <v>17.780000686645508</v>
      </c>
      <c r="H172" s="12"/>
      <c r="I172" s="9"/>
      <c r="J172" s="9"/>
      <c r="K172" s="9"/>
      <c r="L172" s="9"/>
      <c r="M172" s="9"/>
      <c r="N172" s="9"/>
      <c r="O172" s="37"/>
    </row>
    <row r="173" spans="2:16" ht="15">
      <c r="B173" t="s">
        <v>63</v>
      </c>
      <c r="C173"/>
      <c r="D173" s="5" t="e">
        <f t="shared" ref="D173" si="126">STDEV(C171:C173)</f>
        <v>#DIV/0!</v>
      </c>
      <c r="E173" s="1" t="e">
        <f t="shared" ref="E173" si="127">AVERAGE(C171:C173)</f>
        <v>#DIV/0!</v>
      </c>
      <c r="F173" s="9"/>
      <c r="G173" s="33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 t="e">
        <f t="shared" ref="K173" si="130">E173-I173</f>
        <v>#DIV/0!</v>
      </c>
      <c r="L173" s="1" t="e">
        <f t="shared" ref="L173" si="131">K173-$K$7</f>
        <v>#DIV/0!</v>
      </c>
      <c r="M173" s="30" t="e">
        <f t="shared" ref="M173" si="132">SQRT((D173*D173)+(H173*H173))</f>
        <v>#DIV/0!</v>
      </c>
      <c r="N173" s="17"/>
      <c r="O173" s="38" t="e">
        <f t="shared" ref="O173" si="133">POWER(2,-L173)</f>
        <v>#DIV/0!</v>
      </c>
      <c r="P173" s="29" t="e">
        <f t="shared" ref="P173" si="134">M173/SQRT((COUNT(C171:C173)+COUNT(G171:G173)/2))</f>
        <v>#DIV/0!</v>
      </c>
    </row>
    <row r="174" spans="2:16">
      <c r="B174" t="s">
        <v>64</v>
      </c>
      <c r="C174">
        <v>24.810199999999998</v>
      </c>
      <c r="D174" s="13"/>
      <c r="E174" s="9"/>
      <c r="F174" s="9"/>
      <c r="G174" s="33">
        <v>16.693000793457031</v>
      </c>
      <c r="I174" s="9"/>
      <c r="J174" s="9"/>
      <c r="K174" s="9"/>
      <c r="L174" s="9"/>
      <c r="M174" s="9"/>
      <c r="N174" s="9"/>
      <c r="O174" s="37"/>
    </row>
    <row r="175" spans="2:16">
      <c r="B175" t="s">
        <v>64</v>
      </c>
      <c r="C175">
        <v>24.522660999999999</v>
      </c>
      <c r="D175" s="12"/>
      <c r="E175" s="9"/>
      <c r="F175" s="9"/>
      <c r="G175" s="33">
        <v>16.791999816894531</v>
      </c>
      <c r="H175" s="12"/>
      <c r="I175" s="9"/>
      <c r="J175" s="9"/>
      <c r="K175" s="9"/>
      <c r="L175" s="9"/>
      <c r="M175" s="9"/>
      <c r="N175" s="9"/>
      <c r="O175" s="37"/>
    </row>
    <row r="176" spans="2:16" ht="15">
      <c r="B176" t="s">
        <v>64</v>
      </c>
      <c r="C176">
        <v>24.518723000000001</v>
      </c>
      <c r="D176" s="5">
        <f t="shared" ref="D176" si="135">STDEV(C174:C176)</f>
        <v>0.16715911875315961</v>
      </c>
      <c r="E176" s="1">
        <f t="shared" ref="E176" si="136">AVERAGE(C174:C176)</f>
        <v>24.617194666666666</v>
      </c>
      <c r="F176" s="9"/>
      <c r="G176" s="33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7.8915279847412094</v>
      </c>
      <c r="L176" s="1">
        <f t="shared" ref="L176" si="140">K176-$K$7</f>
        <v>0.35787875567626592</v>
      </c>
      <c r="M176" s="30">
        <f t="shared" ref="M176" si="141">SQRT((D176*D176)+(H176*H176))</f>
        <v>0.17675543911837419</v>
      </c>
      <c r="N176" s="17"/>
      <c r="O176" s="38">
        <f t="shared" ref="O176" si="142">POWER(2,-L176)</f>
        <v>0.78031105488501395</v>
      </c>
      <c r="P176" s="29">
        <f t="shared" ref="P176" si="143">M176/SQRT((COUNT(C174:C176)+COUNT(G174:G176)/2))</f>
        <v>8.3323313074805561E-2</v>
      </c>
    </row>
    <row r="177" spans="2:16">
      <c r="B177" s="34" t="s">
        <v>65</v>
      </c>
      <c r="C177"/>
      <c r="D177" s="13"/>
      <c r="E177" s="9"/>
      <c r="F177" s="9"/>
      <c r="G177" s="33">
        <v>18</v>
      </c>
      <c r="I177" s="9"/>
      <c r="J177" s="9"/>
      <c r="K177" s="9"/>
      <c r="L177" s="9"/>
      <c r="M177" s="9"/>
      <c r="N177" s="9"/>
      <c r="O177" s="37"/>
    </row>
    <row r="178" spans="2:16">
      <c r="B178" s="34" t="s">
        <v>65</v>
      </c>
      <c r="C178">
        <v>26.9422</v>
      </c>
      <c r="D178" s="12"/>
      <c r="E178" s="9"/>
      <c r="F178" s="9"/>
      <c r="G178" s="33">
        <v>18.02400016784668</v>
      </c>
      <c r="H178" s="12"/>
      <c r="I178" s="9"/>
      <c r="J178" s="9"/>
      <c r="K178" s="9"/>
      <c r="L178" s="9"/>
      <c r="M178" s="9"/>
      <c r="N178" s="9"/>
      <c r="O178" s="37"/>
    </row>
    <row r="179" spans="2:16" ht="15">
      <c r="B179" s="34" t="s">
        <v>65</v>
      </c>
      <c r="C179">
        <v>26.286348</v>
      </c>
      <c r="D179" s="5">
        <f t="shared" ref="D179" si="144">STDEV(C177:C179)</f>
        <v>0.46375739665475918</v>
      </c>
      <c r="E179" s="1">
        <f t="shared" ref="E179" si="145">AVERAGE(C177:C179)</f>
        <v>26.614274000000002</v>
      </c>
      <c r="F179" s="9"/>
      <c r="G179" s="33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8.6179405598551462</v>
      </c>
      <c r="L179" s="1">
        <f t="shared" ref="L179" si="149">K179-$K$7</f>
        <v>1.0842913307902027</v>
      </c>
      <c r="M179" s="30">
        <f t="shared" ref="M179" si="150">SQRT((D179*D179)+(H179*H179))</f>
        <v>0.46470555855080159</v>
      </c>
      <c r="N179" s="17"/>
      <c r="O179" s="39">
        <f t="shared" ref="O179" si="151">POWER(2,-L179)</f>
        <v>0.47162387840862374</v>
      </c>
      <c r="P179" s="29">
        <f t="shared" ref="P179" si="152">M179/SQRT((COUNT(C177:C179)+COUNT(G177:G179)/2))</f>
        <v>0.24839556940378815</v>
      </c>
    </row>
    <row r="180" spans="2:16">
      <c r="B180" t="s">
        <v>66</v>
      </c>
      <c r="C180">
        <v>23.079886999999999</v>
      </c>
      <c r="D180" s="13"/>
      <c r="E180" s="9"/>
      <c r="F180" s="9"/>
      <c r="G180" s="33">
        <v>16.604999542236328</v>
      </c>
      <c r="I180" s="9"/>
      <c r="J180" s="9"/>
      <c r="K180" s="9"/>
      <c r="L180" s="9"/>
      <c r="M180" s="9"/>
      <c r="N180" s="9"/>
      <c r="O180" s="37"/>
    </row>
    <row r="181" spans="2:16">
      <c r="B181" t="s">
        <v>66</v>
      </c>
      <c r="C181">
        <v>23.426908000000001</v>
      </c>
      <c r="D181" s="12"/>
      <c r="E181" s="9"/>
      <c r="F181" s="9"/>
      <c r="G181" s="33"/>
      <c r="H181" s="12"/>
      <c r="I181" s="9"/>
      <c r="J181" s="9"/>
      <c r="K181" s="9"/>
      <c r="L181" s="9"/>
      <c r="M181" s="9"/>
      <c r="N181" s="9"/>
      <c r="O181" s="37"/>
    </row>
    <row r="182" spans="2:16" ht="15">
      <c r="B182" t="s">
        <v>66</v>
      </c>
      <c r="C182">
        <v>23.203469999999999</v>
      </c>
      <c r="D182" s="5">
        <f t="shared" ref="D182" si="153">STDEV(C180:C182)</f>
        <v>0.17588863530370658</v>
      </c>
      <c r="E182" s="1">
        <f t="shared" ref="E182" si="154">AVERAGE(C180:C182)</f>
        <v>23.236754999999999</v>
      </c>
      <c r="F182" s="9"/>
      <c r="G182" s="33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6.6242548092651354</v>
      </c>
      <c r="L182" s="1">
        <f t="shared" ref="L182" si="158">K182-$K$7</f>
        <v>-0.90939441979980806</v>
      </c>
      <c r="M182" s="30">
        <f t="shared" ref="M182" si="159">SQRT((D182*D182)+(H182*H182))</f>
        <v>0.17620820493041023</v>
      </c>
      <c r="N182" s="17"/>
      <c r="O182" s="38">
        <f t="shared" ref="O182" si="160">POWER(2,-L182)</f>
        <v>1.8782569229305652</v>
      </c>
      <c r="P182" s="29">
        <f t="shared" ref="P182" si="161">M182/SQRT((COUNT(C180:C182)+COUNT(G180:G182)/2))</f>
        <v>8.8104102465205114E-2</v>
      </c>
    </row>
    <row r="183" spans="2:16">
      <c r="B183" t="s">
        <v>67</v>
      </c>
      <c r="C183" t="s">
        <v>79</v>
      </c>
      <c r="D183" s="13"/>
      <c r="E183" s="9"/>
      <c r="F183" s="9"/>
      <c r="G183" s="33">
        <v>18.645000457763672</v>
      </c>
      <c r="I183" s="9"/>
      <c r="J183" s="9"/>
      <c r="K183" s="9"/>
      <c r="L183" s="9"/>
      <c r="M183" s="9"/>
      <c r="N183" s="9"/>
      <c r="O183" s="37"/>
    </row>
    <row r="184" spans="2:16">
      <c r="B184" t="s">
        <v>67</v>
      </c>
      <c r="C184" t="s">
        <v>79</v>
      </c>
      <c r="D184" s="12"/>
      <c r="E184" s="9"/>
      <c r="F184" s="9"/>
      <c r="G184" s="33">
        <v>18.756000518798828</v>
      </c>
      <c r="H184" s="12"/>
      <c r="I184" s="9"/>
      <c r="J184" s="9"/>
      <c r="K184" s="9"/>
      <c r="L184" s="9"/>
      <c r="M184" s="9"/>
      <c r="N184" s="9"/>
      <c r="O184" s="37"/>
    </row>
    <row r="185" spans="2:16" ht="15">
      <c r="B185" t="s">
        <v>67</v>
      </c>
      <c r="C185" t="s">
        <v>79</v>
      </c>
      <c r="D185" s="5" t="e">
        <f t="shared" ref="D185" si="162">STDEV(C183:C185)</f>
        <v>#DIV/0!</v>
      </c>
      <c r="E185" s="1" t="e">
        <f t="shared" ref="E185" si="163">AVERAGE(C183:C185)</f>
        <v>#DIV/0!</v>
      </c>
      <c r="F185" s="9"/>
      <c r="G185" s="33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 t="e">
        <f t="shared" ref="K185" si="166">E185-I185</f>
        <v>#DIV/0!</v>
      </c>
      <c r="L185" s="1" t="e">
        <f t="shared" ref="L185" si="167">K185-$K$7</f>
        <v>#DIV/0!</v>
      </c>
      <c r="M185" s="30" t="e">
        <f t="shared" ref="M185" si="168">SQRT((D185*D185)+(H185*H185))</f>
        <v>#DIV/0!</v>
      </c>
      <c r="N185" s="17"/>
      <c r="O185" s="38" t="e">
        <f t="shared" ref="O185" si="169">POWER(2,-L185)</f>
        <v>#DIV/0!</v>
      </c>
      <c r="P185" s="29" t="e">
        <f t="shared" ref="P185" si="170">M185/SQRT((COUNT(C183:C185)+COUNT(G183:G185)/2))</f>
        <v>#DIV/0!</v>
      </c>
    </row>
    <row r="186" spans="2:16">
      <c r="B186" t="s">
        <v>68</v>
      </c>
      <c r="C186"/>
      <c r="D186" s="13"/>
      <c r="E186" s="9"/>
      <c r="F186" s="9"/>
      <c r="G186" s="33">
        <v>17.180000305175781</v>
      </c>
      <c r="I186" s="9"/>
      <c r="J186" s="9"/>
      <c r="K186" s="9"/>
      <c r="L186" s="9"/>
      <c r="M186" s="9"/>
      <c r="N186" s="9"/>
      <c r="O186" s="37"/>
    </row>
    <row r="187" spans="2:16">
      <c r="B187" t="s">
        <v>68</v>
      </c>
      <c r="C187">
        <v>25.657118000000001</v>
      </c>
      <c r="D187" s="12"/>
      <c r="E187" s="9"/>
      <c r="F187" s="9"/>
      <c r="G187" s="33">
        <v>17.13599967956543</v>
      </c>
      <c r="H187" s="12"/>
      <c r="I187" s="9"/>
      <c r="J187" s="9"/>
      <c r="K187" s="9"/>
      <c r="L187" s="9"/>
      <c r="M187" s="9"/>
      <c r="N187" s="9"/>
      <c r="O187" s="37"/>
    </row>
    <row r="188" spans="2:16" ht="15">
      <c r="B188" t="s">
        <v>68</v>
      </c>
      <c r="C188">
        <v>25.294540000000001</v>
      </c>
      <c r="D188" s="5">
        <f t="shared" ref="D188" si="171">STDEV(C186:C188)</f>
        <v>0.25638136250905547</v>
      </c>
      <c r="E188" s="1">
        <f t="shared" ref="E188" si="172">AVERAGE(C186:C188)</f>
        <v>25.475829000000001</v>
      </c>
      <c r="F188" s="9"/>
      <c r="G188" s="33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8.3158291525878916</v>
      </c>
      <c r="L188" s="1">
        <f t="shared" ref="L188" si="176">K188-$K$7</f>
        <v>0.78217992352294807</v>
      </c>
      <c r="M188" s="30">
        <f t="shared" ref="M188" si="177">SQRT((D188*D188)+(H188*H188))</f>
        <v>0.25734687693089725</v>
      </c>
      <c r="N188" s="17"/>
      <c r="O188" s="38">
        <f t="shared" ref="O188" si="178">POWER(2,-L188)</f>
        <v>0.58148749692081114</v>
      </c>
      <c r="P188" s="29">
        <f t="shared" ref="P188" si="179">M188/SQRT((COUNT(C186:C188)+COUNT(G186:G188)/2))</f>
        <v>0.13755769186167088</v>
      </c>
    </row>
    <row r="189" spans="2:16">
      <c r="B189" t="s">
        <v>69</v>
      </c>
      <c r="C189" t="s">
        <v>79</v>
      </c>
      <c r="D189" s="13"/>
      <c r="E189" s="9"/>
      <c r="F189" s="9"/>
      <c r="G189" s="33">
        <v>18.090999603271484</v>
      </c>
      <c r="I189" s="9"/>
      <c r="J189" s="9"/>
      <c r="K189" s="9"/>
      <c r="L189" s="9"/>
      <c r="M189" s="9"/>
      <c r="N189" s="9"/>
      <c r="O189" s="37"/>
    </row>
    <row r="190" spans="2:16">
      <c r="B190" t="s">
        <v>69</v>
      </c>
      <c r="C190" t="s">
        <v>79</v>
      </c>
      <c r="D190" s="12"/>
      <c r="E190" s="9"/>
      <c r="F190" s="9"/>
      <c r="G190" s="33">
        <v>18.097999572753906</v>
      </c>
      <c r="H190" s="12"/>
      <c r="I190" s="9"/>
      <c r="J190" s="9"/>
      <c r="K190" s="9"/>
      <c r="L190" s="9"/>
      <c r="M190" s="9"/>
      <c r="N190" s="9"/>
      <c r="O190" s="37"/>
    </row>
    <row r="191" spans="2:16" ht="15">
      <c r="B191" t="s">
        <v>69</v>
      </c>
      <c r="C191">
        <v>29.273551999999999</v>
      </c>
      <c r="D191" s="5" t="e">
        <f t="shared" ref="D191" si="180">STDEV(C189:C191)</f>
        <v>#DIV/0!</v>
      </c>
      <c r="E191" s="1">
        <f t="shared" ref="E191" si="181">AVERAGE(C189:C191)</f>
        <v>29.273551999999999</v>
      </c>
      <c r="F191" s="9"/>
      <c r="G191" s="33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11.177218814168292</v>
      </c>
      <c r="L191" s="1">
        <f t="shared" ref="L191" si="185">K191-$K$7</f>
        <v>3.6435695851033483</v>
      </c>
      <c r="M191" s="30" t="e">
        <f t="shared" ref="M191" si="186">SQRT((D191*D191)+(H191*H191))</f>
        <v>#DIV/0!</v>
      </c>
      <c r="N191" s="17"/>
      <c r="O191" s="39">
        <f t="shared" ref="O191" si="187">POWER(2,-L191)</f>
        <v>8.0015894316315964E-2</v>
      </c>
      <c r="P191" s="29" t="e">
        <f t="shared" ref="P191" si="188">M191/SQRT((COUNT(C189:C191)+COUNT(G189:G191)/2))</f>
        <v>#DIV/0!</v>
      </c>
    </row>
    <row r="192" spans="2:16">
      <c r="B192" t="s">
        <v>70</v>
      </c>
      <c r="C192">
        <v>23.792791000000001</v>
      </c>
      <c r="D192" s="13"/>
      <c r="E192" s="9"/>
      <c r="F192" s="9"/>
      <c r="G192" s="33">
        <v>16.882999420166016</v>
      </c>
      <c r="I192" s="9"/>
      <c r="J192" s="9"/>
      <c r="K192" s="9"/>
      <c r="L192" s="9"/>
      <c r="M192" s="9"/>
      <c r="N192" s="9"/>
      <c r="O192" s="37"/>
    </row>
    <row r="193" spans="2:16">
      <c r="B193" t="s">
        <v>70</v>
      </c>
      <c r="C193">
        <v>23.561789999999998</v>
      </c>
      <c r="D193" s="12"/>
      <c r="E193" s="9"/>
      <c r="F193" s="9"/>
      <c r="G193" s="33">
        <v>16.88800048828125</v>
      </c>
      <c r="H193" s="12"/>
      <c r="I193" s="9"/>
      <c r="J193" s="9"/>
      <c r="K193" s="9"/>
      <c r="L193" s="9"/>
      <c r="M193" s="9"/>
      <c r="N193" s="9"/>
      <c r="O193" s="37"/>
    </row>
    <row r="194" spans="2:16" ht="15">
      <c r="B194" t="s">
        <v>70</v>
      </c>
      <c r="C194">
        <v>23.162082999999999</v>
      </c>
      <c r="D194" s="5">
        <f t="shared" ref="D194" si="189">STDEV(C192:C194)</f>
        <v>0.31909239234480957</v>
      </c>
      <c r="E194" s="1">
        <f t="shared" ref="E194" si="190">AVERAGE(C192:C194)</f>
        <v>23.505554666666665</v>
      </c>
      <c r="F194" s="9"/>
      <c r="G194" s="33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6.609221607991536</v>
      </c>
      <c r="L194" s="1">
        <f t="shared" ref="L194" si="194">K194-$K$7</f>
        <v>-0.92442762107340748</v>
      </c>
      <c r="M194" s="30">
        <f t="shared" ref="M194" si="195">SQRT((D194*D194)+(H194*H194))</f>
        <v>0.31965336847760317</v>
      </c>
      <c r="N194" s="17"/>
      <c r="O194" s="38">
        <f t="shared" ref="O194" si="196">POWER(2,-L194)</f>
        <v>1.8979311019355241</v>
      </c>
      <c r="P194" s="29">
        <f t="shared" ref="P194" si="197">M194/SQRT((COUNT(C192:C194)+COUNT(G192:G194)/2))</f>
        <v>0.1506860429864236</v>
      </c>
    </row>
    <row r="195" spans="2:16">
      <c r="B195" t="s">
        <v>71</v>
      </c>
      <c r="C195">
        <v>30.645717999999999</v>
      </c>
      <c r="D195" s="13"/>
      <c r="E195" s="9"/>
      <c r="F195" s="9"/>
      <c r="G195" s="33">
        <v>17.666000366210938</v>
      </c>
      <c r="I195" s="9"/>
      <c r="J195" s="9"/>
      <c r="K195" s="9"/>
      <c r="L195" s="9"/>
      <c r="M195" s="9"/>
      <c r="N195" s="9"/>
      <c r="O195" s="37"/>
    </row>
    <row r="196" spans="2:16">
      <c r="B196" t="s">
        <v>71</v>
      </c>
      <c r="C196" t="s">
        <v>79</v>
      </c>
      <c r="D196" s="12"/>
      <c r="E196" s="9"/>
      <c r="F196" s="9"/>
      <c r="G196" s="33">
        <v>17.910999298095703</v>
      </c>
      <c r="H196" s="12"/>
      <c r="I196" s="9"/>
      <c r="J196" s="9"/>
      <c r="K196" s="9"/>
      <c r="L196" s="9"/>
      <c r="M196" s="9"/>
      <c r="N196" s="9"/>
      <c r="O196" s="37"/>
    </row>
    <row r="197" spans="2:16" ht="15">
      <c r="B197" t="s">
        <v>71</v>
      </c>
      <c r="C197" t="s">
        <v>79</v>
      </c>
      <c r="D197" s="5" t="e">
        <f t="shared" ref="D197" si="198">STDEV(C195:C197)</f>
        <v>#DIV/0!</v>
      </c>
      <c r="E197" s="1">
        <f t="shared" ref="E197" si="199">AVERAGE(C195:C197)</f>
        <v>30.645717999999999</v>
      </c>
      <c r="F197" s="9"/>
      <c r="G197" s="33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12.844051740234374</v>
      </c>
      <c r="L197" s="1">
        <f t="shared" ref="L197" si="203">K197-$K$7</f>
        <v>5.3104025111694302</v>
      </c>
      <c r="M197" s="30" t="e">
        <f t="shared" ref="M197" si="204">SQRT((D197*D197)+(H197*H197))</f>
        <v>#DIV/0!</v>
      </c>
      <c r="N197" s="17"/>
      <c r="O197" s="39">
        <f t="shared" ref="O197" si="205">POWER(2,-L197)</f>
        <v>2.5200523061900602E-2</v>
      </c>
      <c r="P197" s="29" t="e">
        <f t="shared" ref="P197" si="206">M197/SQRT((COUNT(C195:C197)+COUNT(G195:G197)/2))</f>
        <v>#DIV/0!</v>
      </c>
    </row>
    <row r="198" spans="2:16">
      <c r="B198" t="s">
        <v>72</v>
      </c>
      <c r="C198">
        <v>25.754307000000001</v>
      </c>
      <c r="D198" s="13"/>
      <c r="E198" s="9"/>
      <c r="F198" s="9"/>
      <c r="G198" s="33">
        <v>18.228000640869141</v>
      </c>
      <c r="I198" s="9"/>
      <c r="J198" s="9"/>
      <c r="K198" s="9"/>
      <c r="L198" s="9"/>
      <c r="M198" s="9"/>
      <c r="N198" s="9"/>
      <c r="O198" s="37"/>
    </row>
    <row r="199" spans="2:16">
      <c r="B199" t="s">
        <v>72</v>
      </c>
      <c r="C199">
        <v>26.183071000000002</v>
      </c>
      <c r="D199" s="12"/>
      <c r="E199" s="9"/>
      <c r="F199" s="9"/>
      <c r="G199" s="33">
        <v>18.222999572753906</v>
      </c>
      <c r="H199" s="12"/>
      <c r="I199" s="9"/>
      <c r="J199" s="9"/>
      <c r="K199" s="9"/>
      <c r="L199" s="9"/>
      <c r="M199" s="9"/>
      <c r="N199" s="9"/>
      <c r="O199" s="37"/>
    </row>
    <row r="200" spans="2:16" ht="15">
      <c r="B200" t="s">
        <v>72</v>
      </c>
      <c r="C200"/>
      <c r="D200" s="5">
        <f t="shared" ref="D200" si="207">STDEV(C198:C200)</f>
        <v>0.3031819319286696</v>
      </c>
      <c r="E200" s="1">
        <f t="shared" ref="E200" si="208">AVERAGE(C198:C200)</f>
        <v>25.968689000000001</v>
      </c>
      <c r="F200" s="9"/>
      <c r="G200" s="33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7.7431888931884778</v>
      </c>
      <c r="L200" s="1">
        <f t="shared" ref="L200" si="212">K200-$K$7</f>
        <v>0.20953966412353431</v>
      </c>
      <c r="M200" s="30">
        <f t="shared" ref="M200" si="213">SQRT((D200*D200)+(H200*H200))</f>
        <v>0.3032025547206802</v>
      </c>
      <c r="N200" s="17"/>
      <c r="O200" s="38">
        <f t="shared" ref="O200" si="214">POWER(2,-L200)</f>
        <v>0.86481313230774193</v>
      </c>
      <c r="P200" s="29">
        <f t="shared" ref="P200" si="215">M200/SQRT((COUNT(C198:C200)+COUNT(G198:G200)/2))</f>
        <v>0.17505407658696695</v>
      </c>
    </row>
    <row r="201" spans="2:16">
      <c r="B201" t="s">
        <v>73</v>
      </c>
      <c r="C201" t="s">
        <v>79</v>
      </c>
      <c r="D201" s="13"/>
      <c r="E201" s="9"/>
      <c r="F201" s="9"/>
      <c r="G201" s="33">
        <v>18.950000762939453</v>
      </c>
      <c r="I201" s="9"/>
      <c r="J201" s="9"/>
      <c r="K201" s="9"/>
      <c r="L201" s="9"/>
      <c r="M201" s="9"/>
      <c r="N201" s="9"/>
      <c r="O201" s="37"/>
    </row>
    <row r="202" spans="2:16">
      <c r="B202" t="s">
        <v>73</v>
      </c>
      <c r="C202" t="s">
        <v>79</v>
      </c>
      <c r="D202" s="12"/>
      <c r="E202" s="9"/>
      <c r="F202" s="9"/>
      <c r="G202" s="33">
        <v>18.945999145507812</v>
      </c>
      <c r="H202" s="12"/>
      <c r="I202" s="9"/>
      <c r="J202" s="9"/>
      <c r="K202" s="9"/>
      <c r="L202" s="9"/>
      <c r="M202" s="9"/>
      <c r="N202" s="9"/>
      <c r="O202" s="37"/>
    </row>
    <row r="203" spans="2:16" ht="15">
      <c r="B203" t="s">
        <v>73</v>
      </c>
      <c r="C203">
        <v>36.665503999999999</v>
      </c>
      <c r="D203" s="5" t="e">
        <f t="shared" ref="D203" si="216">STDEV(C201:C203)</f>
        <v>#DIV/0!</v>
      </c>
      <c r="E203" s="1">
        <f t="shared" ref="E203" si="217">AVERAGE(C201:C203)</f>
        <v>36.665503999999999</v>
      </c>
      <c r="F203" s="9"/>
      <c r="G203" s="33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17.728503725341795</v>
      </c>
      <c r="L203" s="1">
        <f t="shared" ref="L203" si="221">K203-$K$7</f>
        <v>10.194854496276852</v>
      </c>
      <c r="M203" s="30" t="e">
        <f t="shared" ref="M203" si="222">SQRT((D203*D203)+(H203*H203))</f>
        <v>#DIV/0!</v>
      </c>
      <c r="N203" s="17"/>
      <c r="O203" s="39">
        <f t="shared" ref="O203" si="223">POWER(2,-L203)</f>
        <v>8.5318457518261811E-4</v>
      </c>
      <c r="P203" s="29" t="e">
        <f t="shared" ref="P203" si="224">M203/SQRT((COUNT(C201:C203)+COUNT(G201:G203)/2))</f>
        <v>#DIV/0!</v>
      </c>
    </row>
    <row r="204" spans="2:16">
      <c r="B204" t="s">
        <v>74</v>
      </c>
      <c r="C204">
        <v>26.533304000000001</v>
      </c>
      <c r="D204" s="13"/>
      <c r="E204" s="9"/>
      <c r="F204" s="9"/>
      <c r="G204" s="33">
        <v>18.150999069213867</v>
      </c>
      <c r="I204" s="9"/>
      <c r="J204" s="9"/>
      <c r="K204" s="9"/>
      <c r="L204" s="9"/>
      <c r="M204" s="9"/>
      <c r="N204" s="9"/>
      <c r="O204" s="37"/>
    </row>
    <row r="205" spans="2:16">
      <c r="B205" t="s">
        <v>74</v>
      </c>
      <c r="C205"/>
      <c r="D205" s="12"/>
      <c r="E205" s="9"/>
      <c r="F205" s="9"/>
      <c r="G205" s="33">
        <v>18.155000686645508</v>
      </c>
      <c r="H205" s="12"/>
      <c r="I205" s="9"/>
      <c r="J205" s="9"/>
      <c r="K205" s="9"/>
      <c r="L205" s="9"/>
      <c r="M205" s="9"/>
      <c r="N205" s="9"/>
      <c r="O205" s="37"/>
    </row>
    <row r="206" spans="2:16" ht="15">
      <c r="B206" t="s">
        <v>74</v>
      </c>
      <c r="C206">
        <v>26.445447999999999</v>
      </c>
      <c r="D206" s="5">
        <f t="shared" ref="D206" si="225">STDEV(C204:C206)</f>
        <v>6.2123573367926843E-2</v>
      </c>
      <c r="E206" s="1">
        <f t="shared" ref="E206" si="226">AVERAGE(C204:C206)</f>
        <v>26.489376</v>
      </c>
      <c r="F206" s="9"/>
      <c r="G206" s="33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8.3213760966389962</v>
      </c>
      <c r="L206" s="1">
        <f t="shared" ref="L206" si="230">K206-$K$7</f>
        <v>0.78772686757405275</v>
      </c>
      <c r="M206" s="30">
        <f t="shared" ref="M206" si="231">SQRT((D206*D206)+(H206*H206))</f>
        <v>6.7367231591759738E-2</v>
      </c>
      <c r="N206" s="17"/>
      <c r="O206" s="38">
        <f t="shared" ref="O206" si="232">POWER(2,-L206)</f>
        <v>0.57925605803634894</v>
      </c>
      <c r="P206" s="29">
        <f t="shared" ref="P206" si="233">M206/SQRT((COUNT(C204:C206)+COUNT(G204:G206)/2))</f>
        <v>3.6009299958831238E-2</v>
      </c>
    </row>
    <row r="207" spans="2:16">
      <c r="B207" t="s">
        <v>75</v>
      </c>
      <c r="C207" t="s">
        <v>79</v>
      </c>
      <c r="D207" s="13"/>
      <c r="E207" s="9"/>
      <c r="F207" s="9"/>
      <c r="G207" s="33">
        <v>19.479000091552734</v>
      </c>
      <c r="I207" s="9"/>
      <c r="J207" s="9"/>
      <c r="K207" s="9"/>
      <c r="L207" s="9"/>
      <c r="M207" s="9"/>
      <c r="N207" s="9"/>
      <c r="O207" s="37"/>
    </row>
    <row r="208" spans="2:16">
      <c r="B208" t="s">
        <v>75</v>
      </c>
      <c r="C208" t="s">
        <v>79</v>
      </c>
      <c r="D208" s="12"/>
      <c r="E208" s="9"/>
      <c r="F208" s="9"/>
      <c r="G208" s="33">
        <v>19.544000625610352</v>
      </c>
      <c r="H208" s="12"/>
      <c r="I208" s="9"/>
      <c r="J208" s="9"/>
      <c r="K208" s="9"/>
      <c r="L208" s="9"/>
      <c r="M208" s="9"/>
      <c r="N208" s="9"/>
      <c r="O208" s="37"/>
    </row>
    <row r="209" spans="2:16" ht="15">
      <c r="B209" t="s">
        <v>75</v>
      </c>
      <c r="C209" t="s">
        <v>79</v>
      </c>
      <c r="D209" s="5" t="e">
        <f t="shared" ref="D209" si="234">STDEV(C207:C209)</f>
        <v>#DIV/0!</v>
      </c>
      <c r="E209" s="1" t="e">
        <f t="shared" ref="E209" si="235">AVERAGE(C207:C209)</f>
        <v>#DIV/0!</v>
      </c>
      <c r="F209" s="9"/>
      <c r="G209" s="33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 t="e">
        <f t="shared" ref="K209" si="238">E209-I209</f>
        <v>#DIV/0!</v>
      </c>
      <c r="L209" s="1" t="e">
        <f t="shared" ref="L209" si="239">K209-$K$7</f>
        <v>#DIV/0!</v>
      </c>
      <c r="M209" s="30" t="e">
        <f t="shared" ref="M209" si="240">SQRT((D209*D209)+(H209*H209))</f>
        <v>#DIV/0!</v>
      </c>
      <c r="N209" s="17"/>
      <c r="O209" s="38" t="e">
        <f t="shared" ref="O209" si="241">POWER(2,-L209)</f>
        <v>#DIV/0!</v>
      </c>
      <c r="P209" s="29" t="e">
        <f t="shared" ref="P209" si="242">M209/SQRT((COUNT(C207:C209)+COUNT(G207:G209)/2))</f>
        <v>#DIV/0!</v>
      </c>
    </row>
    <row r="210" spans="2:16">
      <c r="B210" s="34" t="s">
        <v>76</v>
      </c>
      <c r="C210"/>
      <c r="D210" s="13"/>
      <c r="E210" s="9"/>
      <c r="F210" s="9"/>
      <c r="G210" s="33">
        <v>17.608999252319336</v>
      </c>
      <c r="I210" s="9"/>
      <c r="J210" s="9"/>
      <c r="K210" s="9"/>
      <c r="L210" s="9"/>
      <c r="M210" s="9"/>
      <c r="N210" s="9"/>
      <c r="O210" s="37"/>
    </row>
    <row r="211" spans="2:16">
      <c r="B211" s="34" t="s">
        <v>76</v>
      </c>
      <c r="C211">
        <v>26.749676000000001</v>
      </c>
      <c r="D211" s="12"/>
      <c r="E211" s="9"/>
      <c r="F211" s="9"/>
      <c r="G211" s="33">
        <v>18.038000106811523</v>
      </c>
      <c r="H211" s="12"/>
      <c r="I211" s="9"/>
      <c r="J211" s="9"/>
      <c r="K211" s="9"/>
      <c r="L211" s="9"/>
      <c r="M211" s="9"/>
      <c r="N211" s="9"/>
      <c r="O211" s="37"/>
    </row>
    <row r="212" spans="2:16" ht="15">
      <c r="B212" s="34" t="s">
        <v>76</v>
      </c>
      <c r="C212">
        <v>25.509284999999998</v>
      </c>
      <c r="D212" s="5">
        <f t="shared" ref="D212" si="243">STDEV(C210:C212)</f>
        <v>0.87708888742276458</v>
      </c>
      <c r="E212" s="1">
        <f t="shared" ref="E212" si="244">AVERAGE(C210:C212)</f>
        <v>26.1294805</v>
      </c>
      <c r="F212" s="9"/>
      <c r="G212" s="33">
        <v>17.666999816894531</v>
      </c>
      <c r="H212" s="4">
        <f t="shared" ref="H212" si="245">STDEV(G210:G212)</f>
        <v>0.23275416708212432</v>
      </c>
      <c r="I212" s="1">
        <f t="shared" ref="I212" si="246">AVERAGE(G210:G212)</f>
        <v>17.771333058675129</v>
      </c>
      <c r="J212" s="9"/>
      <c r="K212" s="1">
        <f t="shared" ref="K212" si="247">E212-I212</f>
        <v>8.3581474413248706</v>
      </c>
      <c r="L212" s="1">
        <f t="shared" ref="L212" si="248">K212-$K$7</f>
        <v>0.82449821225992714</v>
      </c>
      <c r="M212" s="30">
        <f t="shared" ref="M212" si="249">SQRT((D212*D212)+(H212*H212))</f>
        <v>0.90744664787225726</v>
      </c>
      <c r="N212" s="17"/>
      <c r="O212" s="39">
        <f t="shared" ref="O212" si="250">POWER(2,-L212)</f>
        <v>0.56467857066202709</v>
      </c>
      <c r="P212" s="29">
        <f t="shared" ref="P212" si="251">M212/SQRT((COUNT(C210:C212)+COUNT(G210:G212)/2))</f>
        <v>0.4850506361592119</v>
      </c>
    </row>
    <row r="213" spans="2:16">
      <c r="B213" t="s">
        <v>77</v>
      </c>
      <c r="C213"/>
      <c r="D213" s="13"/>
      <c r="E213" s="9"/>
      <c r="F213" s="9"/>
      <c r="G213" s="33">
        <v>18.417999267578125</v>
      </c>
      <c r="I213" s="9"/>
      <c r="J213" s="9"/>
      <c r="K213" s="9"/>
      <c r="L213" s="9"/>
      <c r="M213" s="9"/>
      <c r="N213" s="9"/>
      <c r="O213" s="37"/>
    </row>
    <row r="214" spans="2:16">
      <c r="B214" t="s">
        <v>77</v>
      </c>
      <c r="C214" t="s">
        <v>79</v>
      </c>
      <c r="D214" s="12"/>
      <c r="E214" s="9"/>
      <c r="F214" s="9"/>
      <c r="G214" s="33">
        <v>18.392999649047852</v>
      </c>
      <c r="H214" s="12"/>
      <c r="I214" s="9"/>
      <c r="J214" s="9"/>
      <c r="K214" s="9"/>
      <c r="L214" s="9"/>
      <c r="M214" s="9"/>
      <c r="N214" s="9"/>
      <c r="O214" s="37"/>
    </row>
    <row r="215" spans="2:16" ht="15">
      <c r="B215" t="s">
        <v>77</v>
      </c>
      <c r="C215" t="s">
        <v>79</v>
      </c>
      <c r="D215" s="5" t="e">
        <f t="shared" ref="D215" si="252">STDEV(C213:C215)</f>
        <v>#DIV/0!</v>
      </c>
      <c r="E215" s="1" t="e">
        <f t="shared" ref="E215" si="253">AVERAGE(C213:C215)</f>
        <v>#DIV/0!</v>
      </c>
      <c r="F215" s="9"/>
      <c r="G215" s="33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 t="e">
        <f t="shared" ref="K215" si="256">E215-I215</f>
        <v>#DIV/0!</v>
      </c>
      <c r="L215" s="1" t="e">
        <f t="shared" ref="L215" si="257">K215-$K$7</f>
        <v>#DIV/0!</v>
      </c>
      <c r="M215" s="30" t="e">
        <f t="shared" ref="M215" si="258">SQRT((D215*D215)+(H215*H215))</f>
        <v>#DIV/0!</v>
      </c>
      <c r="N215" s="17"/>
      <c r="O215" s="38" t="e">
        <f t="shared" ref="O215" si="259">POWER(2,-L215)</f>
        <v>#DIV/0!</v>
      </c>
      <c r="P215" s="29" t="e">
        <f t="shared" ref="P215" si="260">M215/SQRT((COUNT(C213:C215)+COUNT(G213:G215)/2))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showGridLines="0" topLeftCell="A70" workbookViewId="0">
      <selection activeCell="H77" sqref="H77"/>
    </sheetView>
  </sheetViews>
  <sheetFormatPr baseColWidth="10" defaultColWidth="8.83203125" defaultRowHeight="12" x14ac:dyDescent="0"/>
  <cols>
    <col min="1" max="1" width="0.6640625" customWidth="1"/>
    <col min="2" max="2" width="21.1640625" customWidth="1"/>
    <col min="3" max="3" width="7.33203125" style="8" customWidth="1"/>
    <col min="4" max="4" width="4.6640625" style="8" customWidth="1"/>
    <col min="5" max="5" width="6.5" style="8" customWidth="1"/>
    <col min="6" max="6" width="0.5" style="13" customWidth="1"/>
    <col min="7" max="7" width="8.1640625" style="8" customWidth="1"/>
    <col min="8" max="8" width="5" style="8" customWidth="1"/>
    <col min="9" max="9" width="5.83203125" style="8" customWidth="1"/>
    <col min="10" max="10" width="0.5" style="13" customWidth="1"/>
    <col min="11" max="11" width="5.33203125" style="8" customWidth="1"/>
    <col min="12" max="13" width="5.5" style="8" customWidth="1"/>
    <col min="14" max="14" width="1.1640625" style="13" customWidth="1"/>
    <col min="15" max="15" width="8.6640625" style="8" customWidth="1"/>
    <col min="16" max="16" width="6.33203125" style="14" customWidth="1"/>
    <col min="17" max="17" width="8.83203125" style="15"/>
  </cols>
  <sheetData>
    <row r="1" spans="2:16" ht="6" customHeight="1"/>
    <row r="2" spans="2:16" ht="15">
      <c r="B2" s="11" t="s">
        <v>3</v>
      </c>
      <c r="C2" s="18" t="s">
        <v>0</v>
      </c>
      <c r="D2" s="25" t="s">
        <v>1</v>
      </c>
      <c r="E2" s="26" t="s">
        <v>6</v>
      </c>
      <c r="F2" s="19"/>
      <c r="G2" s="18" t="s">
        <v>0</v>
      </c>
      <c r="H2" s="25" t="s">
        <v>1</v>
      </c>
      <c r="I2" s="26" t="s">
        <v>6</v>
      </c>
      <c r="J2" s="19"/>
      <c r="K2" s="27" t="s">
        <v>7</v>
      </c>
      <c r="L2" s="28" t="s">
        <v>8</v>
      </c>
      <c r="M2" s="16" t="s">
        <v>1</v>
      </c>
      <c r="N2" s="31"/>
      <c r="O2" s="18" t="s">
        <v>2</v>
      </c>
      <c r="P2" s="14" t="s">
        <v>5</v>
      </c>
    </row>
    <row r="3" spans="2:16" ht="15">
      <c r="C3" s="40" t="s">
        <v>137</v>
      </c>
      <c r="D3" s="41"/>
      <c r="E3" s="42"/>
      <c r="F3" s="20"/>
      <c r="G3" s="43" t="s">
        <v>78</v>
      </c>
      <c r="H3" s="43"/>
      <c r="I3" s="43"/>
      <c r="J3" s="21"/>
      <c r="K3" s="22"/>
      <c r="L3" s="23"/>
      <c r="M3" s="23"/>
      <c r="N3" s="32"/>
    </row>
    <row r="4" spans="2:16" ht="5.25" customHeight="1">
      <c r="C4" s="24"/>
      <c r="G4" s="24"/>
    </row>
    <row r="5" spans="2:16">
      <c r="B5" s="6"/>
      <c r="C5">
        <v>21.71463</v>
      </c>
      <c r="D5" s="13"/>
      <c r="E5" s="9"/>
      <c r="F5" s="9"/>
      <c r="G5" s="33">
        <v>14.02400016784668</v>
      </c>
      <c r="H5" s="13"/>
      <c r="I5" s="9"/>
      <c r="J5" s="9"/>
      <c r="K5" s="9"/>
      <c r="L5" s="9"/>
      <c r="M5" s="9"/>
      <c r="N5" s="9"/>
      <c r="O5" s="9"/>
    </row>
    <row r="6" spans="2:16">
      <c r="B6" s="2" t="s">
        <v>4</v>
      </c>
      <c r="C6">
        <v>21.339352000000002</v>
      </c>
      <c r="D6" s="12"/>
      <c r="E6" s="9"/>
      <c r="F6" s="9"/>
      <c r="G6" s="33">
        <v>14.034999847412109</v>
      </c>
      <c r="H6" s="12"/>
      <c r="I6" s="9"/>
      <c r="J6" s="9"/>
      <c r="K6" s="9"/>
      <c r="L6" s="9"/>
      <c r="M6" s="9"/>
      <c r="N6" s="9"/>
      <c r="O6" s="9"/>
    </row>
    <row r="7" spans="2:16" ht="15">
      <c r="B7" s="2"/>
      <c r="C7">
        <v>21.693966</v>
      </c>
      <c r="D7" s="5">
        <f>STDEV(C5:C8)</f>
        <v>0.21095484002348192</v>
      </c>
      <c r="E7" s="1">
        <f>AVERAGE(C5:C8)</f>
        <v>21.582649333333336</v>
      </c>
      <c r="F7" s="9"/>
      <c r="G7" s="33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7.5336492290649435</v>
      </c>
      <c r="L7" s="1">
        <f>K7-$K$7</f>
        <v>0</v>
      </c>
      <c r="M7" s="30">
        <f>SQRT((D7*D7)+(H7*H7))</f>
        <v>0.21371231614897421</v>
      </c>
      <c r="N7" s="17"/>
      <c r="O7" s="10">
        <f>POWER(2,-L7)</f>
        <v>1</v>
      </c>
      <c r="P7" s="29">
        <f>M7/SQRT((COUNT(C5:C8)+COUNT(G5:G8)/2))</f>
        <v>0.10074495198134865</v>
      </c>
    </row>
    <row r="8" spans="2:16">
      <c r="B8" s="2"/>
      <c r="C8" s="7"/>
      <c r="D8" s="12"/>
      <c r="E8" s="9"/>
      <c r="F8" s="9"/>
      <c r="G8" s="7"/>
      <c r="H8" s="12"/>
      <c r="I8" s="9"/>
      <c r="J8" s="9"/>
      <c r="K8" s="9"/>
      <c r="L8" s="9"/>
      <c r="M8" s="9"/>
      <c r="N8" s="9"/>
      <c r="O8" s="9"/>
    </row>
    <row r="9" spans="2:16">
      <c r="B9" t="s">
        <v>80</v>
      </c>
      <c r="C9" t="s">
        <v>79</v>
      </c>
      <c r="D9" s="13"/>
      <c r="E9" s="9"/>
      <c r="F9" s="9"/>
      <c r="G9" s="33">
        <v>19.716999053955078</v>
      </c>
      <c r="I9" s="9"/>
      <c r="J9" s="9"/>
      <c r="K9" s="9"/>
      <c r="L9" s="9"/>
      <c r="M9" s="9"/>
      <c r="N9" s="9"/>
      <c r="O9" s="9"/>
    </row>
    <row r="10" spans="2:16">
      <c r="B10" t="s">
        <v>80</v>
      </c>
      <c r="C10">
        <v>30.049140000000001</v>
      </c>
      <c r="D10" s="12"/>
      <c r="E10" s="9"/>
      <c r="F10" s="9"/>
      <c r="G10" s="33">
        <v>19.629999160766602</v>
      </c>
      <c r="H10" s="12"/>
      <c r="I10" s="9"/>
      <c r="J10" s="9"/>
      <c r="K10" s="9"/>
      <c r="L10" s="9"/>
      <c r="M10" s="9"/>
      <c r="N10" s="9"/>
      <c r="O10" s="9"/>
    </row>
    <row r="11" spans="2:16" ht="15">
      <c r="B11" t="s">
        <v>80</v>
      </c>
      <c r="C11" t="s">
        <v>79</v>
      </c>
      <c r="D11" s="5" t="e">
        <f>STDEV(C9:C11)</f>
        <v>#DIV/0!</v>
      </c>
      <c r="E11" s="1">
        <f>AVERAGE(C9:C11)</f>
        <v>30.049140000000001</v>
      </c>
      <c r="F11" s="9"/>
      <c r="G11" s="33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10.376807236328126</v>
      </c>
      <c r="L11" s="1">
        <f>K11-$K$7</f>
        <v>2.8431580072631828</v>
      </c>
      <c r="M11" s="30" t="e">
        <f>SQRT((D11*D11)+(H11*H11))</f>
        <v>#DIV/0!</v>
      </c>
      <c r="N11" s="17"/>
      <c r="O11" s="10">
        <f>POWER(2,-L11)</f>
        <v>0.13935551397026535</v>
      </c>
      <c r="P11" s="29" t="e">
        <f>M11/SQRT((COUNT(C9:C11)+COUNT(G9:G11)/2))</f>
        <v>#DIV/0!</v>
      </c>
    </row>
    <row r="12" spans="2:16">
      <c r="B12" t="s">
        <v>81</v>
      </c>
      <c r="C12" t="s">
        <v>79</v>
      </c>
      <c r="D12" s="13"/>
      <c r="E12" s="9"/>
      <c r="F12" s="9"/>
      <c r="G12" s="33">
        <v>20.313999176025391</v>
      </c>
      <c r="I12" s="9"/>
      <c r="J12" s="9"/>
      <c r="K12" s="9"/>
      <c r="L12" s="9"/>
      <c r="M12" s="9"/>
      <c r="N12" s="9"/>
      <c r="O12" s="9"/>
    </row>
    <row r="13" spans="2:16">
      <c r="B13" t="s">
        <v>81</v>
      </c>
      <c r="C13" t="s">
        <v>79</v>
      </c>
      <c r="D13" s="12"/>
      <c r="E13" s="9"/>
      <c r="F13" s="9"/>
      <c r="G13" s="33">
        <v>20.326999664306641</v>
      </c>
      <c r="H13" s="12"/>
      <c r="I13" s="9"/>
      <c r="J13" s="9"/>
      <c r="K13" s="9"/>
      <c r="L13" s="9"/>
      <c r="M13" s="9"/>
      <c r="N13" s="9"/>
      <c r="O13" s="9"/>
    </row>
    <row r="14" spans="2:16" ht="15">
      <c r="B14" t="s">
        <v>81</v>
      </c>
      <c r="C14" t="s">
        <v>79</v>
      </c>
      <c r="D14" s="5" t="e">
        <f>STDEV(C12:C14)</f>
        <v>#DIV/0!</v>
      </c>
      <c r="E14" s="1" t="e">
        <f>AVERAGE(C12:C14)</f>
        <v>#DIV/0!</v>
      </c>
      <c r="F14" s="9"/>
      <c r="G14" s="33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 t="e">
        <f>E14-I14</f>
        <v>#DIV/0!</v>
      </c>
      <c r="L14" s="1" t="e">
        <f>K14-$K$7</f>
        <v>#DIV/0!</v>
      </c>
      <c r="M14" s="30" t="e">
        <f>SQRT((D14*D14)+(H14*H14))</f>
        <v>#DIV/0!</v>
      </c>
      <c r="N14" s="17"/>
      <c r="O14" s="10" t="e">
        <f>POWER(2,-L14)</f>
        <v>#DIV/0!</v>
      </c>
      <c r="P14" s="29" t="e">
        <f>M14/SQRT((COUNT(C12:C14)+COUNT(G12:G14)/2))</f>
        <v>#DIV/0!</v>
      </c>
    </row>
    <row r="15" spans="2:16">
      <c r="B15" t="s">
        <v>82</v>
      </c>
      <c r="C15" t="s">
        <v>79</v>
      </c>
      <c r="D15" s="13"/>
      <c r="E15" s="9"/>
      <c r="F15" s="9"/>
      <c r="G15" s="33">
        <v>20.090000152587891</v>
      </c>
      <c r="I15" s="9"/>
      <c r="J15" s="9"/>
      <c r="K15" s="9"/>
      <c r="L15" s="9"/>
      <c r="M15" s="9"/>
      <c r="N15" s="9"/>
      <c r="O15" s="9"/>
    </row>
    <row r="16" spans="2:16">
      <c r="B16" t="s">
        <v>82</v>
      </c>
      <c r="C16" t="s">
        <v>79</v>
      </c>
      <c r="D16" s="12"/>
      <c r="E16" s="9"/>
      <c r="F16" s="9"/>
      <c r="G16" s="33">
        <v>20.068000793457031</v>
      </c>
      <c r="H16" s="12"/>
      <c r="I16" s="9"/>
      <c r="J16" s="9"/>
      <c r="K16" s="9"/>
      <c r="L16" s="9"/>
      <c r="M16" s="9"/>
      <c r="N16" s="9"/>
      <c r="O16" s="9"/>
    </row>
    <row r="17" spans="2:16" ht="15">
      <c r="B17" t="s">
        <v>82</v>
      </c>
      <c r="C17" t="s">
        <v>79</v>
      </c>
      <c r="D17" s="5" t="e">
        <f>STDEV(C15:C17)</f>
        <v>#DIV/0!</v>
      </c>
      <c r="E17" s="1" t="e">
        <f>AVERAGE(C15:C17)</f>
        <v>#DIV/0!</v>
      </c>
      <c r="F17" s="9"/>
      <c r="G17" s="33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 t="e">
        <f>E17-I17</f>
        <v>#DIV/0!</v>
      </c>
      <c r="L17" s="1" t="e">
        <f>K17-$K$7</f>
        <v>#DIV/0!</v>
      </c>
      <c r="M17" s="30" t="e">
        <f>SQRT((D17*D17)+(H17*H17))</f>
        <v>#DIV/0!</v>
      </c>
      <c r="N17" s="17"/>
      <c r="O17" s="10" t="e">
        <f>POWER(2,-L17)</f>
        <v>#DIV/0!</v>
      </c>
      <c r="P17" s="29" t="e">
        <f>M17/SQRT((COUNT(C15:C17)+COUNT(G15:G17)/2))</f>
        <v>#DIV/0!</v>
      </c>
    </row>
    <row r="18" spans="2:16">
      <c r="B18" t="s">
        <v>83</v>
      </c>
      <c r="C18" t="s">
        <v>79</v>
      </c>
      <c r="D18" s="13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9"/>
    </row>
    <row r="19" spans="2:16">
      <c r="B19" t="s">
        <v>83</v>
      </c>
      <c r="C19" t="s">
        <v>79</v>
      </c>
      <c r="D19" s="12"/>
      <c r="E19" s="9"/>
      <c r="F19" s="9"/>
      <c r="G19">
        <v>18.255737</v>
      </c>
      <c r="H19" s="12"/>
      <c r="I19" s="9"/>
      <c r="J19" s="9"/>
      <c r="K19" s="9"/>
      <c r="L19" s="9"/>
      <c r="M19" s="9"/>
      <c r="N19" s="9"/>
      <c r="O19" s="9"/>
    </row>
    <row r="20" spans="2:16" ht="15">
      <c r="B20" t="s">
        <v>83</v>
      </c>
      <c r="C20" t="s">
        <v>79</v>
      </c>
      <c r="D20" s="5" t="e">
        <f>STDEV(C18:C20)</f>
        <v>#DIV/0!</v>
      </c>
      <c r="E20" s="1" t="e">
        <f>AVERAGE(C18:C20)</f>
        <v>#DIV/0!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 t="e">
        <f>E20-I20</f>
        <v>#DIV/0!</v>
      </c>
      <c r="L20" s="1" t="e">
        <f>K20-$K$7</f>
        <v>#DIV/0!</v>
      </c>
      <c r="M20" s="30" t="e">
        <f>SQRT((D20*D20)+(H20*H20))</f>
        <v>#DIV/0!</v>
      </c>
      <c r="N20" s="17"/>
      <c r="O20" s="10" t="e">
        <f>POWER(2,-L20)</f>
        <v>#DIV/0!</v>
      </c>
      <c r="P20" s="29" t="e">
        <f>M20/SQRT((COUNT(C18:C20)+COUNT(G18:G20)/2))</f>
        <v>#DIV/0!</v>
      </c>
    </row>
    <row r="21" spans="2:16">
      <c r="B21" t="s">
        <v>84</v>
      </c>
      <c r="C21" t="s">
        <v>79</v>
      </c>
      <c r="D21" s="13"/>
      <c r="E21" s="9"/>
      <c r="F21" s="9"/>
      <c r="G21" s="33">
        <v>18.934999465942383</v>
      </c>
      <c r="I21" s="9"/>
      <c r="J21" s="9"/>
      <c r="K21" s="9"/>
      <c r="L21" s="9"/>
      <c r="M21" s="9"/>
      <c r="N21" s="9"/>
      <c r="O21" s="9"/>
    </row>
    <row r="22" spans="2:16">
      <c r="B22" t="s">
        <v>84</v>
      </c>
      <c r="C22" t="s">
        <v>79</v>
      </c>
      <c r="D22" s="12"/>
      <c r="E22" s="9"/>
      <c r="F22" s="9"/>
      <c r="G22" s="33">
        <v>18.86400032043457</v>
      </c>
      <c r="H22" s="12"/>
      <c r="I22" s="9"/>
      <c r="J22" s="9"/>
      <c r="K22" s="9"/>
      <c r="L22" s="9"/>
      <c r="M22" s="9"/>
      <c r="N22" s="9"/>
      <c r="O22" s="9"/>
    </row>
    <row r="23" spans="2:16" ht="15">
      <c r="B23" t="s">
        <v>84</v>
      </c>
      <c r="C23" t="s">
        <v>79</v>
      </c>
      <c r="D23" s="5" t="e">
        <f>STDEV(C21:C23)</f>
        <v>#DIV/0!</v>
      </c>
      <c r="E23" s="1" t="e">
        <f>AVERAGE(C21:C23)</f>
        <v>#DIV/0!</v>
      </c>
      <c r="F23" s="9"/>
      <c r="G23" s="33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 t="e">
        <f>E23-I23</f>
        <v>#DIV/0!</v>
      </c>
      <c r="L23" s="1" t="e">
        <f>K23-$K$7</f>
        <v>#DIV/0!</v>
      </c>
      <c r="M23" s="30" t="e">
        <f>SQRT((D23*D23)+(H23*H23))</f>
        <v>#DIV/0!</v>
      </c>
      <c r="N23" s="17"/>
      <c r="O23" s="10" t="e">
        <f>POWER(2,-L23)</f>
        <v>#DIV/0!</v>
      </c>
      <c r="P23" s="29" t="e">
        <f>M23/SQRT((COUNT(C21:C23)+COUNT(G21:G23)/2))</f>
        <v>#DIV/0!</v>
      </c>
    </row>
    <row r="24" spans="2:16">
      <c r="B24" t="s">
        <v>85</v>
      </c>
      <c r="C24" t="s">
        <v>79</v>
      </c>
      <c r="D24" s="13"/>
      <c r="E24" s="9"/>
      <c r="F24" s="9"/>
      <c r="G24" s="33">
        <v>19.344999313354492</v>
      </c>
      <c r="I24" s="9"/>
      <c r="J24" s="9"/>
      <c r="K24" s="9"/>
      <c r="L24" s="9"/>
      <c r="M24" s="9"/>
      <c r="N24" s="9"/>
      <c r="O24" s="9"/>
    </row>
    <row r="25" spans="2:16">
      <c r="B25" t="s">
        <v>85</v>
      </c>
      <c r="C25" t="s">
        <v>79</v>
      </c>
      <c r="D25" s="12"/>
      <c r="E25" s="9"/>
      <c r="F25" s="9"/>
      <c r="G25" s="33">
        <v>19.326000213623047</v>
      </c>
      <c r="H25" s="12"/>
      <c r="I25" s="9"/>
      <c r="J25" s="9"/>
      <c r="K25" s="9"/>
      <c r="L25" s="9"/>
      <c r="M25" s="9"/>
      <c r="N25" s="9"/>
      <c r="O25" s="9"/>
    </row>
    <row r="26" spans="2:16" ht="15">
      <c r="B26" t="s">
        <v>85</v>
      </c>
      <c r="C26" t="s">
        <v>79</v>
      </c>
      <c r="D26" s="5" t="e">
        <f>STDEV(C24:C26)</f>
        <v>#DIV/0!</v>
      </c>
      <c r="E26" s="1" t="e">
        <f>AVERAGE(C24:C26)</f>
        <v>#DIV/0!</v>
      </c>
      <c r="F26" s="9"/>
      <c r="G26" s="33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 t="e">
        <f>E26-I26</f>
        <v>#DIV/0!</v>
      </c>
      <c r="L26" s="1" t="e">
        <f>K26-$K$7</f>
        <v>#DIV/0!</v>
      </c>
      <c r="M26" s="30" t="e">
        <f>SQRT((D26*D26)+(H26*H26))</f>
        <v>#DIV/0!</v>
      </c>
      <c r="N26" s="17"/>
      <c r="O26" s="10" t="e">
        <f>POWER(2,-L26)</f>
        <v>#DIV/0!</v>
      </c>
      <c r="P26" s="29" t="e">
        <f>M26/SQRT((COUNT(C24:C26)+COUNT(G24:G26)/2))</f>
        <v>#DIV/0!</v>
      </c>
    </row>
    <row r="27" spans="2:16">
      <c r="B27" t="s">
        <v>86</v>
      </c>
      <c r="C27" t="s">
        <v>79</v>
      </c>
      <c r="D27" s="13"/>
      <c r="E27" s="9"/>
      <c r="F27" s="9"/>
      <c r="G27" s="33">
        <v>19.795000076293945</v>
      </c>
      <c r="I27" s="9"/>
      <c r="J27" s="9"/>
      <c r="K27" s="9"/>
      <c r="L27" s="9"/>
      <c r="M27" s="9"/>
      <c r="N27" s="9"/>
      <c r="O27" s="9"/>
    </row>
    <row r="28" spans="2:16">
      <c r="B28" t="s">
        <v>86</v>
      </c>
      <c r="C28" t="s">
        <v>79</v>
      </c>
      <c r="D28" s="12"/>
      <c r="E28" s="9"/>
      <c r="F28" s="9"/>
      <c r="G28" s="33">
        <v>19.812999725341797</v>
      </c>
      <c r="H28" s="12"/>
      <c r="I28" s="9"/>
      <c r="J28" s="9"/>
      <c r="K28" s="9"/>
      <c r="L28" s="9"/>
      <c r="M28" s="9"/>
      <c r="N28" s="9"/>
      <c r="O28" s="9"/>
    </row>
    <row r="29" spans="2:16" ht="15">
      <c r="B29" t="s">
        <v>86</v>
      </c>
      <c r="C29"/>
      <c r="D29" s="5" t="e">
        <f>STDEV(C27:C29)</f>
        <v>#DIV/0!</v>
      </c>
      <c r="E29" s="1" t="e">
        <f>AVERAGE(C27:C29)</f>
        <v>#DIV/0!</v>
      </c>
      <c r="F29" s="9"/>
      <c r="G29" s="33">
        <v>19.847000122070312</v>
      </c>
      <c r="H29" s="4">
        <f>STDEV(G27:G29)</f>
        <v>2.6407130048172477E-2</v>
      </c>
      <c r="I29" s="1">
        <f>AVERAGE(G27:G29)</f>
        <v>19.818333307902019</v>
      </c>
      <c r="J29" s="9"/>
      <c r="K29" s="1" t="e">
        <f>E29-I29</f>
        <v>#DIV/0!</v>
      </c>
      <c r="L29" s="1" t="e">
        <f>K29-$K$7</f>
        <v>#DIV/0!</v>
      </c>
      <c r="M29" s="30" t="e">
        <f>SQRT((D29*D29)+(H29*H29))</f>
        <v>#DIV/0!</v>
      </c>
      <c r="N29" s="17"/>
      <c r="O29" s="10" t="e">
        <f>POWER(2,-L29)</f>
        <v>#DIV/0!</v>
      </c>
      <c r="P29" s="29" t="e">
        <f>M29/SQRT((COUNT(C27:C29)+COUNT(G27:G29)/2))</f>
        <v>#DIV/0!</v>
      </c>
    </row>
    <row r="30" spans="2:16">
      <c r="B30" t="s">
        <v>87</v>
      </c>
      <c r="C30" t="s">
        <v>79</v>
      </c>
      <c r="D30" s="13"/>
      <c r="E30" s="9"/>
      <c r="F30" s="9"/>
      <c r="G30" s="33">
        <v>18.232000350952148</v>
      </c>
      <c r="I30" s="9"/>
      <c r="J30" s="9"/>
      <c r="K30" s="9"/>
      <c r="L30" s="9"/>
      <c r="M30" s="9"/>
      <c r="N30" s="9"/>
      <c r="O30" s="9"/>
    </row>
    <row r="31" spans="2:16">
      <c r="B31" t="s">
        <v>87</v>
      </c>
      <c r="C31" t="s">
        <v>79</v>
      </c>
      <c r="D31" s="12"/>
      <c r="E31" s="9"/>
      <c r="F31" s="9"/>
      <c r="G31" s="33">
        <v>18.236000061035156</v>
      </c>
      <c r="H31" s="12"/>
      <c r="I31" s="9"/>
      <c r="J31" s="9"/>
      <c r="K31" s="9"/>
      <c r="L31" s="9"/>
      <c r="M31" s="9"/>
      <c r="N31" s="9"/>
      <c r="O31" s="9"/>
    </row>
    <row r="32" spans="2:16" ht="15">
      <c r="B32" t="s">
        <v>87</v>
      </c>
      <c r="C32" t="s">
        <v>79</v>
      </c>
      <c r="D32" s="5" t="e">
        <f>STDEV(C30:C32)</f>
        <v>#DIV/0!</v>
      </c>
      <c r="E32" s="1" t="e">
        <f>AVERAGE(C30:C32)</f>
        <v>#DIV/0!</v>
      </c>
      <c r="F32" s="9"/>
      <c r="G32" s="33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 t="e">
        <f>E32-I32</f>
        <v>#DIV/0!</v>
      </c>
      <c r="L32" s="1" t="e">
        <f>K32-$K$7</f>
        <v>#DIV/0!</v>
      </c>
      <c r="M32" s="30" t="e">
        <f>SQRT((D32*D32)+(H32*H32))</f>
        <v>#DIV/0!</v>
      </c>
      <c r="N32" s="17"/>
      <c r="O32" s="10" t="e">
        <f>POWER(2,-L32)</f>
        <v>#DIV/0!</v>
      </c>
      <c r="P32" s="29" t="e">
        <f>M32/SQRT((COUNT(C30:C32)+COUNT(G30:G32)/2))</f>
        <v>#DIV/0!</v>
      </c>
    </row>
    <row r="33" spans="2:16">
      <c r="B33" t="s">
        <v>88</v>
      </c>
      <c r="C33" t="s">
        <v>79</v>
      </c>
      <c r="D33" s="13"/>
      <c r="E33" s="9"/>
      <c r="F33" s="9"/>
      <c r="G33" s="33">
        <v>17.775999069213867</v>
      </c>
      <c r="I33" s="9"/>
      <c r="J33" s="9"/>
      <c r="K33" s="9"/>
      <c r="L33" s="9"/>
      <c r="M33" s="9"/>
      <c r="N33" s="9"/>
      <c r="O33" s="9"/>
    </row>
    <row r="34" spans="2:16">
      <c r="B34" t="s">
        <v>88</v>
      </c>
      <c r="C34" t="s">
        <v>79</v>
      </c>
      <c r="D34" s="12"/>
      <c r="E34" s="9"/>
      <c r="F34" s="9"/>
      <c r="G34" s="33">
        <v>17.708000183105469</v>
      </c>
      <c r="H34" s="12"/>
      <c r="I34" s="9"/>
      <c r="J34" s="9"/>
      <c r="K34" s="9"/>
      <c r="L34" s="9"/>
      <c r="M34" s="9"/>
      <c r="N34" s="9"/>
      <c r="O34" s="9"/>
    </row>
    <row r="35" spans="2:16" ht="15">
      <c r="B35" t="s">
        <v>88</v>
      </c>
      <c r="C35" t="s">
        <v>79</v>
      </c>
      <c r="D35" s="5" t="e">
        <f>STDEV(C33:C35)</f>
        <v>#DIV/0!</v>
      </c>
      <c r="E35" s="1" t="e">
        <f>AVERAGE(C33:C35)</f>
        <v>#DIV/0!</v>
      </c>
      <c r="F35" s="9"/>
      <c r="G35" s="33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 t="e">
        <f>E35-I35</f>
        <v>#DIV/0!</v>
      </c>
      <c r="L35" s="1" t="e">
        <f>K35-$K$7</f>
        <v>#DIV/0!</v>
      </c>
      <c r="M35" s="30" t="e">
        <f>SQRT((D35*D35)+(H35*H35))</f>
        <v>#DIV/0!</v>
      </c>
      <c r="N35" s="17"/>
      <c r="O35" s="10" t="e">
        <f>POWER(2,-L35)</f>
        <v>#DIV/0!</v>
      </c>
      <c r="P35" s="29" t="e">
        <f>M35/SQRT((COUNT(C33:C35)+COUNT(G33:G35)/2))</f>
        <v>#DIV/0!</v>
      </c>
    </row>
    <row r="36" spans="2:16">
      <c r="B36" t="s">
        <v>89</v>
      </c>
      <c r="C36" t="s">
        <v>79</v>
      </c>
      <c r="D36" s="13"/>
      <c r="E36" s="9"/>
      <c r="F36" s="9"/>
      <c r="G36" s="33">
        <v>18.020999908447266</v>
      </c>
      <c r="I36" s="9"/>
      <c r="J36" s="9"/>
      <c r="K36" s="9"/>
      <c r="L36" s="9"/>
      <c r="M36" s="9"/>
      <c r="N36" s="9"/>
      <c r="O36" s="9"/>
    </row>
    <row r="37" spans="2:16">
      <c r="B37" t="s">
        <v>89</v>
      </c>
      <c r="C37" t="s">
        <v>79</v>
      </c>
      <c r="D37" s="12"/>
      <c r="E37" s="9"/>
      <c r="F37" s="9"/>
      <c r="G37" s="33">
        <v>17.701000213623047</v>
      </c>
      <c r="H37" s="12"/>
      <c r="I37" s="9"/>
      <c r="J37" s="9"/>
      <c r="K37" s="9"/>
      <c r="L37" s="9"/>
      <c r="M37" s="9"/>
      <c r="N37" s="9"/>
      <c r="O37" s="9"/>
    </row>
    <row r="38" spans="2:16" ht="15">
      <c r="B38" t="s">
        <v>89</v>
      </c>
      <c r="C38" t="s">
        <v>79</v>
      </c>
      <c r="D38" s="5" t="e">
        <f>STDEV(C36:C38)</f>
        <v>#DIV/0!</v>
      </c>
      <c r="E38" s="1" t="e">
        <f>AVERAGE(C36:C38)</f>
        <v>#DIV/0!</v>
      </c>
      <c r="F38" s="9"/>
      <c r="G38" s="33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 t="e">
        <f>E38-I38</f>
        <v>#DIV/0!</v>
      </c>
      <c r="L38" s="1" t="e">
        <f>K38-$K$7</f>
        <v>#DIV/0!</v>
      </c>
      <c r="M38" s="30" t="e">
        <f>SQRT((D38*D38)+(H38*H38))</f>
        <v>#DIV/0!</v>
      </c>
      <c r="N38" s="17"/>
      <c r="O38" s="10" t="e">
        <f>POWER(2,-L38)</f>
        <v>#DIV/0!</v>
      </c>
      <c r="P38" s="29" t="e">
        <f>M38/SQRT((COUNT(C36:C38)+COUNT(G36:G38)/2))</f>
        <v>#DIV/0!</v>
      </c>
    </row>
    <row r="39" spans="2:16">
      <c r="B39" t="s">
        <v>90</v>
      </c>
      <c r="C39" t="s">
        <v>79</v>
      </c>
      <c r="D39" s="13"/>
      <c r="E39" s="9"/>
      <c r="F39" s="9"/>
      <c r="G39" s="33">
        <v>19.052999496459961</v>
      </c>
      <c r="I39" s="9"/>
      <c r="J39" s="9"/>
      <c r="K39" s="9"/>
      <c r="L39" s="9"/>
      <c r="M39" s="9"/>
      <c r="N39" s="9"/>
      <c r="O39" s="9"/>
    </row>
    <row r="40" spans="2:16">
      <c r="B40" t="s">
        <v>90</v>
      </c>
      <c r="C40" t="s">
        <v>79</v>
      </c>
      <c r="D40" s="12"/>
      <c r="E40" s="9"/>
      <c r="F40" s="9"/>
      <c r="G40" s="33">
        <v>18.917999267578125</v>
      </c>
      <c r="H40" s="12"/>
      <c r="I40" s="9"/>
      <c r="J40" s="9"/>
      <c r="K40" s="9"/>
      <c r="L40" s="9"/>
      <c r="M40" s="9"/>
      <c r="N40" s="9"/>
      <c r="O40" s="9"/>
    </row>
    <row r="41" spans="2:16" ht="15">
      <c r="B41" t="s">
        <v>90</v>
      </c>
      <c r="C41" t="s">
        <v>79</v>
      </c>
      <c r="D41" s="5" t="e">
        <f>STDEV(C39:C41)</f>
        <v>#DIV/0!</v>
      </c>
      <c r="E41" s="1" t="e">
        <f>AVERAGE(C39:C41)</f>
        <v>#DIV/0!</v>
      </c>
      <c r="F41" s="9"/>
      <c r="G41" s="33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 t="e">
        <f>E41-I41</f>
        <v>#DIV/0!</v>
      </c>
      <c r="L41" s="1" t="e">
        <f>K41-$K$7</f>
        <v>#DIV/0!</v>
      </c>
      <c r="M41" s="30" t="e">
        <f>SQRT((D41*D41)+(H41*H41))</f>
        <v>#DIV/0!</v>
      </c>
      <c r="N41" s="17"/>
      <c r="O41" s="10" t="e">
        <f>POWER(2,-L41)</f>
        <v>#DIV/0!</v>
      </c>
      <c r="P41" s="29" t="e">
        <f>M41/SQRT((COUNT(C39:C41)+COUNT(G39:G41)/2))</f>
        <v>#DIV/0!</v>
      </c>
    </row>
    <row r="42" spans="2:16">
      <c r="B42" t="s">
        <v>91</v>
      </c>
      <c r="C42" t="s">
        <v>79</v>
      </c>
      <c r="D42" s="13"/>
      <c r="E42" s="9"/>
      <c r="F42" s="9"/>
      <c r="G42" s="33">
        <v>18.909999847412109</v>
      </c>
      <c r="I42" s="9"/>
      <c r="J42" s="9"/>
      <c r="K42" s="9"/>
      <c r="L42" s="9"/>
      <c r="M42" s="9"/>
      <c r="N42" s="9"/>
      <c r="O42" s="9"/>
    </row>
    <row r="43" spans="2:16">
      <c r="B43" t="s">
        <v>91</v>
      </c>
      <c r="C43" t="s">
        <v>79</v>
      </c>
      <c r="D43" s="12"/>
      <c r="E43" s="9"/>
      <c r="F43" s="9"/>
      <c r="G43" s="33">
        <v>18.934000015258789</v>
      </c>
      <c r="H43" s="12"/>
      <c r="I43" s="9"/>
      <c r="J43" s="9"/>
      <c r="K43" s="9"/>
      <c r="L43" s="9"/>
      <c r="M43" s="9"/>
      <c r="N43" s="9"/>
      <c r="O43" s="9"/>
    </row>
    <row r="44" spans="2:16" ht="15">
      <c r="B44" t="s">
        <v>91</v>
      </c>
      <c r="C44" t="s">
        <v>79</v>
      </c>
      <c r="D44" s="5" t="e">
        <f>STDEV(C42:C44)</f>
        <v>#DIV/0!</v>
      </c>
      <c r="E44" s="1" t="e">
        <f>AVERAGE(C42:C44)</f>
        <v>#DIV/0!</v>
      </c>
      <c r="F44" s="9"/>
      <c r="G44" s="33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 t="e">
        <f>E44-I44</f>
        <v>#DIV/0!</v>
      </c>
      <c r="L44" s="1" t="e">
        <f>K44-$K$7</f>
        <v>#DIV/0!</v>
      </c>
      <c r="M44" s="30" t="e">
        <f>SQRT((D44*D44)+(H44*H44))</f>
        <v>#DIV/0!</v>
      </c>
      <c r="N44" s="17"/>
      <c r="O44" s="10" t="e">
        <f>POWER(2,-L44)</f>
        <v>#DIV/0!</v>
      </c>
      <c r="P44" s="29" t="e">
        <f>M44/SQRT((COUNT(C42:C44)+COUNT(G42:G44)/2))</f>
        <v>#DIV/0!</v>
      </c>
    </row>
    <row r="45" spans="2:16">
      <c r="B45" t="s">
        <v>92</v>
      </c>
      <c r="C45" t="s">
        <v>79</v>
      </c>
      <c r="D45" s="13"/>
      <c r="E45" s="9"/>
      <c r="F45" s="9"/>
      <c r="G45" s="33">
        <v>17.886999130249023</v>
      </c>
      <c r="I45" s="9"/>
      <c r="J45" s="9"/>
      <c r="K45" s="9"/>
      <c r="L45" s="9"/>
      <c r="M45" s="9"/>
      <c r="N45" s="9"/>
      <c r="O45" s="9"/>
    </row>
    <row r="46" spans="2:16">
      <c r="B46" t="s">
        <v>92</v>
      </c>
      <c r="C46">
        <v>31.836124000000002</v>
      </c>
      <c r="D46" s="12"/>
      <c r="E46" s="9"/>
      <c r="F46" s="9"/>
      <c r="G46" s="33">
        <v>17.902999877929688</v>
      </c>
      <c r="H46" s="12"/>
      <c r="I46" s="9"/>
      <c r="J46" s="9"/>
      <c r="K46" s="9"/>
      <c r="L46" s="9"/>
      <c r="M46" s="9"/>
      <c r="N46" s="9"/>
      <c r="O46" s="9"/>
    </row>
    <row r="47" spans="2:16" ht="15">
      <c r="B47" t="s">
        <v>92</v>
      </c>
      <c r="C47">
        <v>30.561567</v>
      </c>
      <c r="D47" s="5">
        <f>STDEV(C45:C47)</f>
        <v>0.90124789770878355</v>
      </c>
      <c r="E47" s="1">
        <f>AVERAGE(C45:C47)</f>
        <v>31.198845500000001</v>
      </c>
      <c r="F47" s="9"/>
      <c r="G47" s="33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13.311512583740235</v>
      </c>
      <c r="L47" s="1">
        <f>K47-$K$7</f>
        <v>5.7778633546752918</v>
      </c>
      <c r="M47" s="30">
        <f>SQRT((D47*D47)+(H47*H47))</f>
        <v>0.90138122279806421</v>
      </c>
      <c r="N47" s="17"/>
      <c r="O47" s="10">
        <f>POWER(2,-L47)</f>
        <v>1.8225935096498384E-2</v>
      </c>
      <c r="P47" s="29">
        <f>M47/SQRT((COUNT(C45:C47)+COUNT(G45:G47)/2))</f>
        <v>0.48180853008310071</v>
      </c>
    </row>
    <row r="48" spans="2:16">
      <c r="B48" t="s">
        <v>93</v>
      </c>
      <c r="C48" t="s">
        <v>79</v>
      </c>
      <c r="D48" s="13"/>
      <c r="E48" s="9"/>
      <c r="F48" s="9"/>
      <c r="G48" s="33">
        <v>18.121999740600586</v>
      </c>
      <c r="I48" s="9"/>
      <c r="J48" s="9"/>
      <c r="K48" s="9"/>
      <c r="L48" s="9"/>
      <c r="M48" s="9"/>
      <c r="N48" s="9"/>
      <c r="O48" s="9"/>
    </row>
    <row r="49" spans="2:16">
      <c r="B49" t="s">
        <v>93</v>
      </c>
      <c r="C49" t="s">
        <v>79</v>
      </c>
      <c r="D49" s="12"/>
      <c r="E49" s="9"/>
      <c r="F49" s="9"/>
      <c r="G49" s="33">
        <v>18.188999176025391</v>
      </c>
      <c r="H49" s="12"/>
      <c r="I49" s="9"/>
      <c r="J49" s="9"/>
      <c r="K49" s="9"/>
      <c r="L49" s="9"/>
      <c r="M49" s="9"/>
      <c r="N49" s="9"/>
      <c r="O49" s="9"/>
    </row>
    <row r="50" spans="2:16" ht="15">
      <c r="B50" t="s">
        <v>93</v>
      </c>
      <c r="C50" t="s">
        <v>79</v>
      </c>
      <c r="D50" s="5" t="e">
        <f>STDEV(C48:C50)</f>
        <v>#DIV/0!</v>
      </c>
      <c r="E50" s="1" t="e">
        <f>AVERAGE(C48:C50)</f>
        <v>#DIV/0!</v>
      </c>
      <c r="F50" s="9"/>
      <c r="G50" s="33">
        <v>18.468999862670898</v>
      </c>
      <c r="H50" s="4">
        <f>STDEV(G48:G50)</f>
        <v>0.18407353312648825</v>
      </c>
      <c r="I50" s="1">
        <f>AVERAGE(G48:G50)</f>
        <v>18.259999593098957</v>
      </c>
      <c r="J50" s="9"/>
      <c r="K50" s="1" t="e">
        <f>E50-I50</f>
        <v>#DIV/0!</v>
      </c>
      <c r="L50" s="1" t="e">
        <f>K50-$K$7</f>
        <v>#DIV/0!</v>
      </c>
      <c r="M50" s="30" t="e">
        <f>SQRT((D50*D50)+(H50*H50))</f>
        <v>#DIV/0!</v>
      </c>
      <c r="N50" s="17"/>
      <c r="O50" s="10" t="e">
        <f>POWER(2,-L50)</f>
        <v>#DIV/0!</v>
      </c>
      <c r="P50" s="29" t="e">
        <f>M50/SQRT((COUNT(C48:C50)+COUNT(G48:G50)/2))</f>
        <v>#DIV/0!</v>
      </c>
    </row>
    <row r="51" spans="2:16">
      <c r="B51" t="s">
        <v>94</v>
      </c>
      <c r="C51" t="s">
        <v>79</v>
      </c>
      <c r="D51" s="13"/>
      <c r="E51" s="9"/>
      <c r="F51" s="9"/>
      <c r="G51" s="33">
        <v>18.409999847412109</v>
      </c>
      <c r="I51" s="9"/>
      <c r="J51" s="9"/>
      <c r="K51" s="9"/>
      <c r="L51" s="9"/>
      <c r="M51" s="9"/>
      <c r="N51" s="9"/>
      <c r="O51" s="9"/>
    </row>
    <row r="52" spans="2:16">
      <c r="B52" t="s">
        <v>94</v>
      </c>
      <c r="C52" t="s">
        <v>79</v>
      </c>
      <c r="D52" s="12"/>
      <c r="E52" s="9"/>
      <c r="F52" s="9"/>
      <c r="G52" s="33">
        <v>18.531000137329102</v>
      </c>
      <c r="H52" s="12"/>
      <c r="I52" s="9"/>
      <c r="J52" s="9"/>
      <c r="K52" s="9"/>
      <c r="L52" s="9"/>
      <c r="M52" s="9"/>
      <c r="N52" s="9"/>
      <c r="O52" s="9"/>
    </row>
    <row r="53" spans="2:16" ht="15">
      <c r="B53" t="s">
        <v>94</v>
      </c>
      <c r="C53" t="s">
        <v>79</v>
      </c>
      <c r="D53" s="5" t="e">
        <f>STDEV(C51:C53)</f>
        <v>#DIV/0!</v>
      </c>
      <c r="E53" s="1" t="e">
        <f>AVERAGE(C51:C53)</f>
        <v>#DIV/0!</v>
      </c>
      <c r="F53" s="9"/>
      <c r="G53" s="33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 t="e">
        <f>E53-I53</f>
        <v>#DIV/0!</v>
      </c>
      <c r="L53" s="1" t="e">
        <f>K53-$K$7</f>
        <v>#DIV/0!</v>
      </c>
      <c r="M53" s="30" t="e">
        <f>SQRT((D53*D53)+(H53*H53))</f>
        <v>#DIV/0!</v>
      </c>
      <c r="N53" s="17"/>
      <c r="O53" s="10" t="e">
        <f>POWER(2,-L53)</f>
        <v>#DIV/0!</v>
      </c>
      <c r="P53" s="29" t="e">
        <f>M53/SQRT((COUNT(C51:C53)+COUNT(G51:G53)/2))</f>
        <v>#DIV/0!</v>
      </c>
    </row>
    <row r="54" spans="2:16">
      <c r="B54" t="s">
        <v>95</v>
      </c>
      <c r="C54"/>
      <c r="D54" s="13"/>
      <c r="E54" s="9"/>
      <c r="F54" s="9"/>
      <c r="G54" s="33">
        <v>19.718000411987305</v>
      </c>
      <c r="I54" s="9"/>
      <c r="J54" s="9"/>
      <c r="K54" s="9"/>
      <c r="L54" s="9"/>
      <c r="M54" s="9"/>
      <c r="N54" s="9"/>
      <c r="O54" s="9"/>
    </row>
    <row r="55" spans="2:16">
      <c r="B55" t="s">
        <v>95</v>
      </c>
      <c r="C55" t="s">
        <v>79</v>
      </c>
      <c r="D55" s="12"/>
      <c r="E55" s="9"/>
      <c r="F55" s="9"/>
      <c r="G55" s="33">
        <v>19.792999267578125</v>
      </c>
      <c r="H55" s="12"/>
      <c r="I55" s="9"/>
      <c r="J55" s="9"/>
      <c r="K55" s="9"/>
      <c r="L55" s="9"/>
      <c r="M55" s="9"/>
      <c r="N55" s="9"/>
      <c r="O55" s="9"/>
    </row>
    <row r="56" spans="2:16" ht="15">
      <c r="B56" t="s">
        <v>95</v>
      </c>
      <c r="C56" t="s">
        <v>79</v>
      </c>
      <c r="D56" s="5" t="e">
        <f>STDEV(C54:C56)</f>
        <v>#DIV/0!</v>
      </c>
      <c r="E56" s="1" t="e">
        <f>AVERAGE(C54:C56)</f>
        <v>#DIV/0!</v>
      </c>
      <c r="F56" s="9"/>
      <c r="G56" s="33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 t="e">
        <f>E56-I56</f>
        <v>#DIV/0!</v>
      </c>
      <c r="L56" s="1" t="e">
        <f>K56-$K$7</f>
        <v>#DIV/0!</v>
      </c>
      <c r="M56" s="30" t="e">
        <f>SQRT((D56*D56)+(H56*H56))</f>
        <v>#DIV/0!</v>
      </c>
      <c r="N56" s="17"/>
      <c r="O56" s="10" t="e">
        <f>POWER(2,-L56)</f>
        <v>#DIV/0!</v>
      </c>
      <c r="P56" s="29" t="e">
        <f>M56/SQRT((COUNT(C54:C56)+COUNT(G54:G56)/2))</f>
        <v>#DIV/0!</v>
      </c>
    </row>
    <row r="57" spans="2:16">
      <c r="B57" t="s">
        <v>96</v>
      </c>
      <c r="C57">
        <v>30.306913000000002</v>
      </c>
      <c r="D57" s="13"/>
      <c r="E57" s="9"/>
      <c r="F57" s="9"/>
      <c r="G57" s="33">
        <v>17.521999359130859</v>
      </c>
      <c r="I57" s="9"/>
      <c r="J57" s="9"/>
      <c r="K57" s="9"/>
      <c r="L57" s="9"/>
      <c r="M57" s="9"/>
      <c r="N57" s="9"/>
      <c r="O57" s="9"/>
    </row>
    <row r="58" spans="2:16">
      <c r="B58" t="s">
        <v>96</v>
      </c>
      <c r="C58" t="s">
        <v>79</v>
      </c>
      <c r="D58" s="12"/>
      <c r="E58" s="9"/>
      <c r="F58" s="9"/>
      <c r="G58" s="33">
        <v>17.690000534057617</v>
      </c>
      <c r="H58" s="12"/>
      <c r="I58" s="9"/>
      <c r="J58" s="9"/>
      <c r="K58" s="9"/>
      <c r="L58" s="9"/>
      <c r="M58" s="9"/>
      <c r="N58" s="9"/>
      <c r="O58" s="9"/>
    </row>
    <row r="59" spans="2:16" ht="15">
      <c r="B59" t="s">
        <v>96</v>
      </c>
      <c r="C59" t="s">
        <v>79</v>
      </c>
      <c r="D59" s="5" t="e">
        <f>STDEV(C57:C59)</f>
        <v>#DIV/0!</v>
      </c>
      <c r="E59" s="1">
        <f>AVERAGE(C57:C59)</f>
        <v>30.306913000000002</v>
      </c>
      <c r="F59" s="9"/>
      <c r="G59" s="33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12.694579702270509</v>
      </c>
      <c r="L59" s="1">
        <f>K59-$K$7</f>
        <v>5.1609304732055659</v>
      </c>
      <c r="M59" s="30" t="e">
        <f>SQRT((D59*D59)+(H59*H59))</f>
        <v>#DIV/0!</v>
      </c>
      <c r="N59" s="17"/>
      <c r="O59" s="10">
        <f>POWER(2,-L59)</f>
        <v>2.7951500195374086E-2</v>
      </c>
      <c r="P59" s="29" t="e">
        <f>M59/SQRT((COUNT(C57:C59)+COUNT(G57:G59)/2))</f>
        <v>#DIV/0!</v>
      </c>
    </row>
    <row r="60" spans="2:16">
      <c r="B60" t="s">
        <v>97</v>
      </c>
      <c r="C60" t="s">
        <v>79</v>
      </c>
      <c r="D60" s="13"/>
      <c r="E60" s="9"/>
      <c r="F60" s="9"/>
      <c r="G60" s="33">
        <v>18.193000793457031</v>
      </c>
      <c r="I60" s="9"/>
      <c r="J60" s="9"/>
      <c r="K60" s="9"/>
      <c r="L60" s="9"/>
      <c r="M60" s="9"/>
      <c r="N60" s="9"/>
      <c r="O60" s="9"/>
    </row>
    <row r="61" spans="2:16">
      <c r="B61" t="s">
        <v>97</v>
      </c>
      <c r="C61" t="s">
        <v>79</v>
      </c>
      <c r="D61" s="12"/>
      <c r="E61" s="9"/>
      <c r="F61" s="9"/>
      <c r="G61" s="33">
        <v>18.218000411987305</v>
      </c>
      <c r="H61" s="12"/>
      <c r="I61" s="9"/>
      <c r="J61" s="9"/>
      <c r="K61" s="9"/>
      <c r="L61" s="9"/>
      <c r="M61" s="9"/>
      <c r="N61" s="9"/>
      <c r="O61" s="9"/>
    </row>
    <row r="62" spans="2:16" ht="15">
      <c r="B62" t="s">
        <v>97</v>
      </c>
      <c r="C62">
        <v>31.267057000000001</v>
      </c>
      <c r="D62" s="5" t="e">
        <f>STDEV(C60:C62)</f>
        <v>#DIV/0!</v>
      </c>
      <c r="E62" s="1">
        <f>AVERAGE(C60:C62)</f>
        <v>31.267057000000001</v>
      </c>
      <c r="F62" s="9"/>
      <c r="G62" s="33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13.052723147867841</v>
      </c>
      <c r="L62" s="1">
        <f>K62-$K$7</f>
        <v>5.5190739188028974</v>
      </c>
      <c r="M62" s="30" t="e">
        <f>SQRT((D62*D62)+(H62*H62))</f>
        <v>#DIV/0!</v>
      </c>
      <c r="N62" s="17"/>
      <c r="O62" s="10">
        <f>POWER(2,-L62)</f>
        <v>2.1806863351035894E-2</v>
      </c>
      <c r="P62" s="29" t="e">
        <f>M62/SQRT((COUNT(C60:C62)+COUNT(G60:G62)/2))</f>
        <v>#DIV/0!</v>
      </c>
    </row>
    <row r="63" spans="2:16">
      <c r="B63" t="s">
        <v>98</v>
      </c>
      <c r="C63" t="s">
        <v>79</v>
      </c>
      <c r="D63" s="13"/>
      <c r="E63" s="9"/>
      <c r="F63" s="9"/>
      <c r="G63" s="33">
        <v>18.278999328613281</v>
      </c>
      <c r="I63" s="9"/>
      <c r="J63" s="9"/>
      <c r="K63" s="9"/>
      <c r="L63" s="9"/>
      <c r="M63" s="9"/>
      <c r="N63" s="9"/>
      <c r="O63" s="9"/>
    </row>
    <row r="64" spans="2:16">
      <c r="B64" t="s">
        <v>98</v>
      </c>
      <c r="C64" t="s">
        <v>79</v>
      </c>
      <c r="D64" s="12"/>
      <c r="E64" s="9"/>
      <c r="F64" s="9"/>
      <c r="G64" s="33">
        <v>18.339000701904297</v>
      </c>
      <c r="H64" s="12"/>
      <c r="I64" s="9"/>
      <c r="J64" s="9"/>
      <c r="K64" s="9"/>
      <c r="L64" s="9"/>
      <c r="M64" s="9"/>
      <c r="N64" s="9"/>
      <c r="O64" s="9"/>
    </row>
    <row r="65" spans="2:16" ht="15">
      <c r="B65" t="s">
        <v>98</v>
      </c>
      <c r="C65" t="s">
        <v>79</v>
      </c>
      <c r="D65" s="5" t="e">
        <f>STDEV(C63:C65)</f>
        <v>#DIV/0!</v>
      </c>
      <c r="E65" s="1" t="e">
        <f>AVERAGE(C63:C65)</f>
        <v>#DIV/0!</v>
      </c>
      <c r="F65" s="9"/>
      <c r="G65" s="33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 t="e">
        <f>E65-I65</f>
        <v>#DIV/0!</v>
      </c>
      <c r="L65" s="1" t="e">
        <f>K65-$K$7</f>
        <v>#DIV/0!</v>
      </c>
      <c r="M65" s="30" t="e">
        <f>SQRT((D65*D65)+(H65*H65))</f>
        <v>#DIV/0!</v>
      </c>
      <c r="N65" s="17"/>
      <c r="O65" s="10" t="e">
        <f>POWER(2,-L65)</f>
        <v>#DIV/0!</v>
      </c>
      <c r="P65" s="29" t="e">
        <f>M65/SQRT((COUNT(C63:C65)+COUNT(G63:G65)/2))</f>
        <v>#DIV/0!</v>
      </c>
    </row>
    <row r="66" spans="2:16">
      <c r="B66" t="s">
        <v>99</v>
      </c>
      <c r="C66" t="s">
        <v>79</v>
      </c>
      <c r="D66" s="13"/>
      <c r="E66" s="9"/>
      <c r="F66" s="9"/>
      <c r="G66" s="33">
        <v>17.981000900268555</v>
      </c>
      <c r="I66" s="9"/>
      <c r="J66" s="9"/>
      <c r="K66" s="9"/>
      <c r="L66" s="9"/>
      <c r="M66" s="9"/>
      <c r="N66" s="9"/>
      <c r="O66" s="9"/>
    </row>
    <row r="67" spans="2:16">
      <c r="B67" t="s">
        <v>99</v>
      </c>
      <c r="C67" t="s">
        <v>79</v>
      </c>
      <c r="D67" s="12"/>
      <c r="E67" s="9"/>
      <c r="F67" s="9"/>
      <c r="G67" s="33">
        <v>18.006999969482422</v>
      </c>
      <c r="H67" s="12"/>
      <c r="I67" s="9"/>
      <c r="J67" s="9"/>
      <c r="K67" s="9"/>
      <c r="L67" s="9"/>
      <c r="M67" s="9"/>
      <c r="N67" s="9"/>
      <c r="O67" s="9"/>
    </row>
    <row r="68" spans="2:16" ht="15">
      <c r="B68" t="s">
        <v>99</v>
      </c>
      <c r="C68" t="s">
        <v>79</v>
      </c>
      <c r="D68" s="5" t="e">
        <f>STDEV(C66:C68)</f>
        <v>#DIV/0!</v>
      </c>
      <c r="E68" s="1" t="e">
        <f>AVERAGE(C66:C68)</f>
        <v>#DIV/0!</v>
      </c>
      <c r="F68" s="9"/>
      <c r="G68" s="33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 t="e">
        <f>E68-I68</f>
        <v>#DIV/0!</v>
      </c>
      <c r="L68" s="1" t="e">
        <f>K68-$K$7</f>
        <v>#DIV/0!</v>
      </c>
      <c r="M68" s="30" t="e">
        <f>SQRT((D68*D68)+(H68*H68))</f>
        <v>#DIV/0!</v>
      </c>
      <c r="N68" s="17"/>
      <c r="O68" s="10" t="e">
        <f>POWER(2,-L68)</f>
        <v>#DIV/0!</v>
      </c>
      <c r="P68" s="29" t="e">
        <f>M68/SQRT((COUNT(C66:C68)+COUNT(G66:G68)/2))</f>
        <v>#DIV/0!</v>
      </c>
    </row>
    <row r="69" spans="2:16">
      <c r="B69" t="s">
        <v>100</v>
      </c>
      <c r="C69" t="s">
        <v>79</v>
      </c>
      <c r="D69" s="13"/>
      <c r="E69" s="9"/>
      <c r="F69" s="9"/>
      <c r="G69" s="33">
        <v>18.184999465942383</v>
      </c>
      <c r="I69" s="9"/>
      <c r="J69" s="9"/>
      <c r="K69" s="9"/>
      <c r="L69" s="9"/>
      <c r="M69" s="9"/>
      <c r="N69" s="9"/>
      <c r="O69" s="9"/>
    </row>
    <row r="70" spans="2:16">
      <c r="B70" t="s">
        <v>100</v>
      </c>
      <c r="C70" t="s">
        <v>79</v>
      </c>
      <c r="D70" s="12"/>
      <c r="E70" s="9"/>
      <c r="F70" s="9"/>
      <c r="G70" s="33">
        <v>18.204000473022461</v>
      </c>
      <c r="H70" s="12"/>
      <c r="I70" s="9"/>
      <c r="J70" s="9"/>
      <c r="K70" s="9"/>
      <c r="L70" s="9"/>
      <c r="M70" s="9"/>
      <c r="N70" s="9"/>
      <c r="O70" s="9"/>
    </row>
    <row r="71" spans="2:16" ht="15">
      <c r="B71" t="s">
        <v>100</v>
      </c>
      <c r="C71" t="s">
        <v>79</v>
      </c>
      <c r="D71" s="5" t="e">
        <f>STDEV(C69:C71)</f>
        <v>#DIV/0!</v>
      </c>
      <c r="E71" s="1" t="e">
        <f>AVERAGE(C69:C71)</f>
        <v>#DIV/0!</v>
      </c>
      <c r="F71" s="9"/>
      <c r="G71" s="33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 t="e">
        <f>E71-I71</f>
        <v>#DIV/0!</v>
      </c>
      <c r="L71" s="1" t="e">
        <f>K71-$K$7</f>
        <v>#DIV/0!</v>
      </c>
      <c r="M71" s="30" t="e">
        <f>SQRT((D71*D71)+(H71*H71))</f>
        <v>#DIV/0!</v>
      </c>
      <c r="N71" s="17"/>
      <c r="O71" s="10" t="e">
        <f>POWER(2,-L71)</f>
        <v>#DIV/0!</v>
      </c>
      <c r="P71" s="29" t="e">
        <f>M71/SQRT((COUNT(C69:C71)+COUNT(G69:G71)/2))</f>
        <v>#DIV/0!</v>
      </c>
    </row>
    <row r="72" spans="2:16">
      <c r="B72" t="s">
        <v>101</v>
      </c>
      <c r="C72" t="s">
        <v>79</v>
      </c>
      <c r="D72" s="13"/>
      <c r="E72" s="9"/>
      <c r="F72" s="9"/>
      <c r="G72" s="33">
        <v>17.819999694824219</v>
      </c>
      <c r="I72" s="9"/>
      <c r="J72" s="9"/>
      <c r="K72" s="9"/>
      <c r="L72" s="9"/>
      <c r="M72" s="9"/>
      <c r="N72" s="9"/>
      <c r="O72" s="9"/>
    </row>
    <row r="73" spans="2:16">
      <c r="B73" t="s">
        <v>101</v>
      </c>
      <c r="C73" t="s">
        <v>79</v>
      </c>
      <c r="D73" s="12"/>
      <c r="E73" s="9"/>
      <c r="F73" s="9"/>
      <c r="G73" s="33">
        <v>17.742000579833984</v>
      </c>
      <c r="H73" s="12"/>
      <c r="I73" s="9"/>
      <c r="J73" s="9"/>
      <c r="K73" s="9"/>
      <c r="L73" s="9"/>
      <c r="M73" s="9"/>
      <c r="N73" s="9"/>
      <c r="O73" s="9"/>
    </row>
    <row r="74" spans="2:16" ht="15">
      <c r="B74" t="s">
        <v>101</v>
      </c>
      <c r="C74" t="s">
        <v>79</v>
      </c>
      <c r="D74" s="5" t="e">
        <f>STDEV(C72:C74)</f>
        <v>#DIV/0!</v>
      </c>
      <c r="E74" s="1" t="e">
        <f>AVERAGE(C72:C74)</f>
        <v>#DIV/0!</v>
      </c>
      <c r="F74" s="9"/>
      <c r="G74" s="33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 t="e">
        <f>E74-I74</f>
        <v>#DIV/0!</v>
      </c>
      <c r="L74" s="1" t="e">
        <f>K74-$K$7</f>
        <v>#DIV/0!</v>
      </c>
      <c r="M74" s="30" t="e">
        <f>SQRT((D74*D74)+(H74*H74))</f>
        <v>#DIV/0!</v>
      </c>
      <c r="N74" s="17"/>
      <c r="O74" s="10" t="e">
        <f>POWER(2,-L74)</f>
        <v>#DIV/0!</v>
      </c>
      <c r="P74" s="29" t="e">
        <f>M74/SQRT((COUNT(C72:C74)+COUNT(G72:G74)/2))</f>
        <v>#DIV/0!</v>
      </c>
    </row>
    <row r="75" spans="2:16">
      <c r="B75" t="s">
        <v>102</v>
      </c>
      <c r="C75" t="s">
        <v>79</v>
      </c>
      <c r="D75" s="13"/>
      <c r="E75" s="9"/>
      <c r="F75" s="9"/>
      <c r="G75" s="33">
        <v>19.875999450683594</v>
      </c>
      <c r="I75" s="9"/>
      <c r="J75" s="9"/>
      <c r="K75" s="9"/>
      <c r="L75" s="9"/>
      <c r="M75" s="9"/>
      <c r="N75" s="9"/>
      <c r="O75" s="9"/>
    </row>
    <row r="76" spans="2:16">
      <c r="B76" t="s">
        <v>102</v>
      </c>
      <c r="C76" t="s">
        <v>79</v>
      </c>
      <c r="D76" s="12"/>
      <c r="E76" s="9"/>
      <c r="F76" s="9"/>
      <c r="G76" s="33">
        <v>19.922000885009766</v>
      </c>
      <c r="H76" s="12"/>
      <c r="I76" s="9"/>
      <c r="J76" s="9"/>
      <c r="K76" s="9"/>
      <c r="L76" s="9"/>
      <c r="M76" s="9"/>
      <c r="N76" s="9"/>
      <c r="O76" s="9"/>
    </row>
    <row r="77" spans="2:16" ht="15">
      <c r="B77" t="s">
        <v>102</v>
      </c>
      <c r="C77" t="s">
        <v>79</v>
      </c>
      <c r="D77" s="5" t="e">
        <f>STDEV(C75:C77)</f>
        <v>#DIV/0!</v>
      </c>
      <c r="E77" s="1" t="e">
        <f>AVERAGE(C75:C77)</f>
        <v>#DIV/0!</v>
      </c>
      <c r="F77" s="9"/>
      <c r="G77" s="33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 t="e">
        <f>E77-I77</f>
        <v>#DIV/0!</v>
      </c>
      <c r="L77" s="1" t="e">
        <f>K77-$K$7</f>
        <v>#DIV/0!</v>
      </c>
      <c r="M77" s="30" t="e">
        <f>SQRT((D77*D77)+(H77*H77))</f>
        <v>#DIV/0!</v>
      </c>
      <c r="N77" s="17"/>
      <c r="O77" s="10" t="e">
        <f>POWER(2,-L77)</f>
        <v>#DIV/0!</v>
      </c>
      <c r="P77" s="29" t="e">
        <f>M77/SQRT((COUNT(C75:C77)+COUNT(G75:G77)/2))</f>
        <v>#DIV/0!</v>
      </c>
    </row>
    <row r="78" spans="2:16">
      <c r="B78" t="s">
        <v>103</v>
      </c>
      <c r="C78" t="s">
        <v>79</v>
      </c>
      <c r="D78" s="13"/>
      <c r="E78" s="9"/>
      <c r="F78" s="9"/>
      <c r="G78" s="33">
        <v>18.382999420166016</v>
      </c>
      <c r="I78" s="9"/>
      <c r="J78" s="9"/>
      <c r="K78" s="9"/>
      <c r="L78" s="9"/>
      <c r="M78" s="9"/>
      <c r="N78" s="9"/>
      <c r="O78" s="9"/>
    </row>
    <row r="79" spans="2:16">
      <c r="B79" t="s">
        <v>103</v>
      </c>
      <c r="C79" t="s">
        <v>79</v>
      </c>
      <c r="D79" s="12"/>
      <c r="E79" s="9"/>
      <c r="F79" s="9"/>
      <c r="G79" s="33">
        <v>18.409999847412109</v>
      </c>
      <c r="H79" s="12"/>
      <c r="I79" s="9"/>
      <c r="J79" s="9"/>
      <c r="K79" s="9"/>
      <c r="L79" s="9"/>
      <c r="M79" s="9"/>
      <c r="N79" s="9"/>
      <c r="O79" s="9"/>
    </row>
    <row r="80" spans="2:16" ht="15">
      <c r="B80" t="s">
        <v>103</v>
      </c>
      <c r="C80" t="s">
        <v>79</v>
      </c>
      <c r="D80" s="5" t="e">
        <f>STDEV(C78:C80)</f>
        <v>#DIV/0!</v>
      </c>
      <c r="E80" s="1" t="e">
        <f>AVERAGE(C78:C80)</f>
        <v>#DIV/0!</v>
      </c>
      <c r="F80" s="9"/>
      <c r="G80" s="33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 t="e">
        <f>E80-I80</f>
        <v>#DIV/0!</v>
      </c>
      <c r="L80" s="1" t="e">
        <f>K80-$K$7</f>
        <v>#DIV/0!</v>
      </c>
      <c r="M80" s="30" t="e">
        <f>SQRT((D80*D80)+(H80*H80))</f>
        <v>#DIV/0!</v>
      </c>
      <c r="N80" s="17"/>
      <c r="O80" s="10" t="e">
        <f>POWER(2,-L80)</f>
        <v>#DIV/0!</v>
      </c>
      <c r="P80" s="29" t="e">
        <f>M80/SQRT((COUNT(C78:C80)+COUNT(G78:G80)/2))</f>
        <v>#DIV/0!</v>
      </c>
    </row>
    <row r="81" spans="2:16">
      <c r="B81" t="s">
        <v>104</v>
      </c>
      <c r="C81" t="s">
        <v>79</v>
      </c>
      <c r="D81" s="13"/>
      <c r="E81" s="9"/>
      <c r="F81" s="9"/>
      <c r="G81" s="33">
        <v>18.521999359130859</v>
      </c>
      <c r="I81" s="9"/>
      <c r="J81" s="9"/>
      <c r="K81" s="9"/>
      <c r="L81" s="9"/>
      <c r="M81" s="9"/>
      <c r="N81" s="9"/>
      <c r="O81" s="9"/>
    </row>
    <row r="82" spans="2:16">
      <c r="B82" t="s">
        <v>104</v>
      </c>
      <c r="C82" t="s">
        <v>79</v>
      </c>
      <c r="D82" s="12"/>
      <c r="E82" s="9"/>
      <c r="F82" s="9"/>
      <c r="G82" s="33">
        <v>18.576999664306641</v>
      </c>
      <c r="H82" s="12"/>
      <c r="I82" s="9"/>
      <c r="J82" s="9"/>
      <c r="K82" s="9"/>
      <c r="L82" s="9"/>
      <c r="M82" s="9"/>
      <c r="N82" s="9"/>
      <c r="O82" s="9"/>
    </row>
    <row r="83" spans="2:16" ht="15">
      <c r="B83" t="s">
        <v>104</v>
      </c>
      <c r="C83" t="s">
        <v>79</v>
      </c>
      <c r="D83" s="5" t="e">
        <f>STDEV(C81:C83)</f>
        <v>#DIV/0!</v>
      </c>
      <c r="E83" s="1" t="e">
        <f>AVERAGE(C81:C83)</f>
        <v>#DIV/0!</v>
      </c>
      <c r="F83" s="9"/>
      <c r="G83" s="33">
        <v>18.819999694824219</v>
      </c>
      <c r="H83" s="4">
        <f>STDEV(G81:G83)</f>
        <v>0.15857608503718745</v>
      </c>
      <c r="I83" s="1">
        <f>AVERAGE(G81:G83)</f>
        <v>18.639666239420574</v>
      </c>
      <c r="J83" s="9"/>
      <c r="K83" s="1" t="e">
        <f>E83-I83</f>
        <v>#DIV/0!</v>
      </c>
      <c r="L83" s="1" t="e">
        <f>K83-$K$7</f>
        <v>#DIV/0!</v>
      </c>
      <c r="M83" s="30" t="e">
        <f>SQRT((D83*D83)+(H83*H83))</f>
        <v>#DIV/0!</v>
      </c>
      <c r="N83" s="17"/>
      <c r="O83" s="10" t="e">
        <f>POWER(2,-L83)</f>
        <v>#DIV/0!</v>
      </c>
      <c r="P83" s="29" t="e">
        <f>M83/SQRT((COUNT(C81:C83)+COUNT(G81:G83)/2))</f>
        <v>#DIV/0!</v>
      </c>
    </row>
    <row r="84" spans="2:16">
      <c r="B84" t="s">
        <v>105</v>
      </c>
      <c r="C84" t="s">
        <v>79</v>
      </c>
      <c r="D84" s="13"/>
      <c r="E84" s="9"/>
      <c r="F84" s="9"/>
      <c r="G84" s="33">
        <v>19.312999725341797</v>
      </c>
      <c r="I84" s="9"/>
      <c r="J84" s="9"/>
      <c r="K84" s="9"/>
      <c r="L84" s="9"/>
      <c r="M84" s="9"/>
      <c r="N84" s="9"/>
      <c r="O84" s="9"/>
    </row>
    <row r="85" spans="2:16">
      <c r="B85" t="s">
        <v>105</v>
      </c>
      <c r="C85">
        <v>32.350628</v>
      </c>
      <c r="D85" s="12"/>
      <c r="E85" s="9"/>
      <c r="F85" s="9"/>
      <c r="G85" s="33">
        <v>19.330999374389648</v>
      </c>
      <c r="H85" s="12"/>
      <c r="I85" s="9"/>
      <c r="J85" s="9"/>
      <c r="K85" s="9"/>
      <c r="L85" s="9"/>
      <c r="M85" s="9"/>
      <c r="N85" s="9"/>
      <c r="O85" s="9"/>
    </row>
    <row r="86" spans="2:16" ht="15">
      <c r="B86" t="s">
        <v>105</v>
      </c>
      <c r="C86">
        <v>31.739145000000001</v>
      </c>
      <c r="D86" s="5">
        <f>STDEV(C84:C86)</f>
        <v>0.43238377588029347</v>
      </c>
      <c r="E86" s="1">
        <f>AVERAGE(C84:C86)</f>
        <v>32.044886500000004</v>
      </c>
      <c r="F86" s="9"/>
      <c r="G86" s="33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12.705553283650719</v>
      </c>
      <c r="L86" s="1">
        <f>K86-$K$7</f>
        <v>5.1719040545857755</v>
      </c>
      <c r="M86" s="30">
        <f>SQRT((D86*D86)+(H86*H86))</f>
        <v>0.43351827466353865</v>
      </c>
      <c r="N86" s="17"/>
      <c r="O86" s="10">
        <f>POWER(2,-L86)</f>
        <v>2.7739699037411733E-2</v>
      </c>
      <c r="P86" s="29">
        <f>M86/SQRT((COUNT(C84:C86)+COUNT(G84:G86)/2))</f>
        <v>0.23172526495661769</v>
      </c>
    </row>
    <row r="87" spans="2:16">
      <c r="B87" t="s">
        <v>106</v>
      </c>
      <c r="C87" t="s">
        <v>79</v>
      </c>
      <c r="D87" s="13"/>
      <c r="E87" s="9"/>
      <c r="F87" s="9"/>
      <c r="G87" s="33">
        <v>17.930000305175781</v>
      </c>
      <c r="I87" s="9"/>
      <c r="J87" s="9"/>
      <c r="K87" s="9"/>
      <c r="L87" s="9"/>
      <c r="M87" s="9"/>
      <c r="N87" s="9"/>
      <c r="O87" s="9"/>
    </row>
    <row r="88" spans="2:16">
      <c r="B88" t="s">
        <v>106</v>
      </c>
      <c r="C88" t="s">
        <v>79</v>
      </c>
      <c r="D88" s="12"/>
      <c r="E88" s="9"/>
      <c r="F88" s="9"/>
      <c r="G88" s="33">
        <v>18.02400016784668</v>
      </c>
      <c r="H88" s="12"/>
      <c r="I88" s="9"/>
      <c r="J88" s="9"/>
      <c r="K88" s="9"/>
      <c r="L88" s="9"/>
      <c r="M88" s="9"/>
      <c r="N88" s="9"/>
      <c r="O88" s="9"/>
    </row>
    <row r="89" spans="2:16" ht="15">
      <c r="B89" t="s">
        <v>106</v>
      </c>
      <c r="C89" t="s">
        <v>79</v>
      </c>
      <c r="D89" s="5" t="e">
        <f>STDEV(C87:C89)</f>
        <v>#DIV/0!</v>
      </c>
      <c r="E89" s="1" t="e">
        <f>AVERAGE(C87:C89)</f>
        <v>#DIV/0!</v>
      </c>
      <c r="F89" s="9"/>
      <c r="G89" s="33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 t="e">
        <f>E89-I89</f>
        <v>#DIV/0!</v>
      </c>
      <c r="L89" s="1" t="e">
        <f>K89-$K$7</f>
        <v>#DIV/0!</v>
      </c>
      <c r="M89" s="30" t="e">
        <f>SQRT((D89*D89)+(H89*H89))</f>
        <v>#DIV/0!</v>
      </c>
      <c r="N89" s="17"/>
      <c r="O89" s="10" t="e">
        <f>POWER(2,-L89)</f>
        <v>#DIV/0!</v>
      </c>
      <c r="P89" s="29" t="e">
        <f>M89/SQRT((COUNT(C87:C89)+COUNT(G87:G89)/2))</f>
        <v>#DIV/0!</v>
      </c>
    </row>
    <row r="90" spans="2:16">
      <c r="B90" t="s">
        <v>107</v>
      </c>
      <c r="C90" t="s">
        <v>79</v>
      </c>
      <c r="D90" s="13"/>
      <c r="E90" s="9"/>
      <c r="F90" s="9"/>
      <c r="G90" s="33">
        <v>17.951999664306641</v>
      </c>
      <c r="I90" s="9"/>
      <c r="J90" s="9"/>
      <c r="K90" s="9"/>
      <c r="L90" s="9"/>
      <c r="M90" s="9"/>
      <c r="N90" s="9"/>
      <c r="O90" s="9"/>
    </row>
    <row r="91" spans="2:16">
      <c r="B91" t="s">
        <v>107</v>
      </c>
      <c r="C91" t="s">
        <v>79</v>
      </c>
      <c r="D91" s="12"/>
      <c r="E91" s="9"/>
      <c r="F91" s="9"/>
      <c r="G91" s="33">
        <v>18.006999969482422</v>
      </c>
      <c r="H91" s="12"/>
      <c r="I91" s="9"/>
      <c r="J91" s="9"/>
      <c r="K91" s="9"/>
      <c r="L91" s="9"/>
      <c r="M91" s="9"/>
      <c r="N91" s="9"/>
      <c r="O91" s="9"/>
    </row>
    <row r="92" spans="2:16" ht="15">
      <c r="B92" t="s">
        <v>107</v>
      </c>
      <c r="C92" t="s">
        <v>79</v>
      </c>
      <c r="D92" s="5" t="e">
        <f>STDEV(C90:C92)</f>
        <v>#DIV/0!</v>
      </c>
      <c r="E92" s="1" t="e">
        <f>AVERAGE(C90:C92)</f>
        <v>#DIV/0!</v>
      </c>
      <c r="F92" s="9"/>
      <c r="G92" s="33">
        <v>18.246000289916992</v>
      </c>
      <c r="H92" s="4">
        <f>STDEV(G90:G92)</f>
        <v>0.15630235368057988</v>
      </c>
      <c r="I92" s="1">
        <f>AVERAGE(G90:G92)</f>
        <v>18.068333307902019</v>
      </c>
      <c r="J92" s="9"/>
      <c r="K92" s="1" t="e">
        <f>E92-I92</f>
        <v>#DIV/0!</v>
      </c>
      <c r="L92" s="1" t="e">
        <f>K92-$K$7</f>
        <v>#DIV/0!</v>
      </c>
      <c r="M92" s="30" t="e">
        <f>SQRT((D92*D92)+(H92*H92))</f>
        <v>#DIV/0!</v>
      </c>
      <c r="N92" s="17"/>
      <c r="O92" s="10" t="e">
        <f>POWER(2,-L92)</f>
        <v>#DIV/0!</v>
      </c>
      <c r="P92" s="29" t="e">
        <f>M92/SQRT((COUNT(C90:C92)+COUNT(G90:G92)/2))</f>
        <v>#DIV/0!</v>
      </c>
    </row>
    <row r="93" spans="2:16">
      <c r="B93" t="s">
        <v>108</v>
      </c>
      <c r="C93" t="s">
        <v>79</v>
      </c>
      <c r="D93" s="13"/>
      <c r="E93" s="9"/>
      <c r="F93" s="9"/>
      <c r="G93" s="33">
        <v>20.243000030517578</v>
      </c>
      <c r="I93" s="9"/>
      <c r="J93" s="9"/>
      <c r="K93" s="9"/>
      <c r="L93" s="9"/>
      <c r="M93" s="9"/>
      <c r="N93" s="9"/>
      <c r="O93" s="9"/>
    </row>
    <row r="94" spans="2:16">
      <c r="B94" t="s">
        <v>108</v>
      </c>
      <c r="C94" t="s">
        <v>79</v>
      </c>
      <c r="D94" s="12"/>
      <c r="E94" s="9"/>
      <c r="F94" s="9"/>
      <c r="G94" s="33">
        <v>20.357999801635742</v>
      </c>
      <c r="H94" s="12"/>
      <c r="I94" s="9"/>
      <c r="J94" s="9"/>
      <c r="K94" s="9"/>
      <c r="L94" s="9"/>
      <c r="M94" s="9"/>
      <c r="N94" s="9"/>
      <c r="O94" s="9"/>
    </row>
    <row r="95" spans="2:16" ht="15">
      <c r="B95" t="s">
        <v>108</v>
      </c>
      <c r="C95" t="s">
        <v>79</v>
      </c>
      <c r="D95" s="5" t="e">
        <f>STDEV(C93:C95)</f>
        <v>#DIV/0!</v>
      </c>
      <c r="E95" s="1" t="e">
        <f>AVERAGE(C93:C95)</f>
        <v>#DIV/0!</v>
      </c>
      <c r="F95" s="9"/>
      <c r="G95" s="33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 t="e">
        <f>E95-I95</f>
        <v>#DIV/0!</v>
      </c>
      <c r="L95" s="1" t="e">
        <f>K95-$K$7</f>
        <v>#DIV/0!</v>
      </c>
      <c r="M95" s="30" t="e">
        <f>SQRT((D95*D95)+(H95*H95))</f>
        <v>#DIV/0!</v>
      </c>
      <c r="N95" s="17"/>
      <c r="O95" s="10" t="e">
        <f>POWER(2,-L95)</f>
        <v>#DIV/0!</v>
      </c>
      <c r="P95" s="29" t="e">
        <f>M95/SQRT((COUNT(C93:C95)+COUNT(G93:G95)/2))</f>
        <v>#DIV/0!</v>
      </c>
    </row>
    <row r="96" spans="2:16">
      <c r="B96" t="s">
        <v>109</v>
      </c>
      <c r="C96" t="s">
        <v>79</v>
      </c>
      <c r="D96" s="13"/>
      <c r="E96" s="9"/>
      <c r="F96" s="9"/>
      <c r="G96" s="33">
        <v>20.297000885009766</v>
      </c>
      <c r="I96" s="9"/>
      <c r="J96" s="9"/>
      <c r="K96" s="9"/>
      <c r="L96" s="9"/>
      <c r="M96" s="9"/>
      <c r="N96" s="9"/>
      <c r="O96" s="9"/>
    </row>
    <row r="97" spans="2:16">
      <c r="B97" t="s">
        <v>109</v>
      </c>
      <c r="C97">
        <v>31.961693</v>
      </c>
      <c r="D97" s="12"/>
      <c r="E97" s="9"/>
      <c r="F97" s="9"/>
      <c r="G97" s="33">
        <v>20.277000427246094</v>
      </c>
      <c r="H97" s="12"/>
      <c r="I97" s="9"/>
      <c r="J97" s="9"/>
      <c r="K97" s="9"/>
      <c r="L97" s="9"/>
      <c r="M97" s="9"/>
      <c r="N97" s="9"/>
      <c r="O97" s="9"/>
    </row>
    <row r="98" spans="2:16" ht="15">
      <c r="B98" t="s">
        <v>109</v>
      </c>
      <c r="C98" t="s">
        <v>79</v>
      </c>
      <c r="D98" s="5" t="e">
        <f>STDEV(C96:C98)</f>
        <v>#DIV/0!</v>
      </c>
      <c r="E98" s="1">
        <f>AVERAGE(C96:C98)</f>
        <v>31.961693</v>
      </c>
      <c r="F98" s="9"/>
      <c r="G98" s="33">
        <v>20.506000518798828</v>
      </c>
      <c r="H98" s="4">
        <f>STDEV(G96:G98)</f>
        <v>0.12683447688876462</v>
      </c>
      <c r="I98" s="1">
        <f>AVERAGE(G96:G98)</f>
        <v>20.360000610351562</v>
      </c>
      <c r="J98" s="9"/>
      <c r="K98" s="1">
        <f>E98-I98</f>
        <v>11.601692389648438</v>
      </c>
      <c r="L98" s="1">
        <f>K98-$K$7</f>
        <v>4.0680431605834944</v>
      </c>
      <c r="M98" s="30" t="e">
        <f>SQRT((D98*D98)+(H98*H98))</f>
        <v>#DIV/0!</v>
      </c>
      <c r="N98" s="17"/>
      <c r="O98" s="10">
        <f>POWER(2,-L98)</f>
        <v>5.9620688232068481E-2</v>
      </c>
      <c r="P98" s="29" t="e">
        <f>M98/SQRT((COUNT(C96:C98)+COUNT(G96:G98)/2))</f>
        <v>#DIV/0!</v>
      </c>
    </row>
    <row r="99" spans="2:16">
      <c r="B99" t="s">
        <v>110</v>
      </c>
      <c r="C99" t="s">
        <v>79</v>
      </c>
      <c r="D99" s="13"/>
      <c r="E99" s="9"/>
      <c r="F99" s="9"/>
      <c r="G99" s="33">
        <v>20.106000900268555</v>
      </c>
      <c r="I99" s="9"/>
      <c r="J99" s="9"/>
      <c r="K99" s="9"/>
      <c r="L99" s="9"/>
      <c r="M99" s="9"/>
      <c r="N99" s="9"/>
      <c r="O99" s="9"/>
    </row>
    <row r="100" spans="2:16">
      <c r="B100" t="s">
        <v>110</v>
      </c>
      <c r="C100" t="s">
        <v>79</v>
      </c>
      <c r="D100" s="12"/>
      <c r="E100" s="9"/>
      <c r="F100" s="9"/>
      <c r="G100" s="33">
        <v>20.059999465942383</v>
      </c>
      <c r="H100" s="12"/>
      <c r="I100" s="9"/>
      <c r="J100" s="9"/>
      <c r="K100" s="9"/>
      <c r="L100" s="9"/>
      <c r="M100" s="9"/>
      <c r="N100" s="9"/>
      <c r="O100" s="9"/>
    </row>
    <row r="101" spans="2:16" ht="15">
      <c r="B101" t="s">
        <v>110</v>
      </c>
      <c r="C101" t="s">
        <v>79</v>
      </c>
      <c r="D101" s="5" t="e">
        <f>STDEV(C99:C101)</f>
        <v>#DIV/0!</v>
      </c>
      <c r="E101" s="1" t="e">
        <f>AVERAGE(C99:C101)</f>
        <v>#DIV/0!</v>
      </c>
      <c r="F101" s="9"/>
      <c r="G101" s="33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 t="e">
        <f>E101-I101</f>
        <v>#DIV/0!</v>
      </c>
      <c r="L101" s="1" t="e">
        <f>K101-$K$7</f>
        <v>#DIV/0!</v>
      </c>
      <c r="M101" s="30" t="e">
        <f>SQRT((D101*D101)+(H101*H101))</f>
        <v>#DIV/0!</v>
      </c>
      <c r="N101" s="17"/>
      <c r="O101" s="10" t="e">
        <f>POWER(2,-L101)</f>
        <v>#DIV/0!</v>
      </c>
      <c r="P101" s="29" t="e">
        <f>M101/SQRT((COUNT(C99:C101)+COUNT(G99:G101)/2))</f>
        <v>#DIV/0!</v>
      </c>
    </row>
    <row r="102" spans="2:16">
      <c r="B102" t="s">
        <v>111</v>
      </c>
      <c r="C102" t="s">
        <v>79</v>
      </c>
      <c r="D102" s="13"/>
      <c r="E102" s="9"/>
      <c r="F102" s="9"/>
      <c r="G102" s="33">
        <v>19.590999603271484</v>
      </c>
      <c r="I102" s="9"/>
      <c r="J102" s="9"/>
      <c r="K102" s="9"/>
      <c r="L102" s="9"/>
      <c r="M102" s="9"/>
      <c r="N102" s="9"/>
      <c r="O102" s="9"/>
    </row>
    <row r="103" spans="2:16">
      <c r="B103" t="s">
        <v>111</v>
      </c>
      <c r="C103" t="s">
        <v>79</v>
      </c>
      <c r="D103" s="12"/>
      <c r="E103" s="9"/>
      <c r="F103" s="9"/>
      <c r="G103" s="33">
        <v>19.569999694824219</v>
      </c>
      <c r="H103" s="12"/>
      <c r="I103" s="9"/>
      <c r="J103" s="9"/>
      <c r="K103" s="9"/>
      <c r="L103" s="9"/>
      <c r="M103" s="9"/>
      <c r="N103" s="9"/>
      <c r="O103" s="9"/>
    </row>
    <row r="104" spans="2:16" ht="15">
      <c r="B104" t="s">
        <v>111</v>
      </c>
      <c r="C104" t="s">
        <v>79</v>
      </c>
      <c r="D104" s="5" t="e">
        <f>STDEV(C102:C104)</f>
        <v>#DIV/0!</v>
      </c>
      <c r="E104" s="1" t="e">
        <f>AVERAGE(C102:C104)</f>
        <v>#DIV/0!</v>
      </c>
      <c r="F104" s="9"/>
      <c r="G104" s="33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 t="e">
        <f>E104-I104</f>
        <v>#DIV/0!</v>
      </c>
      <c r="L104" s="1" t="e">
        <f>K104-$K$7</f>
        <v>#DIV/0!</v>
      </c>
      <c r="M104" s="30" t="e">
        <f>SQRT((D104*D104)+(H104*H104))</f>
        <v>#DIV/0!</v>
      </c>
      <c r="N104" s="17"/>
      <c r="O104" s="10" t="e">
        <f>POWER(2,-L104)</f>
        <v>#DIV/0!</v>
      </c>
      <c r="P104" s="29" t="e">
        <f>M104/SQRT((COUNT(C102:C104)+COUNT(G102:G104)/2))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Elena Nikolaeva</cp:lastModifiedBy>
  <cp:lastPrinted>2006-05-26T11:48:22Z</cp:lastPrinted>
  <dcterms:created xsi:type="dcterms:W3CDTF">2004-01-30T12:41:56Z</dcterms:created>
  <dcterms:modified xsi:type="dcterms:W3CDTF">2014-09-30T14:44:16Z</dcterms:modified>
</cp:coreProperties>
</file>