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checkCompatibility="1" autoCompressPictures="0"/>
  <bookViews>
    <workbookView xWindow="0" yWindow="380" windowWidth="25040" windowHeight="15500" activeTab="1"/>
  </bookViews>
  <sheets>
    <sheet name="KONTROLL(Bact)" sheetId="21" r:id="rId1"/>
    <sheet name="PSORIAAS(Bact)" sheetId="13" r:id="rId2"/>
    <sheet name="VITILIIGO(Bact)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6" i="13" l="1"/>
  <c r="L7" i="13"/>
  <c r="L11" i="13"/>
  <c r="E59" i="21"/>
  <c r="I59" i="21"/>
  <c r="K59" i="21"/>
  <c r="E7" i="21"/>
  <c r="I7" i="21"/>
  <c r="K7" i="21"/>
  <c r="L59" i="21"/>
  <c r="O59" i="21"/>
  <c r="I83" i="21"/>
  <c r="H83" i="21"/>
  <c r="E83" i="21"/>
  <c r="D83" i="21"/>
  <c r="I80" i="21"/>
  <c r="H80" i="21"/>
  <c r="E80" i="21"/>
  <c r="D80" i="21"/>
  <c r="I77" i="21"/>
  <c r="H77" i="21"/>
  <c r="E77" i="21"/>
  <c r="D77" i="21"/>
  <c r="I74" i="21"/>
  <c r="H74" i="21"/>
  <c r="E74" i="21"/>
  <c r="D74" i="21"/>
  <c r="I71" i="21"/>
  <c r="H71" i="21"/>
  <c r="E71" i="21"/>
  <c r="D71" i="21"/>
  <c r="I68" i="21"/>
  <c r="H68" i="21"/>
  <c r="E68" i="21"/>
  <c r="D68" i="21"/>
  <c r="I65" i="21"/>
  <c r="H65" i="21"/>
  <c r="E65" i="21"/>
  <c r="D65" i="21"/>
  <c r="I62" i="21"/>
  <c r="H62" i="21"/>
  <c r="E62" i="21"/>
  <c r="D62" i="21"/>
  <c r="H59" i="21"/>
  <c r="D59" i="21"/>
  <c r="I56" i="21"/>
  <c r="H56" i="21"/>
  <c r="E56" i="21"/>
  <c r="D56" i="21"/>
  <c r="I53" i="21"/>
  <c r="H53" i="21"/>
  <c r="E53" i="21"/>
  <c r="D53" i="21"/>
  <c r="I50" i="21"/>
  <c r="H50" i="21"/>
  <c r="E50" i="21"/>
  <c r="D50" i="21"/>
  <c r="I47" i="21"/>
  <c r="H47" i="21"/>
  <c r="E47" i="21"/>
  <c r="D47" i="21"/>
  <c r="I44" i="21"/>
  <c r="H44" i="21"/>
  <c r="E44" i="21"/>
  <c r="D44" i="21"/>
  <c r="I41" i="21"/>
  <c r="H41" i="21"/>
  <c r="E41" i="21"/>
  <c r="D41" i="21"/>
  <c r="I38" i="21"/>
  <c r="H38" i="21"/>
  <c r="E38" i="21"/>
  <c r="D38" i="21"/>
  <c r="I35" i="21"/>
  <c r="H35" i="21"/>
  <c r="E35" i="21"/>
  <c r="D35" i="21"/>
  <c r="I32" i="21"/>
  <c r="H32" i="21"/>
  <c r="E32" i="21"/>
  <c r="D32" i="21"/>
  <c r="I29" i="21"/>
  <c r="H29" i="21"/>
  <c r="E29" i="21"/>
  <c r="D29" i="21"/>
  <c r="I26" i="21"/>
  <c r="H26" i="21"/>
  <c r="E26" i="21"/>
  <c r="D26" i="21"/>
  <c r="I23" i="21"/>
  <c r="H23" i="21"/>
  <c r="E23" i="21"/>
  <c r="D23" i="21"/>
  <c r="I20" i="21"/>
  <c r="H20" i="21"/>
  <c r="E20" i="21"/>
  <c r="D20" i="21"/>
  <c r="I17" i="21"/>
  <c r="H17" i="21"/>
  <c r="E17" i="21"/>
  <c r="D17" i="21"/>
  <c r="I14" i="21"/>
  <c r="H14" i="21"/>
  <c r="E14" i="21"/>
  <c r="D14" i="21"/>
  <c r="I11" i="21"/>
  <c r="H11" i="21"/>
  <c r="E11" i="21"/>
  <c r="D11" i="21"/>
  <c r="H7" i="21"/>
  <c r="D7" i="21"/>
  <c r="I104" i="19"/>
  <c r="H104" i="19"/>
  <c r="E104" i="19"/>
  <c r="D104" i="19"/>
  <c r="I101" i="19"/>
  <c r="H101" i="19"/>
  <c r="E101" i="19"/>
  <c r="D101" i="19"/>
  <c r="I98" i="19"/>
  <c r="H98" i="19"/>
  <c r="E98" i="19"/>
  <c r="D98" i="19"/>
  <c r="I95" i="19"/>
  <c r="H95" i="19"/>
  <c r="E95" i="19"/>
  <c r="D95" i="19"/>
  <c r="I92" i="19"/>
  <c r="H92" i="19"/>
  <c r="E92" i="19"/>
  <c r="D92" i="19"/>
  <c r="I89" i="19"/>
  <c r="H89" i="19"/>
  <c r="E89" i="19"/>
  <c r="D89" i="19"/>
  <c r="I86" i="19"/>
  <c r="H86" i="19"/>
  <c r="E86" i="19"/>
  <c r="D86" i="19"/>
  <c r="I83" i="19"/>
  <c r="H83" i="19"/>
  <c r="E83" i="19"/>
  <c r="D83" i="19"/>
  <c r="I80" i="19"/>
  <c r="H80" i="19"/>
  <c r="E80" i="19"/>
  <c r="D80" i="19"/>
  <c r="I77" i="19"/>
  <c r="H77" i="19"/>
  <c r="E77" i="19"/>
  <c r="D77" i="19"/>
  <c r="I74" i="19"/>
  <c r="H74" i="19"/>
  <c r="E74" i="19"/>
  <c r="D74" i="19"/>
  <c r="I71" i="19"/>
  <c r="H71" i="19"/>
  <c r="E71" i="19"/>
  <c r="D71" i="19"/>
  <c r="I68" i="19"/>
  <c r="H68" i="19"/>
  <c r="E68" i="19"/>
  <c r="D68" i="19"/>
  <c r="I65" i="19"/>
  <c r="H65" i="19"/>
  <c r="E65" i="19"/>
  <c r="D65" i="19"/>
  <c r="I62" i="19"/>
  <c r="H62" i="19"/>
  <c r="E62" i="19"/>
  <c r="D62" i="19"/>
  <c r="I59" i="19"/>
  <c r="H59" i="19"/>
  <c r="E59" i="19"/>
  <c r="D59" i="19"/>
  <c r="I56" i="19"/>
  <c r="H56" i="19"/>
  <c r="E56" i="19"/>
  <c r="D56" i="19"/>
  <c r="I53" i="19"/>
  <c r="H53" i="19"/>
  <c r="E53" i="19"/>
  <c r="D53" i="19"/>
  <c r="I50" i="19"/>
  <c r="H50" i="19"/>
  <c r="E50" i="19"/>
  <c r="D50" i="19"/>
  <c r="I47" i="19"/>
  <c r="H47" i="19"/>
  <c r="E47" i="19"/>
  <c r="D47" i="19"/>
  <c r="I44" i="19"/>
  <c r="H44" i="19"/>
  <c r="E44" i="19"/>
  <c r="D44" i="19"/>
  <c r="I41" i="19"/>
  <c r="H41" i="19"/>
  <c r="E41" i="19"/>
  <c r="D41" i="19"/>
  <c r="I38" i="19"/>
  <c r="H38" i="19"/>
  <c r="E38" i="19"/>
  <c r="D38" i="19"/>
  <c r="I35" i="19"/>
  <c r="H35" i="19"/>
  <c r="E35" i="19"/>
  <c r="D35" i="19"/>
  <c r="I32" i="19"/>
  <c r="H32" i="19"/>
  <c r="E32" i="19"/>
  <c r="D32" i="19"/>
  <c r="I29" i="19"/>
  <c r="H29" i="19"/>
  <c r="E29" i="19"/>
  <c r="D29" i="19"/>
  <c r="I26" i="19"/>
  <c r="H26" i="19"/>
  <c r="D26" i="19"/>
  <c r="M26" i="19"/>
  <c r="P26" i="19"/>
  <c r="E26" i="19"/>
  <c r="I23" i="19"/>
  <c r="H23" i="19"/>
  <c r="D23" i="19"/>
  <c r="M23" i="19"/>
  <c r="P23" i="19"/>
  <c r="E23" i="19"/>
  <c r="I20" i="19"/>
  <c r="H20" i="19"/>
  <c r="E20" i="19"/>
  <c r="D20" i="19"/>
  <c r="I17" i="19"/>
  <c r="H17" i="19"/>
  <c r="E17" i="19"/>
  <c r="D17" i="19"/>
  <c r="I14" i="19"/>
  <c r="H14" i="19"/>
  <c r="D14" i="19"/>
  <c r="M14" i="19"/>
  <c r="P14" i="19"/>
  <c r="E14" i="19"/>
  <c r="I11" i="19"/>
  <c r="H11" i="19"/>
  <c r="E11" i="19"/>
  <c r="D11" i="19"/>
  <c r="I7" i="19"/>
  <c r="H7" i="19"/>
  <c r="E7" i="19"/>
  <c r="D7" i="19"/>
  <c r="D131" i="13"/>
  <c r="E131" i="13"/>
  <c r="H131" i="13"/>
  <c r="I131" i="13"/>
  <c r="D134" i="13"/>
  <c r="E134" i="13"/>
  <c r="H134" i="13"/>
  <c r="I134" i="13"/>
  <c r="D137" i="13"/>
  <c r="E137" i="13"/>
  <c r="H137" i="13"/>
  <c r="I137" i="13"/>
  <c r="D140" i="13"/>
  <c r="E140" i="13"/>
  <c r="H140" i="13"/>
  <c r="I140" i="13"/>
  <c r="D143" i="13"/>
  <c r="E143" i="13"/>
  <c r="H143" i="13"/>
  <c r="I143" i="13"/>
  <c r="D146" i="13"/>
  <c r="E146" i="13"/>
  <c r="H146" i="13"/>
  <c r="I146" i="13"/>
  <c r="D149" i="13"/>
  <c r="E149" i="13"/>
  <c r="H149" i="13"/>
  <c r="I149" i="13"/>
  <c r="D152" i="13"/>
  <c r="E152" i="13"/>
  <c r="H152" i="13"/>
  <c r="I152" i="13"/>
  <c r="D155" i="13"/>
  <c r="E155" i="13"/>
  <c r="H155" i="13"/>
  <c r="I155" i="13"/>
  <c r="D158" i="13"/>
  <c r="E158" i="13"/>
  <c r="H158" i="13"/>
  <c r="I158" i="13"/>
  <c r="D161" i="13"/>
  <c r="E161" i="13"/>
  <c r="H161" i="13"/>
  <c r="I161" i="13"/>
  <c r="D164" i="13"/>
  <c r="E164" i="13"/>
  <c r="H164" i="13"/>
  <c r="I164" i="13"/>
  <c r="D167" i="13"/>
  <c r="E167" i="13"/>
  <c r="H167" i="13"/>
  <c r="I167" i="13"/>
  <c r="D170" i="13"/>
  <c r="E170" i="13"/>
  <c r="H170" i="13"/>
  <c r="I170" i="13"/>
  <c r="D173" i="13"/>
  <c r="E173" i="13"/>
  <c r="H173" i="13"/>
  <c r="I173" i="13"/>
  <c r="D176" i="13"/>
  <c r="E176" i="13"/>
  <c r="H176" i="13"/>
  <c r="I176" i="13"/>
  <c r="D179" i="13"/>
  <c r="E179" i="13"/>
  <c r="H179" i="13"/>
  <c r="I179" i="13"/>
  <c r="D182" i="13"/>
  <c r="E182" i="13"/>
  <c r="H182" i="13"/>
  <c r="I182" i="13"/>
  <c r="D185" i="13"/>
  <c r="E185" i="13"/>
  <c r="H185" i="13"/>
  <c r="I185" i="13"/>
  <c r="D188" i="13"/>
  <c r="E188" i="13"/>
  <c r="H188" i="13"/>
  <c r="I188" i="13"/>
  <c r="D191" i="13"/>
  <c r="E191" i="13"/>
  <c r="H191" i="13"/>
  <c r="I191" i="13"/>
  <c r="D194" i="13"/>
  <c r="E194" i="13"/>
  <c r="H194" i="13"/>
  <c r="I194" i="13"/>
  <c r="D197" i="13"/>
  <c r="E197" i="13"/>
  <c r="H197" i="13"/>
  <c r="I197" i="13"/>
  <c r="D200" i="13"/>
  <c r="E200" i="13"/>
  <c r="H200" i="13"/>
  <c r="I200" i="13"/>
  <c r="D203" i="13"/>
  <c r="E203" i="13"/>
  <c r="H203" i="13"/>
  <c r="I203" i="13"/>
  <c r="D206" i="13"/>
  <c r="E206" i="13"/>
  <c r="H206" i="13"/>
  <c r="I206" i="13"/>
  <c r="D209" i="13"/>
  <c r="E209" i="13"/>
  <c r="H209" i="13"/>
  <c r="I209" i="13"/>
  <c r="D212" i="13"/>
  <c r="E212" i="13"/>
  <c r="H212" i="13"/>
  <c r="I212" i="13"/>
  <c r="D215" i="13"/>
  <c r="E215" i="13"/>
  <c r="H215" i="13"/>
  <c r="I215" i="13"/>
  <c r="D128" i="13"/>
  <c r="E128" i="13"/>
  <c r="H128" i="13"/>
  <c r="I128" i="13"/>
  <c r="D125" i="13"/>
  <c r="E125" i="13"/>
  <c r="H125" i="13"/>
  <c r="I125" i="13"/>
  <c r="I122" i="13"/>
  <c r="H122" i="13"/>
  <c r="E122" i="13"/>
  <c r="D122" i="13"/>
  <c r="I119" i="13"/>
  <c r="H119" i="13"/>
  <c r="E119" i="13"/>
  <c r="D119" i="13"/>
  <c r="I116" i="13"/>
  <c r="H116" i="13"/>
  <c r="E116" i="13"/>
  <c r="D116" i="13"/>
  <c r="I113" i="13"/>
  <c r="H113" i="13"/>
  <c r="E113" i="13"/>
  <c r="D113" i="13"/>
  <c r="I110" i="13"/>
  <c r="H110" i="13"/>
  <c r="E110" i="13"/>
  <c r="D110" i="13"/>
  <c r="I107" i="13"/>
  <c r="H107" i="13"/>
  <c r="E107" i="13"/>
  <c r="D107" i="13"/>
  <c r="I104" i="13"/>
  <c r="H104" i="13"/>
  <c r="E104" i="13"/>
  <c r="D104" i="13"/>
  <c r="I101" i="13"/>
  <c r="H101" i="13"/>
  <c r="E101" i="13"/>
  <c r="D101" i="13"/>
  <c r="I98" i="13"/>
  <c r="H98" i="13"/>
  <c r="E98" i="13"/>
  <c r="D98" i="13"/>
  <c r="I95" i="13"/>
  <c r="H95" i="13"/>
  <c r="E95" i="13"/>
  <c r="D95" i="13"/>
  <c r="I92" i="13"/>
  <c r="H92" i="13"/>
  <c r="E92" i="13"/>
  <c r="D92" i="13"/>
  <c r="I89" i="13"/>
  <c r="H89" i="13"/>
  <c r="E89" i="13"/>
  <c r="D89" i="13"/>
  <c r="I86" i="13"/>
  <c r="H86" i="13"/>
  <c r="E86" i="13"/>
  <c r="D86" i="13"/>
  <c r="I83" i="13"/>
  <c r="H83" i="13"/>
  <c r="E83" i="13"/>
  <c r="D83" i="13"/>
  <c r="I80" i="13"/>
  <c r="H80" i="13"/>
  <c r="E80" i="13"/>
  <c r="D80" i="13"/>
  <c r="I77" i="13"/>
  <c r="H77" i="13"/>
  <c r="E77" i="13"/>
  <c r="D77" i="13"/>
  <c r="I74" i="13"/>
  <c r="H74" i="13"/>
  <c r="E74" i="13"/>
  <c r="D74" i="13"/>
  <c r="I71" i="13"/>
  <c r="H71" i="13"/>
  <c r="E71" i="13"/>
  <c r="D71" i="13"/>
  <c r="I68" i="13"/>
  <c r="H68" i="13"/>
  <c r="E68" i="13"/>
  <c r="D68" i="13"/>
  <c r="I65" i="13"/>
  <c r="H65" i="13"/>
  <c r="E65" i="13"/>
  <c r="D65" i="13"/>
  <c r="I62" i="13"/>
  <c r="H62" i="13"/>
  <c r="E62" i="13"/>
  <c r="D62" i="13"/>
  <c r="I59" i="13"/>
  <c r="H59" i="13"/>
  <c r="E59" i="13"/>
  <c r="D59" i="13"/>
  <c r="I56" i="13"/>
  <c r="H56" i="13"/>
  <c r="E56" i="13"/>
  <c r="D56" i="13"/>
  <c r="I53" i="13"/>
  <c r="H53" i="13"/>
  <c r="E53" i="13"/>
  <c r="D53" i="13"/>
  <c r="I50" i="13"/>
  <c r="H50" i="13"/>
  <c r="E50" i="13"/>
  <c r="D50" i="13"/>
  <c r="I47" i="13"/>
  <c r="H47" i="13"/>
  <c r="E47" i="13"/>
  <c r="D47" i="13"/>
  <c r="I44" i="13"/>
  <c r="H44" i="13"/>
  <c r="E44" i="13"/>
  <c r="D44" i="13"/>
  <c r="I41" i="13"/>
  <c r="H41" i="13"/>
  <c r="E41" i="13"/>
  <c r="D41" i="13"/>
  <c r="I38" i="13"/>
  <c r="H38" i="13"/>
  <c r="E38" i="13"/>
  <c r="D38" i="13"/>
  <c r="I35" i="13"/>
  <c r="H35" i="13"/>
  <c r="E35" i="13"/>
  <c r="D35" i="13"/>
  <c r="I32" i="13"/>
  <c r="H32" i="13"/>
  <c r="E32" i="13"/>
  <c r="D32" i="13"/>
  <c r="I29" i="13"/>
  <c r="H29" i="13"/>
  <c r="E29" i="13"/>
  <c r="D29" i="13"/>
  <c r="I26" i="13"/>
  <c r="H26" i="13"/>
  <c r="E26" i="13"/>
  <c r="D26" i="13"/>
  <c r="I23" i="13"/>
  <c r="H23" i="13"/>
  <c r="E23" i="13"/>
  <c r="D23" i="13"/>
  <c r="I20" i="13"/>
  <c r="H20" i="13"/>
  <c r="E20" i="13"/>
  <c r="D20" i="13"/>
  <c r="I17" i="13"/>
  <c r="H17" i="13"/>
  <c r="E17" i="13"/>
  <c r="D17" i="13"/>
  <c r="I14" i="13"/>
  <c r="H14" i="13"/>
  <c r="E14" i="13"/>
  <c r="D14" i="13"/>
  <c r="I11" i="13"/>
  <c r="H11" i="13"/>
  <c r="E11" i="13"/>
  <c r="D11" i="13"/>
  <c r="I7" i="13"/>
  <c r="H7" i="13"/>
  <c r="E7" i="13"/>
  <c r="D7" i="13"/>
  <c r="M11" i="19"/>
  <c r="P11" i="19"/>
  <c r="K44" i="21"/>
  <c r="K80" i="21"/>
  <c r="M11" i="21"/>
  <c r="P11" i="21"/>
  <c r="M14" i="21"/>
  <c r="P14" i="21"/>
  <c r="M50" i="21"/>
  <c r="P50" i="21"/>
  <c r="M83" i="21"/>
  <c r="P83" i="21"/>
  <c r="M47" i="21"/>
  <c r="P47" i="21"/>
  <c r="K56" i="19"/>
  <c r="K95" i="19"/>
  <c r="K98" i="19"/>
  <c r="K101" i="19"/>
  <c r="K104" i="19"/>
  <c r="M200" i="13"/>
  <c r="P200" i="13"/>
  <c r="K47" i="21"/>
  <c r="K50" i="21"/>
  <c r="K53" i="21"/>
  <c r="K56" i="21"/>
  <c r="K62" i="21"/>
  <c r="K65" i="21"/>
  <c r="K68" i="21"/>
  <c r="K71" i="21"/>
  <c r="K74" i="21"/>
  <c r="K77" i="21"/>
  <c r="K83" i="21"/>
  <c r="M7" i="21"/>
  <c r="P7" i="21"/>
  <c r="M17" i="19"/>
  <c r="P17" i="19"/>
  <c r="M20" i="19"/>
  <c r="P20" i="19"/>
  <c r="M29" i="19"/>
  <c r="P29" i="19"/>
  <c r="M32" i="19"/>
  <c r="P32" i="19"/>
  <c r="M41" i="19"/>
  <c r="P41" i="19"/>
  <c r="M44" i="19"/>
  <c r="P44" i="19"/>
  <c r="M53" i="19"/>
  <c r="P53" i="19"/>
  <c r="M56" i="19"/>
  <c r="P56" i="19"/>
  <c r="K92" i="19"/>
  <c r="K7" i="19"/>
  <c r="L7" i="19"/>
  <c r="O7" i="19"/>
  <c r="M62" i="19"/>
  <c r="P62" i="19"/>
  <c r="M95" i="19"/>
  <c r="P95" i="19"/>
  <c r="M98" i="19"/>
  <c r="P98" i="19"/>
  <c r="L7" i="21"/>
  <c r="O7" i="21"/>
  <c r="K11" i="21"/>
  <c r="K14" i="21"/>
  <c r="K17" i="21"/>
  <c r="K20" i="21"/>
  <c r="K23" i="21"/>
  <c r="K26" i="21"/>
  <c r="K29" i="21"/>
  <c r="K32" i="21"/>
  <c r="K35" i="21"/>
  <c r="K38" i="21"/>
  <c r="K41" i="21"/>
  <c r="M53" i="21"/>
  <c r="P53" i="21"/>
  <c r="M56" i="21"/>
  <c r="P56" i="21"/>
  <c r="M59" i="21"/>
  <c r="P59" i="21"/>
  <c r="M65" i="21"/>
  <c r="P65" i="21"/>
  <c r="M68" i="21"/>
  <c r="P68" i="21"/>
  <c r="M77" i="21"/>
  <c r="P77" i="21"/>
  <c r="M80" i="21"/>
  <c r="P80" i="21"/>
  <c r="M17" i="21"/>
  <c r="P17" i="21"/>
  <c r="M20" i="21"/>
  <c r="P20" i="21"/>
  <c r="M29" i="21"/>
  <c r="P29" i="21"/>
  <c r="M32" i="21"/>
  <c r="P32" i="21"/>
  <c r="M41" i="21"/>
  <c r="P41" i="21"/>
  <c r="M44" i="21"/>
  <c r="P44" i="21"/>
  <c r="M35" i="21"/>
  <c r="P35" i="21"/>
  <c r="M38" i="21"/>
  <c r="P38" i="21"/>
  <c r="M71" i="21"/>
  <c r="P71" i="21"/>
  <c r="M74" i="21"/>
  <c r="P74" i="21"/>
  <c r="M23" i="21"/>
  <c r="P23" i="21"/>
  <c r="M26" i="21"/>
  <c r="P26" i="21"/>
  <c r="M62" i="21"/>
  <c r="P62" i="21"/>
  <c r="M7" i="19"/>
  <c r="P7" i="19"/>
  <c r="K59" i="19"/>
  <c r="K62" i="19"/>
  <c r="K65" i="19"/>
  <c r="K68" i="19"/>
  <c r="K71" i="19"/>
  <c r="K74" i="19"/>
  <c r="K77" i="19"/>
  <c r="K80" i="19"/>
  <c r="L80" i="19"/>
  <c r="O80" i="19"/>
  <c r="K83" i="19"/>
  <c r="K86" i="19"/>
  <c r="K89" i="19"/>
  <c r="M101" i="19"/>
  <c r="P101" i="19"/>
  <c r="M104" i="19"/>
  <c r="P104" i="19"/>
  <c r="K11" i="19"/>
  <c r="K14" i="19"/>
  <c r="K17" i="19"/>
  <c r="L17" i="19"/>
  <c r="O17" i="19"/>
  <c r="K20" i="19"/>
  <c r="K23" i="19"/>
  <c r="K26" i="19"/>
  <c r="K29" i="19"/>
  <c r="K32" i="19"/>
  <c r="K35" i="19"/>
  <c r="K38" i="19"/>
  <c r="K41" i="19"/>
  <c r="L41" i="19"/>
  <c r="O41" i="19"/>
  <c r="K44" i="19"/>
  <c r="K47" i="19"/>
  <c r="K50" i="19"/>
  <c r="K53" i="19"/>
  <c r="M59" i="19"/>
  <c r="P59" i="19"/>
  <c r="M65" i="19"/>
  <c r="P65" i="19"/>
  <c r="M68" i="19"/>
  <c r="P68" i="19"/>
  <c r="M77" i="19"/>
  <c r="P77" i="19"/>
  <c r="M80" i="19"/>
  <c r="P80" i="19"/>
  <c r="M89" i="19"/>
  <c r="P89" i="19"/>
  <c r="M92" i="19"/>
  <c r="P92" i="19"/>
  <c r="L101" i="19"/>
  <c r="O101" i="19"/>
  <c r="M47" i="19"/>
  <c r="P47" i="19"/>
  <c r="M50" i="19"/>
  <c r="P50" i="19"/>
  <c r="M83" i="19"/>
  <c r="P83" i="19"/>
  <c r="M86" i="19"/>
  <c r="P86" i="19"/>
  <c r="M35" i="19"/>
  <c r="P35" i="19"/>
  <c r="M38" i="19"/>
  <c r="P38" i="19"/>
  <c r="M71" i="19"/>
  <c r="P71" i="19"/>
  <c r="M74" i="19"/>
  <c r="P74" i="19"/>
  <c r="M188" i="13"/>
  <c r="P188" i="13"/>
  <c r="M182" i="13"/>
  <c r="P182" i="13"/>
  <c r="M167" i="13"/>
  <c r="P167" i="13"/>
  <c r="M152" i="13"/>
  <c r="P152" i="13"/>
  <c r="M149" i="13"/>
  <c r="P149" i="13"/>
  <c r="M146" i="13"/>
  <c r="P146" i="13"/>
  <c r="M131" i="13"/>
  <c r="P131" i="13"/>
  <c r="K203" i="13"/>
  <c r="K209" i="13"/>
  <c r="M212" i="13"/>
  <c r="P212" i="13"/>
  <c r="M209" i="13"/>
  <c r="P209" i="13"/>
  <c r="M197" i="13"/>
  <c r="P197" i="13"/>
  <c r="M164" i="13"/>
  <c r="P164" i="13"/>
  <c r="M161" i="13"/>
  <c r="P161" i="13"/>
  <c r="K194" i="13"/>
  <c r="K191" i="13"/>
  <c r="K185" i="13"/>
  <c r="K164" i="13"/>
  <c r="K155" i="13"/>
  <c r="K125" i="13"/>
  <c r="K128" i="13"/>
  <c r="K215" i="13"/>
  <c r="K197" i="13"/>
  <c r="M185" i="13"/>
  <c r="P185" i="13"/>
  <c r="M176" i="13"/>
  <c r="P176" i="13"/>
  <c r="M173" i="13"/>
  <c r="P173" i="13"/>
  <c r="K161" i="13"/>
  <c r="K158" i="13"/>
  <c r="M140" i="13"/>
  <c r="P140" i="13"/>
  <c r="M137" i="13"/>
  <c r="P137" i="13"/>
  <c r="M128" i="13"/>
  <c r="P128" i="13"/>
  <c r="M215" i="13"/>
  <c r="P215" i="13"/>
  <c r="K212" i="13"/>
  <c r="K206" i="13"/>
  <c r="K182" i="13"/>
  <c r="K179" i="13"/>
  <c r="K173" i="13"/>
  <c r="K170" i="13"/>
  <c r="K167" i="13"/>
  <c r="K149" i="13"/>
  <c r="K146" i="13"/>
  <c r="K143" i="13"/>
  <c r="K137" i="13"/>
  <c r="K134" i="13"/>
  <c r="K131" i="13"/>
  <c r="M125" i="13"/>
  <c r="P125" i="13"/>
  <c r="M203" i="13"/>
  <c r="P203" i="13"/>
  <c r="K200" i="13"/>
  <c r="M191" i="13"/>
  <c r="P191" i="13"/>
  <c r="K188" i="13"/>
  <c r="M170" i="13"/>
  <c r="P170" i="13"/>
  <c r="M155" i="13"/>
  <c r="P155" i="13"/>
  <c r="K152" i="13"/>
  <c r="M134" i="13"/>
  <c r="P134" i="13"/>
  <c r="M206" i="13"/>
  <c r="P206" i="13"/>
  <c r="M194" i="13"/>
  <c r="P194" i="13"/>
  <c r="M179" i="13"/>
  <c r="P179" i="13"/>
  <c r="K176" i="13"/>
  <c r="M158" i="13"/>
  <c r="P158" i="13"/>
  <c r="M143" i="13"/>
  <c r="P143" i="13"/>
  <c r="K140" i="13"/>
  <c r="K7" i="13"/>
  <c r="O7" i="13"/>
  <c r="M7" i="13"/>
  <c r="P7" i="13"/>
  <c r="K44" i="13"/>
  <c r="K56" i="13"/>
  <c r="K68" i="13"/>
  <c r="K74" i="13"/>
  <c r="K86" i="13"/>
  <c r="K98" i="13"/>
  <c r="K104" i="13"/>
  <c r="K113" i="13"/>
  <c r="K116" i="13"/>
  <c r="M47" i="13"/>
  <c r="P47" i="13"/>
  <c r="M50" i="13"/>
  <c r="P50" i="13"/>
  <c r="M59" i="13"/>
  <c r="P59" i="13"/>
  <c r="M62" i="13"/>
  <c r="P62" i="13"/>
  <c r="M77" i="13"/>
  <c r="P77" i="13"/>
  <c r="M80" i="13"/>
  <c r="P80" i="13"/>
  <c r="M89" i="13"/>
  <c r="P89" i="13"/>
  <c r="M92" i="13"/>
  <c r="P92" i="13"/>
  <c r="M104" i="13"/>
  <c r="P104" i="13"/>
  <c r="M107" i="13"/>
  <c r="P107" i="13"/>
  <c r="M116" i="13"/>
  <c r="P116" i="13"/>
  <c r="M119" i="13"/>
  <c r="P119" i="13"/>
  <c r="M95" i="13"/>
  <c r="P95" i="13"/>
  <c r="M98" i="13"/>
  <c r="P98" i="13"/>
  <c r="M101" i="13"/>
  <c r="P101" i="13"/>
  <c r="M110" i="13"/>
  <c r="P110" i="13"/>
  <c r="M113" i="13"/>
  <c r="P113" i="13"/>
  <c r="K14" i="13"/>
  <c r="K17" i="13"/>
  <c r="K20" i="13"/>
  <c r="K26" i="13"/>
  <c r="K29" i="13"/>
  <c r="K32" i="13"/>
  <c r="K38" i="13"/>
  <c r="K41" i="13"/>
  <c r="K47" i="13"/>
  <c r="K50" i="13"/>
  <c r="K53" i="13"/>
  <c r="K59" i="13"/>
  <c r="K62" i="13"/>
  <c r="K65" i="13"/>
  <c r="K71" i="13"/>
  <c r="K77" i="13"/>
  <c r="K80" i="13"/>
  <c r="K83" i="13"/>
  <c r="K89" i="13"/>
  <c r="K92" i="13"/>
  <c r="K95" i="13"/>
  <c r="L95" i="13"/>
  <c r="O95" i="13"/>
  <c r="K101" i="13"/>
  <c r="K107" i="13"/>
  <c r="K110" i="13"/>
  <c r="M122" i="13"/>
  <c r="P122" i="13"/>
  <c r="M20" i="13"/>
  <c r="P20" i="13"/>
  <c r="M23" i="13"/>
  <c r="P23" i="13"/>
  <c r="M32" i="13"/>
  <c r="P32" i="13"/>
  <c r="M35" i="13"/>
  <c r="P35" i="13"/>
  <c r="M44" i="13"/>
  <c r="P44" i="13"/>
  <c r="M53" i="13"/>
  <c r="P53" i="13"/>
  <c r="M56" i="13"/>
  <c r="P56" i="13"/>
  <c r="M65" i="13"/>
  <c r="P65" i="13"/>
  <c r="M68" i="13"/>
  <c r="P68" i="13"/>
  <c r="M71" i="13"/>
  <c r="P71" i="13"/>
  <c r="M74" i="13"/>
  <c r="P74" i="13"/>
  <c r="M83" i="13"/>
  <c r="P83" i="13"/>
  <c r="M86" i="13"/>
  <c r="P86" i="13"/>
  <c r="K119" i="13"/>
  <c r="K122" i="13"/>
  <c r="K11" i="13"/>
  <c r="O11" i="13"/>
  <c r="M11" i="13"/>
  <c r="P11" i="13"/>
  <c r="K23" i="13"/>
  <c r="K35" i="13"/>
  <c r="M14" i="13"/>
  <c r="P14" i="13"/>
  <c r="M17" i="13"/>
  <c r="P17" i="13"/>
  <c r="M26" i="13"/>
  <c r="P26" i="13"/>
  <c r="M29" i="13"/>
  <c r="P29" i="13"/>
  <c r="M38" i="13"/>
  <c r="P38" i="13"/>
  <c r="M41" i="13"/>
  <c r="P41" i="13"/>
  <c r="L62" i="19"/>
  <c r="O62" i="19"/>
  <c r="L53" i="19"/>
  <c r="O53" i="19"/>
  <c r="L95" i="19"/>
  <c r="O95" i="19"/>
  <c r="L35" i="21"/>
  <c r="O35" i="21"/>
  <c r="L38" i="21"/>
  <c r="O38" i="21"/>
  <c r="L89" i="19"/>
  <c r="O89" i="19"/>
  <c r="L98" i="19"/>
  <c r="O98" i="19"/>
  <c r="L83" i="19"/>
  <c r="O83" i="19"/>
  <c r="L47" i="19"/>
  <c r="O47" i="19"/>
  <c r="L35" i="19"/>
  <c r="O35" i="19"/>
  <c r="L23" i="19"/>
  <c r="O23" i="19"/>
  <c r="L11" i="19"/>
  <c r="O11" i="19"/>
  <c r="L86" i="19"/>
  <c r="O86" i="19"/>
  <c r="L74" i="19"/>
  <c r="O74" i="19"/>
  <c r="L56" i="19"/>
  <c r="O56" i="19"/>
  <c r="L104" i="19"/>
  <c r="O104" i="19"/>
  <c r="L29" i="19"/>
  <c r="O29" i="19"/>
  <c r="L50" i="19"/>
  <c r="O50" i="19"/>
  <c r="L38" i="19"/>
  <c r="O38" i="19"/>
  <c r="L26" i="19"/>
  <c r="O26" i="19"/>
  <c r="L14" i="19"/>
  <c r="O14" i="19"/>
  <c r="L77" i="19"/>
  <c r="O77" i="19"/>
  <c r="L65" i="19"/>
  <c r="O65" i="19"/>
  <c r="L68" i="19"/>
  <c r="O68" i="19"/>
  <c r="L92" i="19"/>
  <c r="O92" i="19"/>
  <c r="L80" i="13"/>
  <c r="O80" i="13"/>
  <c r="L44" i="21"/>
  <c r="O44" i="21"/>
  <c r="L56" i="21"/>
  <c r="O56" i="21"/>
  <c r="L59" i="19"/>
  <c r="O59" i="19"/>
  <c r="L44" i="19"/>
  <c r="O44" i="19"/>
  <c r="L32" i="19"/>
  <c r="O32" i="19"/>
  <c r="L20" i="19"/>
  <c r="O20" i="19"/>
  <c r="L71" i="19"/>
  <c r="O71" i="19"/>
  <c r="L80" i="21"/>
  <c r="O80" i="21"/>
  <c r="L14" i="21"/>
  <c r="O14" i="21"/>
  <c r="L62" i="21"/>
  <c r="O62" i="21"/>
  <c r="L41" i="21"/>
  <c r="O41" i="21"/>
  <c r="L11" i="21"/>
  <c r="O11" i="21"/>
  <c r="L65" i="21"/>
  <c r="O65" i="21"/>
  <c r="L23" i="21"/>
  <c r="O23" i="21"/>
  <c r="L20" i="21"/>
  <c r="O20" i="21"/>
  <c r="L68" i="21"/>
  <c r="O68" i="21"/>
  <c r="L17" i="21"/>
  <c r="O17" i="21"/>
  <c r="L71" i="21"/>
  <c r="O71" i="21"/>
  <c r="L47" i="21"/>
  <c r="O47" i="21"/>
  <c r="L26" i="21"/>
  <c r="O26" i="21"/>
  <c r="L32" i="21"/>
  <c r="O32" i="21"/>
  <c r="L77" i="21"/>
  <c r="O77" i="21"/>
  <c r="L50" i="21"/>
  <c r="O50" i="21"/>
  <c r="L83" i="21"/>
  <c r="O83" i="21"/>
  <c r="L29" i="21"/>
  <c r="O29" i="21"/>
  <c r="L74" i="21"/>
  <c r="O74" i="21"/>
  <c r="L53" i="21"/>
  <c r="O53" i="21"/>
  <c r="L62" i="13"/>
  <c r="O62" i="13"/>
  <c r="L47" i="13"/>
  <c r="O47" i="13"/>
  <c r="L29" i="13"/>
  <c r="O29" i="13"/>
  <c r="L104" i="13"/>
  <c r="O104" i="13"/>
  <c r="L68" i="13"/>
  <c r="O68" i="13"/>
  <c r="L35" i="13"/>
  <c r="O35" i="13"/>
  <c r="L122" i="13"/>
  <c r="O122" i="13"/>
  <c r="L110" i="13"/>
  <c r="O110" i="13"/>
  <c r="L92" i="13"/>
  <c r="O92" i="13"/>
  <c r="L77" i="13"/>
  <c r="O77" i="13"/>
  <c r="L41" i="13"/>
  <c r="O41" i="13"/>
  <c r="L26" i="13"/>
  <c r="O26" i="13"/>
  <c r="L140" i="13"/>
  <c r="O140" i="13"/>
  <c r="L152" i="13"/>
  <c r="O152" i="13"/>
  <c r="L131" i="13"/>
  <c r="O131" i="13"/>
  <c r="L146" i="13"/>
  <c r="O146" i="13"/>
  <c r="L173" i="13"/>
  <c r="O173" i="13"/>
  <c r="L212" i="13"/>
  <c r="O212" i="13"/>
  <c r="L128" i="13"/>
  <c r="O128" i="13"/>
  <c r="L164" i="13"/>
  <c r="O164" i="13"/>
  <c r="L191" i="13"/>
  <c r="O191" i="13"/>
  <c r="L176" i="13"/>
  <c r="O176" i="13"/>
  <c r="L188" i="13"/>
  <c r="O188" i="13"/>
  <c r="L143" i="13"/>
  <c r="O143" i="13"/>
  <c r="L170" i="13"/>
  <c r="O170" i="13"/>
  <c r="L206" i="13"/>
  <c r="O206" i="13"/>
  <c r="L215" i="13"/>
  <c r="O215" i="13"/>
  <c r="L209" i="13"/>
  <c r="O209" i="13"/>
  <c r="L185" i="13"/>
  <c r="O185" i="13"/>
  <c r="L137" i="13"/>
  <c r="O137" i="13"/>
  <c r="L167" i="13"/>
  <c r="O167" i="13"/>
  <c r="L182" i="13"/>
  <c r="O182" i="13"/>
  <c r="L161" i="13"/>
  <c r="O161" i="13"/>
  <c r="L197" i="13"/>
  <c r="O197" i="13"/>
  <c r="L203" i="13"/>
  <c r="O203" i="13"/>
  <c r="L155" i="13"/>
  <c r="O155" i="13"/>
  <c r="L200" i="13"/>
  <c r="O200" i="13"/>
  <c r="L134" i="13"/>
  <c r="O134" i="13"/>
  <c r="L149" i="13"/>
  <c r="O149" i="13"/>
  <c r="L179" i="13"/>
  <c r="O179" i="13"/>
  <c r="L158" i="13"/>
  <c r="O158" i="13"/>
  <c r="L125" i="13"/>
  <c r="O125" i="13"/>
  <c r="L194" i="13"/>
  <c r="O194" i="13"/>
  <c r="L14" i="13"/>
  <c r="O14" i="13"/>
  <c r="L32" i="13"/>
  <c r="O32" i="13"/>
  <c r="L17" i="13"/>
  <c r="O17" i="13"/>
  <c r="L101" i="13"/>
  <c r="O101" i="13"/>
  <c r="L83" i="13"/>
  <c r="O83" i="13"/>
  <c r="L65" i="13"/>
  <c r="O65" i="13"/>
  <c r="L50" i="13"/>
  <c r="O50" i="13"/>
  <c r="L113" i="13"/>
  <c r="O113" i="13"/>
  <c r="L74" i="13"/>
  <c r="O74" i="13"/>
  <c r="L38" i="13"/>
  <c r="O38" i="13"/>
  <c r="L20" i="13"/>
  <c r="O20" i="13"/>
  <c r="L23" i="13"/>
  <c r="O23" i="13"/>
  <c r="L119" i="13"/>
  <c r="O119" i="13"/>
  <c r="L107" i="13"/>
  <c r="O107" i="13"/>
  <c r="L89" i="13"/>
  <c r="O89" i="13"/>
  <c r="L71" i="13"/>
  <c r="O71" i="13"/>
  <c r="L53" i="13"/>
  <c r="O53" i="13"/>
  <c r="L116" i="13"/>
  <c r="O116" i="13"/>
  <c r="L86" i="13"/>
  <c r="O86" i="13"/>
  <c r="L44" i="13"/>
  <c r="O44" i="13"/>
  <c r="L59" i="13"/>
  <c r="O59" i="13"/>
  <c r="L98" i="13"/>
  <c r="O98" i="13"/>
  <c r="L56" i="13"/>
  <c r="O56" i="13"/>
</calcChain>
</file>

<file path=xl/sharedStrings.xml><?xml version="1.0" encoding="utf-8"?>
<sst xmlns="http://schemas.openxmlformats.org/spreadsheetml/2006/main" count="544" uniqueCount="138">
  <si>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</si>
  <si>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</si>
  <si>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</si>
  <si>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</si>
  <si>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</si>
  <si>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</si>
  <si>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</si>
  <si>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  <charset val="186"/>
      </rPr>
      <t>T</t>
    </r>
  </si>
  <si>
    <r>
      <t>ΔΔC</t>
    </r>
    <r>
      <rPr>
        <vertAlign val="subscript"/>
        <sz val="8"/>
        <rFont val="Arial"/>
        <family val="2"/>
        <charset val="186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</si>
  <si>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</si>
  <si>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</si>
  <si>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</si>
  <si>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</si>
  <si>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</si>
  <si>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</si>
  <si>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</si>
  <si>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</si>
  <si>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</si>
  <si>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</si>
  <si>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</si>
  <si>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</si>
  <si>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</si>
  <si>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</si>
  <si>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</si>
  <si>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</si>
  <si>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</si>
  <si>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</si>
  <si>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</si>
  <si>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</si>
  <si>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</si>
  <si>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</si>
  <si>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</si>
  <si>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</si>
  <si>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</si>
  <si>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</si>
  <si>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</si>
  <si>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</si>
  <si>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</si>
  <si>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</si>
  <si>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</si>
  <si>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</si>
  <si>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</si>
  <si>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</si>
  <si>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</si>
  <si>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</si>
  <si>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</si>
  <si>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</si>
  <si>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</si>
  <si>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</si>
  <si>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</si>
  <si>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</si>
  <si>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</si>
  <si>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</si>
  <si>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</si>
  <si>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</si>
  <si>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</si>
  <si>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</si>
  <si>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</si>
  <si>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</si>
  <si>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</si>
  <si>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</si>
  <si>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</si>
  <si>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</si>
  <si>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</si>
  <si>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</si>
  <si>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</si>
  <si>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</si>
  <si>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</si>
  <si>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</si>
  <si>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</si>
  <si>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</si>
  <si>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</si>
  <si>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</si>
  <si>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</si>
  <si>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</si>
  <si>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</si>
  <si>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</si>
  <si>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</si>
  <si>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</si>
  <si>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</si>
  <si>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</si>
  <si>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</si>
  <si>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</si>
  <si>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</si>
  <si>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</si>
  <si>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</si>
  <si>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</si>
  <si>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</si>
  <si>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</si>
  <si>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</si>
  <si>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</si>
  <si>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</si>
  <si>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</si>
  <si>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</si>
  <si>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</si>
  <si>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</si>
  <si>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</si>
  <si>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</si>
  <si>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</si>
  <si>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</si>
  <si>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</si>
  <si>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</si>
  <si>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</si>
  <si>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</si>
  <si>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</si>
  <si>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</si>
  <si>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</si>
  <si>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</si>
  <si>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</si>
  <si>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</si>
  <si>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</si>
  <si>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</si>
  <si>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</si>
  <si>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</si>
  <si>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</si>
  <si>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</si>
  <si>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</si>
  <si>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</si>
  <si>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</si>
  <si>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</si>
  <si>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</si>
  <si>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</si>
  <si>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</si>
  <si>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</si>
  <si>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</si>
  <si>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</si>
  <si>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</si>
  <si>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</si>
  <si>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</si>
  <si>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</si>
  <si>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</si>
  <si>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</si>
  <si>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</si>
  <si>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</si>
  <si>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</si>
  <si>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</si>
  <si>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</si>
  <si>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REG3A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</si>
</sst>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8" x14ac:knownFonts="1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  <font>
      <u/>
      <sz val="10"/>
      <color theme="10"/>
      <name val="Arial"/>
      <charset val="186"/>
    </font>
    <font>
      <u/>
      <sz val="10"/>
      <color theme="11"/>
      <name val="Arial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4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3" fillId="0" borderId="0" xfId="0" applyFont="1"/>
    <xf numFmtId="0" fontId="5" fillId="0" borderId="0" xfId="0" applyFont="1" applyProtection="1"/>
    <xf numFmtId="0" fontId="13" fillId="0" borderId="0" xfId="0" applyFont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3"/>
  <sheetViews>
    <sheetView showGridLines="0" workbookViewId="0">
      <selection activeCell="O83" sqref="O83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1.5" style="32" customWidth="1"/>
    <col min="16" max="16" width="8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35.916999816894531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36.270999908447266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">
      <c r="B11" s="36" t="s">
        <v>112</v>
      </c>
      <c r="C11" t="s">
        <v>79</v>
      </c>
      <c r="D11" s="4">
        <f>STDEV(C9:C11)</f>
        <v>0.25031586527759714</v>
      </c>
      <c r="E11" s="1">
        <f>AVERAGE(C9:C11)</f>
        <v>36.093999862670898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16.753999710083008</v>
      </c>
      <c r="L11" s="1">
        <f>K11-$K$7</f>
        <v>-7.1974999109903948</v>
      </c>
      <c r="M11" s="27">
        <f>SQRT((D11*D11)+(H11*H11))</f>
        <v>0.25308307182616097</v>
      </c>
      <c r="N11" s="14"/>
      <c r="O11" s="35">
        <f>POWER(2,-L11)</f>
        <v>146.77881156627294</v>
      </c>
      <c r="P11" s="26">
        <f>M11/SQRT((COUNT(C9:C11)+COUNT(G9:G11)/2))</f>
        <v>0.13527859216654217</v>
      </c>
    </row>
    <row r="12" spans="2:16">
      <c r="B12" s="31" t="s">
        <v>113</v>
      </c>
      <c r="C12" s="30"/>
      <c r="D12" s="10"/>
      <c r="E12" s="8"/>
      <c r="F12" s="8"/>
      <c r="G12" s="30">
        <v>17.597000122070312</v>
      </c>
      <c r="I12" s="8"/>
      <c r="J12" s="8"/>
      <c r="K12" s="8"/>
      <c r="L12" s="8"/>
      <c r="M12" s="8"/>
      <c r="N12" s="8"/>
      <c r="O12" s="34"/>
    </row>
    <row r="13" spans="2:16">
      <c r="B13" s="31" t="s">
        <v>113</v>
      </c>
      <c r="C13" s="30">
        <v>38.116001129150391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">
      <c r="B14" s="31" t="s">
        <v>113</v>
      </c>
      <c r="C14" s="30">
        <v>36.785999298095703</v>
      </c>
      <c r="D14" s="4">
        <f>STDEV(C12:C14)</f>
        <v>0.94045331372929442</v>
      </c>
      <c r="E14" s="1">
        <f>AVERAGE(C12:C14)</f>
        <v>37.451000213623047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19.832333882649738</v>
      </c>
      <c r="L14" s="1">
        <f>K14-$K$7</f>
        <v>-4.1191657384236642</v>
      </c>
      <c r="M14" s="27">
        <f>SQRT((D14*D14)+(H14*H14))</f>
        <v>0.94064698673507186</v>
      </c>
      <c r="N14" s="14"/>
      <c r="O14" s="39">
        <f>POWER(2,-L14)</f>
        <v>17.377705956830464</v>
      </c>
      <c r="P14" s="26">
        <f>M14/SQRT((COUNT(C12:C14)+COUNT(G12:G14)/2))</f>
        <v>0.50279696375199023</v>
      </c>
    </row>
    <row r="15" spans="2:16">
      <c r="B15" s="31" t="s">
        <v>114</v>
      </c>
      <c r="C15" s="30">
        <v>34.862998962402344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1" t="s">
        <v>114</v>
      </c>
      <c r="C16" s="30">
        <v>31.450000762939453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">
      <c r="B17" s="31" t="s">
        <v>114</v>
      </c>
      <c r="C17" t="s">
        <v>79</v>
      </c>
      <c r="D17" s="4">
        <f>STDEV(C15:C17)</f>
        <v>2.4133541710176867</v>
      </c>
      <c r="E17" s="1">
        <f>AVERAGE(C15:C17)</f>
        <v>33.156499862670898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15.253166834513348</v>
      </c>
      <c r="L17" s="1">
        <f>K17-$K$7</f>
        <v>-8.698332786560055</v>
      </c>
      <c r="M17" s="27">
        <f>SQRT((D17*D17)+(H17*H17))</f>
        <v>2.4134259264436113</v>
      </c>
      <c r="N17" s="14"/>
      <c r="O17" s="39">
        <f>POWER(2,-L17)</f>
        <v>415.39291131523981</v>
      </c>
      <c r="P17" s="26">
        <f>M17/SQRT((COUNT(C15:C17)+COUNT(G15:G17)/2))</f>
        <v>1.2900304207299258</v>
      </c>
    </row>
    <row r="18" spans="2:16">
      <c r="B18" s="36" t="s">
        <v>115</v>
      </c>
      <c r="C18" s="30">
        <v>32.555999755859375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32.819000244140625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">
      <c r="B20" s="36" t="s">
        <v>115</v>
      </c>
      <c r="C20" s="30">
        <v>33.071998596191406</v>
      </c>
      <c r="D20" s="4">
        <f>STDEV(C18:C20)</f>
        <v>0.2580155764679683</v>
      </c>
      <c r="E20" s="1">
        <f>AVERAGE(C18:C20)</f>
        <v>32.815666198730469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16.520999272664387</v>
      </c>
      <c r="L20" s="1">
        <f>K20-$K$7</f>
        <v>-7.4305003484090157</v>
      </c>
      <c r="M20" s="27">
        <f>SQRT((D20*D20)+(H20*H20))</f>
        <v>0.26087617139420616</v>
      </c>
      <c r="N20" s="14"/>
      <c r="O20" s="35">
        <f>POWER(2,-L20)</f>
        <v>172.50571505037243</v>
      </c>
      <c r="P20" s="26">
        <f>M20/SQRT((COUNT(C18:C20)+COUNT(G18:G20)/2))</f>
        <v>0.12297820656188481</v>
      </c>
    </row>
    <row r="21" spans="2:16">
      <c r="B21" s="36" t="s">
        <v>116</v>
      </c>
      <c r="C21" s="30"/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34.102001190185547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">
      <c r="B23" s="36" t="s">
        <v>116</v>
      </c>
      <c r="C23" s="30">
        <v>34.326000213623047</v>
      </c>
      <c r="D23" s="4">
        <f>STDEV(C21:C23)</f>
        <v>0.15839122845182063</v>
      </c>
      <c r="E23" s="1">
        <f>AVERAGE(C21:C23)</f>
        <v>34.214000701904297</v>
      </c>
      <c r="F23" s="8"/>
      <c r="G23" s="30">
        <v>16.538999557495117</v>
      </c>
      <c r="H23" s="3">
        <f>STDEV(G21:G23)</f>
        <v>0.18332835139149173</v>
      </c>
      <c r="I23" s="1">
        <f>AVERAGE(G21:G23)</f>
        <v>16.331666310628254</v>
      </c>
      <c r="J23" s="8"/>
      <c r="K23" s="1">
        <f>E23-I23</f>
        <v>17.882334391276043</v>
      </c>
      <c r="L23" s="1">
        <f>K23-$K$7</f>
        <v>-6.0691652297973597</v>
      </c>
      <c r="M23" s="27">
        <f>SQRT((D23*D23)+(H23*H23))</f>
        <v>0.24227477308708617</v>
      </c>
      <c r="N23" s="14"/>
      <c r="O23" s="35">
        <f>POWER(2,-L23)</f>
        <v>67.143006316839944</v>
      </c>
      <c r="P23" s="26">
        <f>M23/SQRT((COUNT(C21:C23)+COUNT(G21:G23)/2))</f>
        <v>0.12950131347861094</v>
      </c>
    </row>
    <row r="24" spans="2:16">
      <c r="B24" s="31" t="s">
        <v>117</v>
      </c>
      <c r="C24" s="30"/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1" t="s">
        <v>117</v>
      </c>
      <c r="C25" s="30">
        <v>34.955001831054688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">
      <c r="B26" s="31" t="s">
        <v>117</v>
      </c>
      <c r="C26" s="30">
        <v>37.215000152587891</v>
      </c>
      <c r="D26" s="4">
        <f>STDEV(C24:C26)</f>
        <v>1.5980601386263433</v>
      </c>
      <c r="E26" s="1">
        <f>AVERAGE(C24:C26)</f>
        <v>36.085000991821289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18.101000467936199</v>
      </c>
      <c r="L26" s="1">
        <f>K26-$K$7</f>
        <v>-5.8504991531372035</v>
      </c>
      <c r="M26" s="27">
        <f>SQRT((D26*D26)+(H26*H26))</f>
        <v>1.5992896031640176</v>
      </c>
      <c r="N26" s="14"/>
      <c r="O26" s="39">
        <f>POWER(2,-L26)</f>
        <v>57.699989576573643</v>
      </c>
      <c r="P26" s="26">
        <f>M26/SQRT((COUNT(C24:C26)+COUNT(G24:G26)/2))</f>
        <v>0.85485625103848739</v>
      </c>
    </row>
    <row r="27" spans="2:16">
      <c r="B27" s="31" t="s">
        <v>118</v>
      </c>
      <c r="C27" s="30"/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1" t="s">
        <v>118</v>
      </c>
      <c r="C28" s="30">
        <v>31.187000274658203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">
      <c r="B29" s="31" t="s">
        <v>118</v>
      </c>
      <c r="C29" s="30">
        <v>32.629001617431641</v>
      </c>
      <c r="D29" s="4">
        <f>STDEV(C27:C29)</f>
        <v>1.0196489279552048</v>
      </c>
      <c r="E29" s="1">
        <f>AVERAGE(C27:C29)</f>
        <v>31.908000946044922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14.345333735148113</v>
      </c>
      <c r="L29" s="1">
        <f>K29-$K$7</f>
        <v>-9.6061658859252894</v>
      </c>
      <c r="M29" s="27">
        <f>SQRT((D29*D29)+(H29*H29))</f>
        <v>1.0200697412999735</v>
      </c>
      <c r="N29" s="14"/>
      <c r="O29" s="39">
        <f>POWER(2,-L29)</f>
        <v>779.37070050077853</v>
      </c>
      <c r="P29" s="26">
        <f>M29/SQRT((COUNT(C27:C29)+COUNT(G27:G29)/2))</f>
        <v>0.54525021179423272</v>
      </c>
    </row>
    <row r="30" spans="2:16">
      <c r="B30" s="31" t="s">
        <v>119</v>
      </c>
      <c r="C30" s="30">
        <v>30.114999771118164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/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">
      <c r="B32" s="31" t="s">
        <v>119</v>
      </c>
      <c r="C32" s="30">
        <v>39.582000732421875</v>
      </c>
      <c r="D32" s="4">
        <f>STDEV(C30:C32)</f>
        <v>6.6941805772374181</v>
      </c>
      <c r="E32" s="1">
        <f>AVERAGE(C30:C32)</f>
        <v>34.84850025177002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16.546500205993652</v>
      </c>
      <c r="L32" s="1">
        <f>K32-$K$7</f>
        <v>-7.4049994150797502</v>
      </c>
      <c r="M32" s="27">
        <f>SQRT((D32*D32)+(H32*H32))</f>
        <v>6.6942272579879862</v>
      </c>
      <c r="N32" s="14"/>
      <c r="O32" s="39">
        <f>POWER(2,-L32)</f>
        <v>169.48331181599102</v>
      </c>
      <c r="P32" s="26">
        <f>M32/SQRT((COUNT(C30:C32)+COUNT(G30:G32)/2))</f>
        <v>3.5782149812277453</v>
      </c>
    </row>
    <row r="33" spans="2:16">
      <c r="B33" s="36" t="s">
        <v>120</v>
      </c>
      <c r="C33" s="30">
        <v>36.106998443603516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35.680999755859375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">
      <c r="B35" s="36" t="s">
        <v>120</v>
      </c>
      <c r="C35" t="s">
        <v>79</v>
      </c>
      <c r="D35" s="4">
        <f>STDEV(C33:C35)</f>
        <v>0.30122656088045241</v>
      </c>
      <c r="E35" s="1">
        <f>AVERAGE(C33:C35)</f>
        <v>35.893999099731445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17.227665583292644</v>
      </c>
      <c r="L35" s="1">
        <f>K35-$K$7</f>
        <v>-6.7238340377807582</v>
      </c>
      <c r="M35" s="27">
        <f>SQRT((D35*D35)+(H35*H35))</f>
        <v>0.30535012126310607</v>
      </c>
      <c r="N35" s="14"/>
      <c r="O35" s="35">
        <f>POWER(2,-L35)</f>
        <v>105.7001810605062</v>
      </c>
      <c r="P35" s="26">
        <f>M35/SQRT((COUNT(C33:C35)+COUNT(G33:G35)/2))</f>
        <v>0.16321650525377424</v>
      </c>
    </row>
    <row r="36" spans="2:16">
      <c r="B36" s="31" t="s">
        <v>121</v>
      </c>
      <c r="C36" s="30">
        <v>34.009998321533203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1" t="s">
        <v>121</v>
      </c>
      <c r="C37" t="s">
        <v>79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">
      <c r="B38" s="31" t="s">
        <v>121</v>
      </c>
      <c r="C38" t="s">
        <v>79</v>
      </c>
      <c r="D38" s="4" t="e">
        <f>STDEV(C36:C38)</f>
        <v>#DIV/0!</v>
      </c>
      <c r="E38" s="1">
        <f>AVERAGE(C36:C38)</f>
        <v>34.009998321533203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15.493664423624676</v>
      </c>
      <c r="L38" s="1">
        <f>K38-$K$7</f>
        <v>-8.4578351974487269</v>
      </c>
      <c r="M38" s="27" t="e">
        <f>SQRT((D38*D38)+(H38*H38))</f>
        <v>#DIV/0!</v>
      </c>
      <c r="N38" s="14"/>
      <c r="O38" s="39">
        <f>POWER(2,-L38)</f>
        <v>351.61070812039355</v>
      </c>
      <c r="P38" s="26" t="e">
        <f>M38/SQRT((COUNT(C36:C38)+COUNT(G36:G38)/2))</f>
        <v>#DIV/0!</v>
      </c>
    </row>
    <row r="39" spans="2:16">
      <c r="B39" s="31" t="s">
        <v>122</v>
      </c>
      <c r="C39" s="30">
        <v>30.259000778198242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t="s">
        <v>79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">
      <c r="B41" s="31" t="s">
        <v>122</v>
      </c>
      <c r="C41" s="30">
        <v>35.103000640869141</v>
      </c>
      <c r="D41" s="4">
        <f>STDEV(C39:C41)</f>
        <v>3.4252251509612974</v>
      </c>
      <c r="E41" s="1">
        <f>AVERAGE(C39:C41)</f>
        <v>32.681000709533691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12.90866756439209</v>
      </c>
      <c r="L41" s="1">
        <f>K41-$K$7</f>
        <v>-11.042832056681313</v>
      </c>
      <c r="M41" s="27">
        <f>SQRT((D41*D41)+(H41*H41))</f>
        <v>3.4256989975642655</v>
      </c>
      <c r="N41" s="14"/>
      <c r="O41" s="39">
        <f>POWER(2,-L41)</f>
        <v>2109.7144920407964</v>
      </c>
      <c r="P41" s="26">
        <f>M41/SQRT((COUNT(C39:C41)+COUNT(G39:G41)/2))</f>
        <v>1.8311131370143459</v>
      </c>
    </row>
    <row r="42" spans="2:16">
      <c r="B42" s="31" t="s">
        <v>123</v>
      </c>
      <c r="C42" s="30">
        <v>34.879001617431641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1" t="s">
        <v>123</v>
      </c>
      <c r="C43" t="s">
        <v>79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">
      <c r="B44" s="31" t="s">
        <v>123</v>
      </c>
      <c r="C44" s="30">
        <v>38.256999969482422</v>
      </c>
      <c r="D44" s="4">
        <f>STDEV(C42:C44)</f>
        <v>2.3886055415720899</v>
      </c>
      <c r="E44" s="1">
        <f>AVERAGE(C42:C44)</f>
        <v>36.568000793457031</v>
      </c>
      <c r="F44" s="8"/>
      <c r="G44" s="30">
        <v>18.343999862670898</v>
      </c>
      <c r="H44" s="3">
        <f>STDEV(G42:G44)</f>
        <v>0.20911564926347881</v>
      </c>
      <c r="I44" s="1">
        <f>AVERAGE(G42:G44)</f>
        <v>18.103333155314129</v>
      </c>
      <c r="J44" s="8"/>
      <c r="K44" s="1">
        <f>E44-I44</f>
        <v>18.464667638142902</v>
      </c>
      <c r="L44" s="1">
        <f>K44-$K$7</f>
        <v>-5.4868319829305001</v>
      </c>
      <c r="M44" s="27">
        <f>SQRT((D44*D44)+(H44*H44))</f>
        <v>2.3977418101196348</v>
      </c>
      <c r="N44" s="14"/>
      <c r="O44" s="39">
        <f>POWER(2,-L44)</f>
        <v>44.843655549314953</v>
      </c>
      <c r="P44" s="26">
        <f>M44/SQRT((COUNT(C42:C44)+COUNT(G42:G44)/2))</f>
        <v>1.2816469079158361</v>
      </c>
    </row>
    <row r="45" spans="2:16">
      <c r="B45" s="31" t="s">
        <v>124</v>
      </c>
      <c r="C45" s="30">
        <v>30.297000885009766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s="30">
        <v>39.784999847412109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">
      <c r="B47" s="31" t="s">
        <v>124</v>
      </c>
      <c r="C47" t="s">
        <v>79</v>
      </c>
      <c r="D47" s="4">
        <f>STDEV(C45:C47)</f>
        <v>6.7090284062056238</v>
      </c>
      <c r="E47" s="1">
        <f>AVERAGE(C45:C47)</f>
        <v>35.041000366210938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15.17133394877116</v>
      </c>
      <c r="L47" s="1">
        <f>K47-$K$7</f>
        <v>-8.7801656723022425</v>
      </c>
      <c r="M47" s="27">
        <f>SQRT((D47*D47)+(H47*H47))</f>
        <v>6.7091575103820409</v>
      </c>
      <c r="N47" s="14"/>
      <c r="O47" s="39">
        <f>POWER(2,-L47)</f>
        <v>439.63598628309529</v>
      </c>
      <c r="P47" s="26">
        <f>M47/SQRT((COUNT(C45:C47)+COUNT(G45:G47)/2))</f>
        <v>3.5861955368215472</v>
      </c>
    </row>
    <row r="48" spans="2:16">
      <c r="B48" s="31" t="s">
        <v>125</v>
      </c>
      <c r="C48" s="30">
        <v>31.976999282836914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1" t="s">
        <v>125</v>
      </c>
      <c r="C49" s="30">
        <v>32.971000671386719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">
      <c r="B50" s="31" t="s">
        <v>125</v>
      </c>
      <c r="C50" s="30"/>
      <c r="D50" s="4">
        <f>STDEV(C48:C50)</f>
        <v>0.70286512235241116</v>
      </c>
      <c r="E50" s="1">
        <f>AVERAGE(C48:C50)</f>
        <v>32.473999977111816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13.773666699727375</v>
      </c>
      <c r="L50" s="1">
        <f>K50-$K$7</f>
        <v>-10.177832921346027</v>
      </c>
      <c r="M50" s="27">
        <f>SQRT((D50*D50)+(H50*H50))</f>
        <v>0.70538261117274259</v>
      </c>
      <c r="N50" s="14"/>
      <c r="O50" s="39">
        <f>POWER(2,-L50)</f>
        <v>1158.3318556604979</v>
      </c>
      <c r="P50" s="26">
        <f>M50/SQRT((COUNT(C48:C50)+COUNT(G48:G50)/2))</f>
        <v>0.37704286537091192</v>
      </c>
    </row>
    <row r="51" spans="2:16">
      <c r="B51" s="31" t="s">
        <v>126</v>
      </c>
      <c r="C51" s="30">
        <v>34.284999847412109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1" t="s">
        <v>126</v>
      </c>
      <c r="C52" s="30">
        <v>32.667999267578125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">
      <c r="B53" s="31" t="s">
        <v>126</v>
      </c>
      <c r="C53" t="s">
        <v>79</v>
      </c>
      <c r="D53" s="4">
        <f>STDEV(C51:C53)</f>
        <v>1.1433920751831896</v>
      </c>
      <c r="E53" s="1">
        <f>AVERAGE(C51:C53)</f>
        <v>33.476499557495117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14.052499771118164</v>
      </c>
      <c r="L53" s="1">
        <f>K53-$K$7</f>
        <v>-9.8989998499552385</v>
      </c>
      <c r="M53" s="27">
        <f>SQRT((D53*D53)+(H53*H53))</f>
        <v>1.1437388013281897</v>
      </c>
      <c r="N53" s="14"/>
      <c r="O53" s="39">
        <f>POWER(2,-L53)</f>
        <v>954.76366281292746</v>
      </c>
      <c r="P53" s="26">
        <f>M53/SQRT((COUNT(C51:C53)+COUNT(G51:G53)/2))</f>
        <v>0.61135410493279918</v>
      </c>
    </row>
    <row r="54" spans="2:16">
      <c r="B54" s="36" t="s">
        <v>127</v>
      </c>
      <c r="C54" s="30">
        <v>33.358001708984375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6" t="s">
        <v>127</v>
      </c>
      <c r="C55" s="30">
        <v>33.243000030517578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">
      <c r="B56" s="36" t="s">
        <v>127</v>
      </c>
      <c r="C56" s="30">
        <v>33.154998779296875</v>
      </c>
      <c r="D56" s="4">
        <f>STDEV(C54:C56)</f>
        <v>0.10180029119825566</v>
      </c>
      <c r="E56" s="1">
        <f>AVERAGE(C54:C56)</f>
        <v>33.252000172932945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11.492333094278973</v>
      </c>
      <c r="L56" s="1">
        <f>K56-$K$7</f>
        <v>-12.45916652679443</v>
      </c>
      <c r="M56" s="27">
        <f>SQRT((D56*D56)+(H56*H56))</f>
        <v>0.11454085951011109</v>
      </c>
      <c r="N56" s="14"/>
      <c r="O56" s="35">
        <f>POWER(2,-L56)</f>
        <v>5630.9652282306779</v>
      </c>
      <c r="P56" s="26">
        <f>M56/SQRT((COUNT(C54:C56)+COUNT(G54:G56)/2))</f>
        <v>5.3995078988356808E-2</v>
      </c>
    </row>
    <row r="57" spans="2:16">
      <c r="B57" s="31" t="s">
        <v>128</v>
      </c>
      <c r="C57" s="30">
        <v>36.638999938964844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1" t="s">
        <v>128</v>
      </c>
      <c r="C58" t="s">
        <v>79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">
      <c r="B59" s="31" t="s">
        <v>128</v>
      </c>
      <c r="C59" s="30">
        <v>32.706001281738281</v>
      </c>
      <c r="D59" s="4">
        <f>STDEV(C57:C59)</f>
        <v>2.7810500209224882</v>
      </c>
      <c r="E59" s="1">
        <f>AVERAGE(C57:C59)</f>
        <v>34.672500610351562</v>
      </c>
      <c r="F59" s="8"/>
      <c r="G59" s="30">
        <v>19.458999633789062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15.169834136962891</v>
      </c>
      <c r="L59" s="1">
        <f>K59-$K$7</f>
        <v>-8.781665484110512</v>
      </c>
      <c r="M59" s="27">
        <f>SQRT((D59*D59)+(H59*H59))</f>
        <v>2.7813308954251839</v>
      </c>
      <c r="N59" s="14"/>
      <c r="O59" s="39">
        <f>POWER(2,-L59)</f>
        <v>440.09326525172912</v>
      </c>
      <c r="P59" s="26">
        <f>M59/SQRT((COUNT(C57:C59)+COUNT(G57:G59)/2))</f>
        <v>1.4866838985614601</v>
      </c>
    </row>
    <row r="60" spans="2:16">
      <c r="B60" s="36" t="s">
        <v>129</v>
      </c>
      <c r="C60" t="s">
        <v>79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t="s">
        <v>79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">
      <c r="B62" s="36" t="s">
        <v>129</v>
      </c>
      <c r="C62" t="s">
        <v>79</v>
      </c>
      <c r="D62" s="4" t="e">
        <f>STDEV(C60:C62)</f>
        <v>#DIV/0!</v>
      </c>
      <c r="E62" s="1" t="e">
        <f>AVERAGE(C60:C62)</f>
        <v>#DIV/0!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 t="e">
        <f>E62-I62</f>
        <v>#DIV/0!</v>
      </c>
      <c r="L62" s="1" t="e">
        <f>K62-$K$7</f>
        <v>#DIV/0!</v>
      </c>
      <c r="M62" s="27" t="e">
        <f>SQRT((D62*D62)+(H62*H62))</f>
        <v>#DIV/0!</v>
      </c>
      <c r="N62" s="14"/>
      <c r="O62" s="39" t="e">
        <f>POWER(2,-L62)</f>
        <v>#DIV/0!</v>
      </c>
      <c r="P62" s="26" t="e">
        <f>M62/SQRT((COUNT(C60:C62)+COUNT(G60:G62)/2))</f>
        <v>#DIV/0!</v>
      </c>
    </row>
    <row r="63" spans="2:16">
      <c r="B63" s="36" t="s">
        <v>130</v>
      </c>
      <c r="C63" t="s">
        <v>79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36.979000091552734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">
      <c r="B65" s="36" t="s">
        <v>130</v>
      </c>
      <c r="C65" t="s">
        <v>79</v>
      </c>
      <c r="D65" s="4" t="e">
        <f>STDEV(C63:C65)</f>
        <v>#DIV/0!</v>
      </c>
      <c r="E65" s="1">
        <f>AVERAGE(C63:C65)</f>
        <v>36.979000091552734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18.626333236694336</v>
      </c>
      <c r="L65" s="1">
        <f>K65-$K$7</f>
        <v>-5.3251663843790666</v>
      </c>
      <c r="M65" s="27" t="e">
        <f>SQRT((D65*D65)+(H65*H65))</f>
        <v>#DIV/0!</v>
      </c>
      <c r="N65" s="14"/>
      <c r="O65" s="39">
        <f>POWER(2,-L65)</f>
        <v>40.089885290267553</v>
      </c>
      <c r="P65" s="26" t="e">
        <f>M65/SQRT((COUNT(C63:C65)+COUNT(G63:G65)/2))</f>
        <v>#DIV/0!</v>
      </c>
    </row>
    <row r="66" spans="2:16">
      <c r="B66" s="36" t="s">
        <v>131</v>
      </c>
      <c r="C66" t="s">
        <v>79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t="s">
        <v>79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">
      <c r="B68" s="36" t="s">
        <v>131</v>
      </c>
      <c r="C68" t="s">
        <v>79</v>
      </c>
      <c r="D68" s="4" t="e">
        <f>STDEV(C66:C68)</f>
        <v>#DIV/0!</v>
      </c>
      <c r="E68" s="1" t="e">
        <f>AVERAGE(C66:C68)</f>
        <v>#DIV/0!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 t="e">
        <f>E68-I68</f>
        <v>#DIV/0!</v>
      </c>
      <c r="L68" s="1" t="e">
        <f>K68-$K$7</f>
        <v>#DIV/0!</v>
      </c>
      <c r="M68" s="27" t="e">
        <f>SQRT((D68*D68)+(H68*H68))</f>
        <v>#DIV/0!</v>
      </c>
      <c r="N68" s="14"/>
      <c r="O68" s="35" t="e">
        <f>POWER(2,-L68)</f>
        <v>#DIV/0!</v>
      </c>
      <c r="P68" s="26" t="e">
        <f>M68/SQRT((COUNT(C66:C68)+COUNT(G66:G68)/2))</f>
        <v>#DIV/0!</v>
      </c>
    </row>
    <row r="69" spans="2:16">
      <c r="B69" s="36" t="s">
        <v>132</v>
      </c>
      <c r="C69" s="30">
        <v>38.165000915527344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39.271999359130859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">
      <c r="B71" s="36" t="s">
        <v>132</v>
      </c>
      <c r="C71" t="s">
        <v>79</v>
      </c>
      <c r="D71" s="4">
        <f>STDEV(C69:C71)</f>
        <v>0.78276610623499976</v>
      </c>
      <c r="E71" s="1">
        <f>AVERAGE(C69:C71)</f>
        <v>38.718500137329102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20.036166508992512</v>
      </c>
      <c r="L71" s="1">
        <f>K71-$K$7</f>
        <v>-3.9153331120808907</v>
      </c>
      <c r="M71" s="27">
        <f>SQRT((D71*D71)+(H71*H71))</f>
        <v>0.78500770761523997</v>
      </c>
      <c r="N71" s="14"/>
      <c r="O71" s="39">
        <f>POWER(2,-L71)</f>
        <v>15.088035935143921</v>
      </c>
      <c r="P71" s="26">
        <f>M71/SQRT((COUNT(C69:C71)+COUNT(G69:G71)/2))</f>
        <v>0.41960426969614872</v>
      </c>
    </row>
    <row r="72" spans="2:16">
      <c r="B72" s="36" t="s">
        <v>133</v>
      </c>
      <c r="C72" s="30">
        <v>34.455001831054688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33.909000396728516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">
      <c r="B74" s="36" t="s">
        <v>133</v>
      </c>
      <c r="C74" s="30"/>
      <c r="D74" s="4">
        <f>STDEV(C72:C74)</f>
        <v>0.38608131674961749</v>
      </c>
      <c r="E74" s="1">
        <f>AVERAGE(C72:C74)</f>
        <v>34.182001113891602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16.777667363484699</v>
      </c>
      <c r="L74" s="1">
        <f>K74-$K$7</f>
        <v>-7.1738322575887032</v>
      </c>
      <c r="M74" s="27">
        <f>SQRT((D74*D74)+(H74*H74))</f>
        <v>0.38723260792119091</v>
      </c>
      <c r="N74" s="14"/>
      <c r="O74" s="39">
        <f>POWER(2,-L74)</f>
        <v>144.39052430623357</v>
      </c>
      <c r="P74" s="26">
        <f>M74/SQRT((COUNT(C72:C74)+COUNT(G72:G74)/2))</f>
        <v>0.20698453540400877</v>
      </c>
    </row>
    <row r="75" spans="2:16">
      <c r="B75" s="36" t="s">
        <v>134</v>
      </c>
      <c r="C75" s="30">
        <v>37.271999359130859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/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">
      <c r="B77" s="36" t="s">
        <v>134</v>
      </c>
      <c r="C77" s="30">
        <v>36.041000366210938</v>
      </c>
      <c r="D77" s="4">
        <f>STDEV(C75:C77)</f>
        <v>0.87044773552748755</v>
      </c>
      <c r="E77" s="1">
        <f>AVERAGE(C75:C77)</f>
        <v>36.656499862670898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18.541166305541992</v>
      </c>
      <c r="L77" s="1">
        <f>K77-$K$7</f>
        <v>-5.4103333155314104</v>
      </c>
      <c r="M77" s="27">
        <f>SQRT((D77*D77)+(H77*H77))</f>
        <v>0.87055361711747725</v>
      </c>
      <c r="N77" s="14"/>
      <c r="O77" s="39">
        <f>POWER(2,-L77)</f>
        <v>42.527770392768737</v>
      </c>
      <c r="P77" s="26">
        <f>M77/SQRT((COUNT(C75:C77)+COUNT(G75:G77)/2))</f>
        <v>0.46533048172434033</v>
      </c>
    </row>
    <row r="78" spans="2:16">
      <c r="B78" s="36" t="s">
        <v>135</v>
      </c>
      <c r="C78" s="30">
        <v>34.497001647949219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33.923999786376953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">
      <c r="B80" s="36" t="s">
        <v>135</v>
      </c>
      <c r="C80" t="s">
        <v>79</v>
      </c>
      <c r="D80" s="4">
        <f>STDEV(C78:C80)</f>
        <v>0.40517350195026441</v>
      </c>
      <c r="E80" s="1">
        <f>AVERAGE(C78:C80)</f>
        <v>34.210500717163086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14.915167490641277</v>
      </c>
      <c r="L80" s="1">
        <f>K80-$K$7</f>
        <v>-9.0363321304321254</v>
      </c>
      <c r="M80" s="27">
        <f>SQRT((D80*D80)+(H80*H80))</f>
        <v>0.40805748335323572</v>
      </c>
      <c r="N80" s="14"/>
      <c r="O80" s="39">
        <f>POWER(2,-L80)</f>
        <v>525.05768818506203</v>
      </c>
      <c r="P80" s="26">
        <f>M80/SQRT((COUNT(C78:C80)+COUNT(G78:G80)/2))</f>
        <v>0.21811589954528843</v>
      </c>
    </row>
    <row r="81" spans="2:16">
      <c r="B81" s="36" t="s">
        <v>136</v>
      </c>
      <c r="C81" t="s">
        <v>79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38.412998199462891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">
      <c r="B83" s="36" t="s">
        <v>136</v>
      </c>
      <c r="C83" t="s">
        <v>79</v>
      </c>
      <c r="D83" s="4" t="e">
        <f>STDEV(C81:C83)</f>
        <v>#DIV/0!</v>
      </c>
      <c r="E83" s="1">
        <f>AVERAGE(C81:C83)</f>
        <v>38.412998199462891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17.809665044148762</v>
      </c>
      <c r="L83" s="1">
        <f>K83-$K$7</f>
        <v>-6.1418345769246407</v>
      </c>
      <c r="M83" s="27" t="e">
        <f>SQRT((D83*D83)+(H83*H83))</f>
        <v>#DIV/0!</v>
      </c>
      <c r="N83" s="14"/>
      <c r="O83" s="39">
        <f>POWER(2,-L83)</f>
        <v>70.611662386042596</v>
      </c>
      <c r="P83" s="26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6"/>
  <sheetViews>
    <sheetView showGridLines="0" tabSelected="1" topLeftCell="A135" workbookViewId="0">
      <selection activeCell="A161" sqref="A161:XFD161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17.33203125" style="7" customWidth="1"/>
    <col min="4" max="4" width="18.332031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2" width="16.83203125" style="7" customWidth="1"/>
    <col min="13" max="13" width="16.5" style="7" customWidth="1"/>
    <col min="14" max="14" width="1.1640625" style="10" customWidth="1"/>
    <col min="15" max="15" width="14.5" style="32" customWidth="1"/>
    <col min="16" max="16" width="7.16406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>
        <v>37.643001556396484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t="s">
        <v>79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">
      <c r="B11" s="36" t="s">
        <v>9</v>
      </c>
      <c r="C11" s="30">
        <v>29.070999145507812</v>
      </c>
      <c r="D11" s="4">
        <f>STDEV(C9:C11)</f>
        <v>6.0613210330868137</v>
      </c>
      <c r="E11" s="1">
        <f>AVERAGE(C9:C11)</f>
        <v>33.357000350952148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16.042333602905273</v>
      </c>
      <c r="L11" s="1">
        <f>K11-$K$7</f>
        <v>-7.9091660181681291</v>
      </c>
      <c r="M11" s="27">
        <f>SQRT((D11*D11)+(H11*H11))</f>
        <v>6.0634437198524953</v>
      </c>
      <c r="N11" s="14"/>
      <c r="O11" s="35">
        <f>POWER(2,-L11)</f>
        <v>240.37882732083906</v>
      </c>
      <c r="P11" s="26">
        <f>M11/SQRT((COUNT(C9:C11)+COUNT(G9:G11)/2))</f>
        <v>3.2410469976677363</v>
      </c>
    </row>
    <row r="12" spans="2:16">
      <c r="B12" s="36" t="s">
        <v>10</v>
      </c>
      <c r="C12" t="s">
        <v>79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30.207000732421875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">
      <c r="B14" s="36" t="s">
        <v>10</v>
      </c>
      <c r="C14" s="30">
        <v>36.083999633789062</v>
      </c>
      <c r="D14" s="4">
        <f>STDEV(C12:C14)</f>
        <v>4.1556657761826283</v>
      </c>
      <c r="E14" s="1">
        <f>AVERAGE(C12:C14)</f>
        <v>33.145500183105469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14.002499898274738</v>
      </c>
      <c r="L14" s="1">
        <f>K14-$K$7</f>
        <v>-9.9489997227986642</v>
      </c>
      <c r="M14" s="27">
        <f>SQRT((D14*D14)+(H14*H14))</f>
        <v>4.1556834629169419</v>
      </c>
      <c r="N14" s="14"/>
      <c r="O14" s="35">
        <f>POWER(2,-L14)</f>
        <v>988.4332435497879</v>
      </c>
      <c r="P14" s="26">
        <f>M14/SQRT((COUNT(C12:C14)+COUNT(G12:G14)/2))</f>
        <v>2.2213062465882127</v>
      </c>
    </row>
    <row r="15" spans="2:16">
      <c r="B15" s="36" t="s">
        <v>11</v>
      </c>
      <c r="C15" s="30"/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6" t="s">
        <v>11</v>
      </c>
      <c r="C16" s="30">
        <v>34.653999328613281</v>
      </c>
      <c r="D16" s="9"/>
      <c r="E16" s="8"/>
      <c r="F16" s="8"/>
      <c r="G16" s="30">
        <v>17.554000854492188</v>
      </c>
      <c r="H16" s="9"/>
      <c r="I16" s="8"/>
      <c r="J16" s="8"/>
      <c r="K16" s="8"/>
      <c r="L16" s="8"/>
      <c r="M16" s="8"/>
      <c r="N16" s="8"/>
      <c r="O16" s="34"/>
    </row>
    <row r="17" spans="2:16" ht="15">
      <c r="B17" s="36" t="s">
        <v>11</v>
      </c>
      <c r="C17" s="30">
        <v>36.865001678466797</v>
      </c>
      <c r="D17" s="4">
        <f>STDEV(C15:C17)</f>
        <v>1.5634147548008124</v>
      </c>
      <c r="E17" s="1">
        <f>AVERAGE(C15:C17)</f>
        <v>35.759500503540039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18.232166926066082</v>
      </c>
      <c r="L17" s="1">
        <f>K17-$K$7</f>
        <v>-5.7193326950073207</v>
      </c>
      <c r="M17" s="27">
        <f>SQRT((D17*D17)+(H17*H17))</f>
        <v>1.5636889206752107</v>
      </c>
      <c r="N17" s="14"/>
      <c r="O17" s="35">
        <f>POWER(2,-L17)</f>
        <v>52.685450309952415</v>
      </c>
      <c r="P17" s="26">
        <f>M17/SQRT((COUNT(C15:C17)+COUNT(G15:G17)/2))</f>
        <v>0.83582688580871056</v>
      </c>
    </row>
    <row r="18" spans="2:16">
      <c r="B18" s="36" t="s">
        <v>12</v>
      </c>
      <c r="C18" s="30">
        <v>36.851001739501953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34.169998168945312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">
      <c r="B20" s="36" t="s">
        <v>12</v>
      </c>
      <c r="C20" s="30"/>
      <c r="D20" s="4">
        <f>STDEV(C18:C20)</f>
        <v>1.8957558051259471</v>
      </c>
      <c r="E20" s="1">
        <f>AVERAGE(C18:C20)</f>
        <v>35.510499954223633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17.581833521525066</v>
      </c>
      <c r="L20" s="1">
        <f>K20-$K$7</f>
        <v>-6.3696660995483363</v>
      </c>
      <c r="M20" s="27">
        <f>SQRT((D20*D20)+(H20*H20))</f>
        <v>1.8957785769649305</v>
      </c>
      <c r="N20" s="14"/>
      <c r="O20" s="35">
        <f>POWER(2,-L20)</f>
        <v>82.691440660561938</v>
      </c>
      <c r="P20" s="26">
        <f>M20/SQRT((COUNT(C18:C20)+COUNT(G18:G20)/2))</f>
        <v>1.0133362737412319</v>
      </c>
    </row>
    <row r="21" spans="2:16">
      <c r="B21" s="36" t="s">
        <v>13</v>
      </c>
      <c r="C21" s="30"/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35.124000549316406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">
      <c r="B23" s="36" t="s">
        <v>13</v>
      </c>
      <c r="C23" s="30">
        <v>35.233001708984375</v>
      </c>
      <c r="D23" s="4">
        <f>STDEV(C21:C23)</f>
        <v>7.7075459158418305E-2</v>
      </c>
      <c r="E23" s="1">
        <f>AVERAGE(C21:C23)</f>
        <v>35.178501129150391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18.203167597452801</v>
      </c>
      <c r="L23" s="1">
        <f>K23-$K$7</f>
        <v>-5.7483320236206019</v>
      </c>
      <c r="M23" s="27">
        <f>SQRT((D23*D23)+(H23*H23))</f>
        <v>9.6487907908888157E-2</v>
      </c>
      <c r="N23" s="14"/>
      <c r="O23" s="35">
        <f>POWER(2,-L23)</f>
        <v>53.755185409801257</v>
      </c>
      <c r="P23" s="26">
        <f>M23/SQRT((COUNT(C21:C23)+COUNT(G21:G23)/2))</f>
        <v>5.1574956194522167E-2</v>
      </c>
    </row>
    <row r="24" spans="2:16">
      <c r="B24" s="36" t="s">
        <v>14</v>
      </c>
      <c r="C24" t="s">
        <v>79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>
        <v>30.576999664306641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">
      <c r="B26" s="36" t="s">
        <v>14</v>
      </c>
      <c r="C26" s="30">
        <v>35.821998596191406</v>
      </c>
      <c r="D26" s="4">
        <f>STDEV(C24:C26)</f>
        <v>3.7087743120519163</v>
      </c>
      <c r="E26" s="1">
        <f>AVERAGE(C24:C26)</f>
        <v>33.199499130249023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15.295165379842121</v>
      </c>
      <c r="L26" s="1">
        <f>K26-$K$7</f>
        <v>-8.6563342412312814</v>
      </c>
      <c r="M26" s="27">
        <f>SQRT((D26*D26)+(H26*H26))</f>
        <v>3.7090570508941783</v>
      </c>
      <c r="N26" s="14"/>
      <c r="O26" s="35">
        <f>POWER(2,-L26)</f>
        <v>403.47465517915128</v>
      </c>
      <c r="P26" s="26">
        <f>M26/SQRT((COUNT(C24:C26)+COUNT(G24:G26)/2))</f>
        <v>1.9825743874920247</v>
      </c>
    </row>
    <row r="27" spans="2:16">
      <c r="B27" s="36" t="s">
        <v>15</v>
      </c>
      <c r="C27" s="30"/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6" t="s">
        <v>15</v>
      </c>
      <c r="C28" s="30">
        <v>34.397998809814453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">
      <c r="B29" s="36" t="s">
        <v>15</v>
      </c>
      <c r="C29" s="30">
        <v>33.104999542236328</v>
      </c>
      <c r="D29" s="4">
        <f>STDEV(C27:C29)</f>
        <v>0.91428855017373145</v>
      </c>
      <c r="E29" s="1">
        <f>AVERAGE(C27:C29)</f>
        <v>33.751499176025391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16.235499382019043</v>
      </c>
      <c r="L29" s="1">
        <f>K29-$K$7</f>
        <v>-7.7160002390543596</v>
      </c>
      <c r="M29" s="27">
        <f>SQRT((D29*D29)+(H29*H29))</f>
        <v>0.91848319776885945</v>
      </c>
      <c r="N29" s="14"/>
      <c r="O29" s="35">
        <f>POWER(2,-L29)</f>
        <v>210.25557423184407</v>
      </c>
      <c r="P29" s="26">
        <f>M29/SQRT((COUNT(C27:C29)+COUNT(G27:G29)/2))</f>
        <v>0.53028652147799926</v>
      </c>
    </row>
    <row r="30" spans="2:16">
      <c r="B30" s="36" t="s">
        <v>16</v>
      </c>
      <c r="C30" t="s">
        <v>79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6" t="s">
        <v>16</v>
      </c>
      <c r="C31" s="30"/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">
      <c r="B32" s="36" t="s">
        <v>16</v>
      </c>
      <c r="C32" s="30">
        <v>34.273998260498047</v>
      </c>
      <c r="D32" s="4" t="e">
        <f>STDEV(C30:C32)</f>
        <v>#DIV/0!</v>
      </c>
      <c r="E32" s="1">
        <f>AVERAGE(C30:C32)</f>
        <v>34.273998260498047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16.247665405273438</v>
      </c>
      <c r="L32" s="1">
        <f>K32-$K$7</f>
        <v>-7.7038342157999651</v>
      </c>
      <c r="M32" s="27" t="e">
        <f>SQRT((D32*D32)+(H32*H32))</f>
        <v>#DIV/0!</v>
      </c>
      <c r="N32" s="14"/>
      <c r="O32" s="35">
        <f>POWER(2,-L32)</f>
        <v>208.48997659179034</v>
      </c>
      <c r="P32" s="26" t="e">
        <f>M32/SQRT((COUNT(C30:C32)+COUNT(G30:G32)/2))</f>
        <v>#DIV/0!</v>
      </c>
    </row>
    <row r="33" spans="2:16">
      <c r="B33" s="36" t="s">
        <v>17</v>
      </c>
      <c r="C33" s="30"/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35.429000854492188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">
      <c r="B35" s="36" t="s">
        <v>17</v>
      </c>
      <c r="C35" s="30">
        <v>34.884998321533203</v>
      </c>
      <c r="D35" s="4">
        <f>STDEV(C33:C35)</f>
        <v>0.38466788003795616</v>
      </c>
      <c r="E35" s="1">
        <f>AVERAGE(C33:C35)</f>
        <v>35.156999588012695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17.838333129882812</v>
      </c>
      <c r="L35" s="1">
        <f>K35-$K$7</f>
        <v>-6.1131664911905901</v>
      </c>
      <c r="M35" s="27">
        <f>SQRT((D35*D35)+(H35*H35))</f>
        <v>0.44539353559422995</v>
      </c>
      <c r="N35" s="14"/>
      <c r="O35" s="35">
        <f>POWER(2,-L35)</f>
        <v>69.222372864551588</v>
      </c>
      <c r="P35" s="26">
        <f>M35/SQRT((COUNT(C33:C35)+COUNT(G33:G35)/2))</f>
        <v>0.23807285892535898</v>
      </c>
    </row>
    <row r="36" spans="2:16">
      <c r="B36" s="36" t="s">
        <v>18</v>
      </c>
      <c r="C36" s="30">
        <v>34.748001098632812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/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">
      <c r="B38" s="36" t="s">
        <v>18</v>
      </c>
      <c r="C38" s="30">
        <v>35.529998779296875</v>
      </c>
      <c r="D38" s="4">
        <f>STDEV(C36:C38)</f>
        <v>0.55295586286971088</v>
      </c>
      <c r="E38" s="1">
        <f>AVERAGE(C36:C38)</f>
        <v>35.138999938964844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17.237333297729492</v>
      </c>
      <c r="L38" s="1">
        <f>K38-$K$7</f>
        <v>-6.7141663233439104</v>
      </c>
      <c r="M38" s="27">
        <f>SQRT((D38*D38)+(H38*H38))</f>
        <v>0.55337558419565258</v>
      </c>
      <c r="N38" s="14"/>
      <c r="O38" s="35">
        <f>POWER(2,-L38)</f>
        <v>104.99423635947252</v>
      </c>
      <c r="P38" s="26">
        <f>M38/SQRT((COUNT(C36:C38)+COUNT(G36:G38)/2))</f>
        <v>0.29579169175228692</v>
      </c>
    </row>
    <row r="39" spans="2:16">
      <c r="B39" s="36" t="s">
        <v>19</v>
      </c>
      <c r="C39" s="30">
        <v>37.860000610351562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>
        <v>34.1510009765625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">
      <c r="B41" s="36" t="s">
        <v>19</v>
      </c>
      <c r="C41" t="s">
        <v>79</v>
      </c>
      <c r="D41" s="4">
        <f>STDEV(C39:C41)</f>
        <v>2.6226587924706677</v>
      </c>
      <c r="E41" s="1">
        <f>AVERAGE(C39:C41)</f>
        <v>36.005500793457031</v>
      </c>
      <c r="F41" s="8"/>
      <c r="G41" s="30">
        <v>16.48699951171875</v>
      </c>
      <c r="H41" s="3">
        <f>STDEV(G39:G41)</f>
        <v>0.17757895372362753</v>
      </c>
      <c r="I41" s="1">
        <f>AVERAGE(G39:G41)</f>
        <v>16.561333338419598</v>
      </c>
      <c r="J41" s="8"/>
      <c r="K41" s="1">
        <f>E41-I41</f>
        <v>19.444167455037434</v>
      </c>
      <c r="L41" s="1">
        <f>K41-$K$7</f>
        <v>-4.5073321660359689</v>
      </c>
      <c r="M41" s="27">
        <f>SQRT((D41*D41)+(H41*H41))</f>
        <v>2.6286638100999675</v>
      </c>
      <c r="N41" s="14"/>
      <c r="O41" s="35">
        <f>POWER(2,-L41)</f>
        <v>22.742708368214924</v>
      </c>
      <c r="P41" s="26">
        <f>M41/SQRT((COUNT(C39:C41)+COUNT(G39:G41)/2))</f>
        <v>1.4050799089151254</v>
      </c>
    </row>
    <row r="42" spans="2:16">
      <c r="B42" s="36" t="s">
        <v>20</v>
      </c>
      <c r="C42" t="s">
        <v>79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s="30">
        <v>32.199001312255859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">
      <c r="B44" s="36" t="s">
        <v>20</v>
      </c>
      <c r="C44" s="30">
        <v>36.262001037597656</v>
      </c>
      <c r="D44" s="4">
        <f>STDEV(C42:C44)</f>
        <v>2.8729746577482644</v>
      </c>
      <c r="E44" s="1">
        <f>AVERAGE(C42:C44)</f>
        <v>34.230501174926758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15.125167846679688</v>
      </c>
      <c r="L44" s="1">
        <f>K44-$K$7</f>
        <v>-8.8263317743937151</v>
      </c>
      <c r="M44" s="27">
        <f>SQRT((D44*D44)+(H44*H44))</f>
        <v>2.8730681711021102</v>
      </c>
      <c r="N44" s="14"/>
      <c r="O44" s="35">
        <f>POWER(2,-L44)</f>
        <v>453.93180799592972</v>
      </c>
      <c r="P44" s="26">
        <f>M44/SQRT((COUNT(C42:C44)+COUNT(G42:G44)/2))</f>
        <v>1.5357195350156156</v>
      </c>
    </row>
    <row r="45" spans="2:16">
      <c r="B45" s="36" t="s">
        <v>21</v>
      </c>
      <c r="C45" t="s">
        <v>79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31.5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">
      <c r="B47" s="36" t="s">
        <v>21</v>
      </c>
      <c r="C47" s="30">
        <v>32.852001190185547</v>
      </c>
      <c r="D47" s="4">
        <f>STDEV(C45:C47)</f>
        <v>0.95600920975248327</v>
      </c>
      <c r="E47" s="1">
        <f>AVERAGE(C45:C47)</f>
        <v>32.176000595092773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15.253000259399414</v>
      </c>
      <c r="L47" s="1">
        <f>K47-$K$7</f>
        <v>-8.6984993616739885</v>
      </c>
      <c r="M47" s="27">
        <f>SQRT((D47*D47)+(H47*H47))</f>
        <v>0.95723854623624882</v>
      </c>
      <c r="N47" s="14"/>
      <c r="O47" s="35">
        <f>POWER(2,-L47)</f>
        <v>415.44087579445119</v>
      </c>
      <c r="P47" s="26">
        <f>M47/SQRT((COUNT(C45:C47)+COUNT(G45:G47)/2))</f>
        <v>0.51166552534708709</v>
      </c>
    </row>
    <row r="48" spans="2:16">
      <c r="B48" s="36" t="s">
        <v>22</v>
      </c>
      <c r="C48" s="30">
        <v>32.243000030517578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t="s">
        <v>79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">
      <c r="B50" s="36" t="s">
        <v>22</v>
      </c>
      <c r="C50" t="s">
        <v>79</v>
      </c>
      <c r="D50" s="4" t="e">
        <f>STDEV(C48:C50)</f>
        <v>#DIV/0!</v>
      </c>
      <c r="E50" s="1">
        <f>AVERAGE(C48:C50)</f>
        <v>32.243000030517578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13.37000020345052</v>
      </c>
      <c r="L50" s="1">
        <f>K50-$K$7</f>
        <v>-10.581499417622883</v>
      </c>
      <c r="M50" s="27" t="e">
        <f>SQRT((D50*D50)+(H50*H50))</f>
        <v>#DIV/0!</v>
      </c>
      <c r="N50" s="14"/>
      <c r="O50" s="35">
        <f>POWER(2,-L50)</f>
        <v>1532.3173669381904</v>
      </c>
      <c r="P50" s="26" t="e">
        <f>M50/SQRT((COUNT(C48:C50)+COUNT(G48:G50)/2))</f>
        <v>#DIV/0!</v>
      </c>
    </row>
    <row r="51" spans="2:16">
      <c r="B51" s="36" t="s">
        <v>23</v>
      </c>
      <c r="C51" s="30"/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35.372001647949219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">
      <c r="B53" s="36" t="s">
        <v>23</v>
      </c>
      <c r="C53" s="30">
        <v>33.090000152587891</v>
      </c>
      <c r="D53" s="4">
        <f>STDEV(C51:C53)</f>
        <v>1.6136187320478368</v>
      </c>
      <c r="E53" s="1">
        <f>AVERAGE(C51:C53)</f>
        <v>34.231000900268555</v>
      </c>
      <c r="F53" s="8"/>
      <c r="G53" s="30">
        <v>18.187999725341797</v>
      </c>
      <c r="H53" s="3">
        <f>STDEV(G51:G53)</f>
        <v>0.13558881552139893</v>
      </c>
      <c r="I53" s="1">
        <f>AVERAGE(G51:G53)</f>
        <v>18.055333455403645</v>
      </c>
      <c r="J53" s="8"/>
      <c r="K53" s="1">
        <f>E53-I53</f>
        <v>16.17566744486491</v>
      </c>
      <c r="L53" s="1">
        <f>K53-$K$7</f>
        <v>-7.7758321762084925</v>
      </c>
      <c r="M53" s="27">
        <f>SQRT((D53*D53)+(H53*H53))</f>
        <v>1.6193053261538308</v>
      </c>
      <c r="N53" s="14"/>
      <c r="O53" s="35">
        <f>POWER(2,-L53)</f>
        <v>219.15870537661314</v>
      </c>
      <c r="P53" s="26">
        <f>M53/SQRT((COUNT(C51:C53)+COUNT(G51:G53)/2))</f>
        <v>0.86555510500655253</v>
      </c>
    </row>
    <row r="54" spans="2:16">
      <c r="B54" s="36" t="s">
        <v>24</v>
      </c>
      <c r="C54" s="30">
        <v>35.362998962402344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34.298999786376953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">
      <c r="B56" s="36" t="s">
        <v>24</v>
      </c>
      <c r="C56" s="30"/>
      <c r="D56" s="4">
        <f>STDEV(C54:C56)</f>
        <v>0.75236103254445275</v>
      </c>
      <c r="E56" s="1">
        <f>AVERAGE(C54:C56)</f>
        <v>34.830999374389648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17.763332366943359</v>
      </c>
      <c r="L56" s="1">
        <f>K56-$K$7</f>
        <v>-6.1881672541300432</v>
      </c>
      <c r="M56" s="27">
        <f>SQRT((D56*D56)+(H56*H56))</f>
        <v>0.75285621861795049</v>
      </c>
      <c r="N56" s="14"/>
      <c r="O56" s="35">
        <f>POWER(2,-L56)</f>
        <v>72.916188952065156</v>
      </c>
      <c r="P56" s="26">
        <f>M56/SQRT((COUNT(C54:C56)+COUNT(G54:G56)/2))</f>
        <v>0.40241857593865027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s="30">
        <v>36.762001037597656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">
      <c r="B59" s="36" t="s">
        <v>25</v>
      </c>
      <c r="C59" s="30">
        <v>34.847000122070312</v>
      </c>
      <c r="D59" s="4">
        <f>STDEV(C57:C59)</f>
        <v>1.3541101333478316</v>
      </c>
      <c r="E59" s="1">
        <f>AVERAGE(C57:C59)</f>
        <v>35.804500579833984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6.579833984375</v>
      </c>
      <c r="L59" s="1">
        <f>K59-$K$7</f>
        <v>-17.371665636698403</v>
      </c>
      <c r="M59" s="27">
        <f>SQRT((D59*D59)+(H59*H59))</f>
        <v>1.3551349105042136</v>
      </c>
      <c r="N59" s="14"/>
      <c r="O59" s="35">
        <f>POWER(2,-L59)</f>
        <v>169586.95069239615</v>
      </c>
      <c r="P59" s="26">
        <f>M59/SQRT((COUNT(C57:C59)+COUNT(G57:G59)/2))</f>
        <v>0.72435007828047648</v>
      </c>
    </row>
    <row r="60" spans="2:16">
      <c r="B60" s="36" t="s">
        <v>26</v>
      </c>
      <c r="C60" s="30">
        <v>33.770000457763672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/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">
      <c r="B62" s="36" t="s">
        <v>26</v>
      </c>
      <c r="C62" s="30">
        <v>33.838001251220703</v>
      </c>
      <c r="D62" s="4">
        <f>STDEV(C60:C62)</f>
        <v>4.8083822179532609E-2</v>
      </c>
      <c r="E62" s="1">
        <f>AVERAGE(C60:C62)</f>
        <v>33.804000854492188</v>
      </c>
      <c r="F62" s="8"/>
      <c r="G62" s="30">
        <v>16.389999389648438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17.459334055582683</v>
      </c>
      <c r="L62" s="1">
        <f>K62-$K$7</f>
        <v>-6.4921655654907191</v>
      </c>
      <c r="M62" s="27">
        <f>SQRT((D62*D62)+(H62*H62))</f>
        <v>6.2147713949785251E-2</v>
      </c>
      <c r="N62" s="14"/>
      <c r="O62" s="35">
        <f>POWER(2,-L62)</f>
        <v>90.019494951720574</v>
      </c>
      <c r="P62" s="26">
        <f>M62/SQRT((COUNT(C60:C62)+COUNT(G60:G62)/2))</f>
        <v>3.3219350424475415E-2</v>
      </c>
    </row>
    <row r="63" spans="2:16">
      <c r="B63" s="36" t="s">
        <v>27</v>
      </c>
      <c r="C63" s="30">
        <v>35.471000671386719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35.625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">
      <c r="B65" s="36" t="s">
        <v>27</v>
      </c>
      <c r="C65" t="s">
        <v>79</v>
      </c>
      <c r="D65" s="4">
        <f>STDEV(C63:C65)</f>
        <v>0.10889396956062669</v>
      </c>
      <c r="E65" s="1">
        <f>AVERAGE(C63:C65)</f>
        <v>35.548000335693359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17.309333801269531</v>
      </c>
      <c r="L65" s="1">
        <f>K65-$K$7</f>
        <v>-6.6421658198038713</v>
      </c>
      <c r="M65" s="27">
        <f>SQRT((D65*D65)+(H65*H65))</f>
        <v>0.10890468564580846</v>
      </c>
      <c r="N65" s="14"/>
      <c r="O65" s="35">
        <f>POWER(2,-L65)</f>
        <v>99.882901096395756</v>
      </c>
      <c r="P65" s="26">
        <f>M65/SQRT((COUNT(C63:C65)+COUNT(G63:G65)/2))</f>
        <v>5.8212003071561894E-2</v>
      </c>
    </row>
    <row r="66" spans="2:16">
      <c r="B66" s="36" t="s">
        <v>28</v>
      </c>
      <c r="C66" t="s">
        <v>79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39.300998687744141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">
      <c r="B68" s="36" t="s">
        <v>28</v>
      </c>
      <c r="C68" s="30">
        <v>35.787998199462891</v>
      </c>
      <c r="D68" s="4">
        <f>STDEV(C66:C68)</f>
        <v>2.4840664675753246</v>
      </c>
      <c r="E68" s="1">
        <f>AVERAGE(C66:C68)</f>
        <v>37.544498443603516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21.659831682840981</v>
      </c>
      <c r="L68" s="1">
        <f>K68-$K$7</f>
        <v>-2.2916679382324219</v>
      </c>
      <c r="M68" s="27">
        <f>SQRT((D68*D68)+(H68*H68))</f>
        <v>2.4842303688170335</v>
      </c>
      <c r="N68" s="14"/>
      <c r="O68" s="35">
        <f>POWER(2,-L68)</f>
        <v>4.8962184886566309</v>
      </c>
      <c r="P68" s="26">
        <f>M68/SQRT((COUNT(C66:C68)+COUNT(G66:G68)/2))</f>
        <v>1.327876987133201</v>
      </c>
    </row>
    <row r="69" spans="2:16">
      <c r="B69" s="36" t="s">
        <v>29</v>
      </c>
      <c r="C69" s="30">
        <v>34.7239990234375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6" t="s">
        <v>29</v>
      </c>
      <c r="C70" s="30">
        <v>32.229999542236328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">
      <c r="B71" s="36" t="s">
        <v>29</v>
      </c>
      <c r="C71" t="s">
        <v>79</v>
      </c>
      <c r="D71" s="4">
        <f>STDEV(C69:C71)</f>
        <v>1.76352394543308</v>
      </c>
      <c r="E71" s="1">
        <f>AVERAGE(C69:C71)</f>
        <v>33.476999282836914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14.766666412353516</v>
      </c>
      <c r="L71" s="1">
        <f>K71-$K$7</f>
        <v>-9.184833208719887</v>
      </c>
      <c r="M71" s="27">
        <f>SQRT((D71*D71)+(H71*H71))</f>
        <v>1.7638421190011575</v>
      </c>
      <c r="N71" s="14"/>
      <c r="O71" s="35">
        <f>POWER(2,-L71)</f>
        <v>581.98300282535831</v>
      </c>
      <c r="P71" s="26">
        <f>M71/SQRT((COUNT(C69:C71)+COUNT(G69:G71)/2))</f>
        <v>0.94281327052338315</v>
      </c>
    </row>
    <row r="72" spans="2:16">
      <c r="B72" s="36" t="s">
        <v>30</v>
      </c>
      <c r="C72" t="s">
        <v>79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s="30">
        <v>30.645000457763672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">
      <c r="B74" s="36" t="s">
        <v>30</v>
      </c>
      <c r="C74" t="s">
        <v>79</v>
      </c>
      <c r="D74" s="4" t="e">
        <f>STDEV(C72:C74)</f>
        <v>#DIV/0!</v>
      </c>
      <c r="E74" s="1">
        <f>AVERAGE(C72:C74)</f>
        <v>30.645000457763672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9.6493333180745431</v>
      </c>
      <c r="L74" s="1">
        <f>K74-$K$7</f>
        <v>-14.302166302998859</v>
      </c>
      <c r="M74" s="27" t="e">
        <f>SQRT((D74*D74)+(H74*H74))</f>
        <v>#DIV/0!</v>
      </c>
      <c r="N74" s="14"/>
      <c r="O74" s="35">
        <f>POWER(2,-L74)</f>
        <v>20201.381028969925</v>
      </c>
      <c r="P74" s="26" t="e">
        <f>M74/SQRT((COUNT(C72:C74)+COUNT(G72:G74)/2))</f>
        <v>#DIV/0!</v>
      </c>
    </row>
    <row r="75" spans="2:16">
      <c r="B75" s="36" t="s">
        <v>31</v>
      </c>
      <c r="C75" s="30"/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36.433998107910156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">
      <c r="B77" s="36" t="s">
        <v>31</v>
      </c>
      <c r="C77" s="30">
        <v>35.581001281738281</v>
      </c>
      <c r="D77" s="4">
        <f>STDEV(C75:C77)</f>
        <v>0.60315984011673551</v>
      </c>
      <c r="E77" s="1">
        <f>AVERAGE(C75:C77)</f>
        <v>36.007499694824219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17.769166310628254</v>
      </c>
      <c r="L77" s="1">
        <f>K77-$K$7</f>
        <v>-6.1823333104451486</v>
      </c>
      <c r="M77" s="27">
        <f>SQRT((D77*D77)+(H77*H77))</f>
        <v>0.60543881456159432</v>
      </c>
      <c r="N77" s="14"/>
      <c r="O77" s="35">
        <f>POWER(2,-L77)</f>
        <v>72.621927173788322</v>
      </c>
      <c r="P77" s="26">
        <f>M77/SQRT((COUNT(C75:C77)+COUNT(G75:G77)/2))</f>
        <v>0.32362065896343539</v>
      </c>
    </row>
    <row r="78" spans="2:16">
      <c r="B78" s="36" t="s">
        <v>32</v>
      </c>
      <c r="C78" s="30">
        <v>33.956001281738281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/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">
      <c r="B80" s="36" t="s">
        <v>32</v>
      </c>
      <c r="C80" s="30">
        <v>37.627998352050781</v>
      </c>
      <c r="D80" s="4">
        <f>STDEV(C78:C80)</f>
        <v>2.5964940289151044</v>
      </c>
      <c r="E80" s="1">
        <f>AVERAGE(C78:C80)</f>
        <v>35.791999816894531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17.019666035970051</v>
      </c>
      <c r="L80" s="1">
        <f>K80-$K$7</f>
        <v>-6.9318335851033517</v>
      </c>
      <c r="M80" s="27">
        <f>SQRT((D80*D80)+(H80*H80))</f>
        <v>2.5972199700632865</v>
      </c>
      <c r="N80" s="14"/>
      <c r="O80" s="35">
        <f>POWER(2,-L80)</f>
        <v>122.0927382584338</v>
      </c>
      <c r="P80" s="26">
        <f>M80/SQRT((COUNT(C78:C80)+COUNT(G78:G80)/2))</f>
        <v>1.3882724694377273</v>
      </c>
    </row>
    <row r="81" spans="2:16">
      <c r="B81" s="36" t="s">
        <v>33</v>
      </c>
      <c r="C81" s="30">
        <v>35.390998840332031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38.298000335693359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">
      <c r="B83" s="36" t="s">
        <v>33</v>
      </c>
      <c r="C83" t="s">
        <v>79</v>
      </c>
      <c r="D83" s="4">
        <f>STDEV(C81:C83)</f>
        <v>2.055560470289429</v>
      </c>
      <c r="E83" s="1">
        <f>AVERAGE(C81:C83)</f>
        <v>36.844499588012695</v>
      </c>
      <c r="F83" s="8"/>
      <c r="G83" s="30">
        <v>18.638999938964844</v>
      </c>
      <c r="H83" s="3">
        <f>STDEV(G81:G83)</f>
        <v>0.15453263442833517</v>
      </c>
      <c r="I83" s="1">
        <f>AVERAGE(G81:G83)</f>
        <v>18.791666666666668</v>
      </c>
      <c r="J83" s="8"/>
      <c r="K83" s="1">
        <f>E83-I83</f>
        <v>18.052832921346027</v>
      </c>
      <c r="L83" s="1">
        <f>K83-$K$7</f>
        <v>-5.8986666997273751</v>
      </c>
      <c r="M83" s="27">
        <f>SQRT((D83*D83)+(H83*H83))</f>
        <v>2.0613610023767936</v>
      </c>
      <c r="N83" s="14"/>
      <c r="O83" s="35">
        <f>POWER(2,-L83)</f>
        <v>59.658950762379106</v>
      </c>
      <c r="P83" s="26">
        <f>M83/SQRT((COUNT(C81:C83)+COUNT(G81:G83)/2))</f>
        <v>1.1018438030501236</v>
      </c>
    </row>
    <row r="84" spans="2:16">
      <c r="B84" s="36" t="s">
        <v>34</v>
      </c>
      <c r="C84" s="30">
        <v>35.096000671386719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33.722999572753906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">
      <c r="B86" s="36" t="s">
        <v>34</v>
      </c>
      <c r="C86" s="30"/>
      <c r="D86" s="4">
        <f>STDEV(C84:C86)</f>
        <v>0.97085838741984154</v>
      </c>
      <c r="E86" s="1">
        <f>AVERAGE(C84:C86)</f>
        <v>34.409500122070312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17.168999671936035</v>
      </c>
      <c r="L86" s="1">
        <f>K86-$K$7</f>
        <v>-6.7824999491373674</v>
      </c>
      <c r="M86" s="27">
        <f>SQRT((D86*D86)+(H86*H86))</f>
        <v>0.97086070535462865</v>
      </c>
      <c r="N86" s="14"/>
      <c r="O86" s="35">
        <f>POWER(2,-L86)</f>
        <v>110.08697298608369</v>
      </c>
      <c r="P86" s="26">
        <f>M86/SQRT((COUNT(C84:C86)+COUNT(G84:G86)/2))</f>
        <v>0.56052668958212482</v>
      </c>
    </row>
    <row r="87" spans="2:16">
      <c r="B87" s="36" t="s">
        <v>35</v>
      </c>
      <c r="C87" s="30">
        <v>32.964000701904297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s="30"/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">
      <c r="B89" s="36" t="s">
        <v>35</v>
      </c>
      <c r="C89" s="30">
        <v>38.293998718261719</v>
      </c>
      <c r="D89" s="4">
        <f>STDEV(C87:C89)</f>
        <v>3.7688777410771799</v>
      </c>
      <c r="E89" s="1">
        <f>AVERAGE(C87:C89)</f>
        <v>35.628999710083008</v>
      </c>
      <c r="F89" s="8"/>
      <c r="G89" s="30">
        <v>34.949001312255859</v>
      </c>
      <c r="H89" s="3">
        <f>STDEV(G87:G89)</f>
        <v>2.2512256321237429</v>
      </c>
      <c r="I89" s="1">
        <f>AVERAGE(G87:G89)</f>
        <v>32.377333958943687</v>
      </c>
      <c r="J89" s="8"/>
      <c r="K89" s="1">
        <f>E89-I89</f>
        <v>3.2516657511393205</v>
      </c>
      <c r="L89" s="1">
        <f>K89-$K$7</f>
        <v>-20.699833869934082</v>
      </c>
      <c r="M89" s="27">
        <f>SQRT((D89*D89)+(H89*H89))</f>
        <v>4.3900405777074507</v>
      </c>
      <c r="N89" s="14"/>
      <c r="O89" s="35">
        <f>POWER(2,-L89)</f>
        <v>1703220.5959728707</v>
      </c>
      <c r="P89" s="26">
        <f>M89/SQRT((COUNT(C87:C89)+COUNT(G87:G89)/2))</f>
        <v>2.3465753936880605</v>
      </c>
    </row>
    <row r="90" spans="2:16">
      <c r="B90" s="36" t="s">
        <v>36</v>
      </c>
      <c r="C90" s="30">
        <v>35.676998138427734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">
      <c r="B92" s="36" t="s">
        <v>36</v>
      </c>
      <c r="C92" t="s">
        <v>79</v>
      </c>
      <c r="D92" s="4" t="e">
        <f>STDEV(C90:C92)</f>
        <v>#DIV/0!</v>
      </c>
      <c r="E92" s="1">
        <f>AVERAGE(C90:C92)</f>
        <v>35.676998138427734</v>
      </c>
      <c r="F92" s="8"/>
      <c r="G92" s="30">
        <v>29.853000640869141</v>
      </c>
      <c r="H92" s="3">
        <f>STDEV(G90:G92)</f>
        <v>0.44600562780620528</v>
      </c>
      <c r="I92" s="1">
        <f>AVERAGE(G90:G92)</f>
        <v>29.594000498453777</v>
      </c>
      <c r="J92" s="8"/>
      <c r="K92" s="1">
        <f>E92-I92</f>
        <v>6.0829976399739571</v>
      </c>
      <c r="L92" s="1">
        <f>K92-$K$7</f>
        <v>-17.868501981099445</v>
      </c>
      <c r="M92" s="27" t="e">
        <f>SQRT((D92*D92)+(H92*H92))</f>
        <v>#DIV/0!</v>
      </c>
      <c r="N92" s="14"/>
      <c r="O92" s="35">
        <f>POWER(2,-L92)</f>
        <v>239306.81898233984</v>
      </c>
      <c r="P92" s="26" t="e">
        <f>M92/SQRT((COUNT(C90:C92)+COUNT(G90:G92)/2))</f>
        <v>#DIV/0!</v>
      </c>
    </row>
    <row r="93" spans="2:16">
      <c r="B93" s="36" t="s">
        <v>37</v>
      </c>
      <c r="C93" t="s">
        <v>79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t="s">
        <v>79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">
      <c r="B95" s="36" t="s">
        <v>37</v>
      </c>
      <c r="C95" s="30">
        <v>33.261001586914062</v>
      </c>
      <c r="D95" s="4" t="e">
        <f>STDEV(C93:C95)</f>
        <v>#DIV/0!</v>
      </c>
      <c r="E95" s="1">
        <f>AVERAGE(C93:C95)</f>
        <v>33.261001586914062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15.009667714436848</v>
      </c>
      <c r="L95" s="1">
        <f>K95-$K$7</f>
        <v>-8.9418319066365548</v>
      </c>
      <c r="M95" s="27" t="e">
        <f>SQRT((D95*D95)+(H95*H95))</f>
        <v>#DIV/0!</v>
      </c>
      <c r="N95" s="14"/>
      <c r="O95" s="35">
        <f>POWER(2,-L95)</f>
        <v>491.76726950937262</v>
      </c>
      <c r="P95" s="26" t="e">
        <f>M95/SQRT((COUNT(C93:C95)+COUNT(G93:G95)/2))</f>
        <v>#DIV/0!</v>
      </c>
    </row>
    <row r="96" spans="2:16">
      <c r="B96" s="36" t="s">
        <v>38</v>
      </c>
      <c r="C96" s="30">
        <v>35.465000152587891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/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">
      <c r="B98" s="36" t="s">
        <v>38</v>
      </c>
      <c r="C98" s="30">
        <v>28.215999603271484</v>
      </c>
      <c r="D98" s="4">
        <f>STDEV(C96:C98)</f>
        <v>5.1258174452466392</v>
      </c>
      <c r="E98" s="1">
        <f>AVERAGE(C96:C98)</f>
        <v>31.840499877929688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14.48616663614909</v>
      </c>
      <c r="L98" s="1">
        <f>K98-$K$7</f>
        <v>-9.4653329849243129</v>
      </c>
      <c r="M98" s="27">
        <f>SQRT((D98*D98)+(H98*H98))</f>
        <v>5.1258534721292035</v>
      </c>
      <c r="N98" s="14"/>
      <c r="O98" s="35">
        <f>POWER(2,-L98)</f>
        <v>706.88562065820395</v>
      </c>
      <c r="P98" s="26">
        <f>M98/SQRT((COUNT(C96:C98)+COUNT(G96:G98)/2))</f>
        <v>2.7398839296447273</v>
      </c>
    </row>
    <row r="99" spans="2:16">
      <c r="B99" s="36" t="s">
        <v>39</v>
      </c>
      <c r="C99" s="30">
        <v>34.974998474121094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6" t="s">
        <v>39</v>
      </c>
      <c r="C100" s="30"/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">
      <c r="B101" s="36" t="s">
        <v>39</v>
      </c>
      <c r="C101" s="30">
        <v>33.530998229980469</v>
      </c>
      <c r="D101" s="4">
        <f>STDEV(C99:C101)</f>
        <v>1.0210623646668662</v>
      </c>
      <c r="E101" s="1">
        <f>AVERAGE(C99:C101)</f>
        <v>34.252998352050781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15.307331720987957</v>
      </c>
      <c r="L101" s="1">
        <f>K101-$K$7</f>
        <v>-8.6441679000854457</v>
      </c>
      <c r="M101" s="27">
        <f>SQRT((D101*D101)+(H101*H101))</f>
        <v>1.021707250631898</v>
      </c>
      <c r="N101" s="14"/>
      <c r="O101" s="35">
        <f>POWER(2,-L101)</f>
        <v>400.08643378636515</v>
      </c>
      <c r="P101" s="26">
        <f>M101/SQRT((COUNT(C99:C101)+COUNT(G99:G101)/2))</f>
        <v>0.54612549734961946</v>
      </c>
    </row>
    <row r="102" spans="2:16">
      <c r="B102" s="36" t="s">
        <v>40</v>
      </c>
      <c r="C102" s="30">
        <v>37.394001007080078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t="s">
        <v>79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">
      <c r="B104" s="36" t="s">
        <v>40</v>
      </c>
      <c r="C104" s="30">
        <v>31.687999725341797</v>
      </c>
      <c r="D104" s="4">
        <f>STDEV(C102:C104)</f>
        <v>4.0347521997762703</v>
      </c>
      <c r="E104" s="1">
        <f>AVERAGE(C102:C104)</f>
        <v>34.541000366210938</v>
      </c>
      <c r="F104" s="8"/>
      <c r="G104" s="30">
        <v>17.708999633789062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16.872000376383465</v>
      </c>
      <c r="L104" s="1">
        <f>K104-$K$7</f>
        <v>-7.0794992446899379</v>
      </c>
      <c r="M104" s="27">
        <f>SQRT((D104*D104)+(H104*H104))</f>
        <v>4.0349326284541087</v>
      </c>
      <c r="N104" s="14"/>
      <c r="O104" s="35">
        <f>POWER(2,-L104)</f>
        <v>135.2513556860487</v>
      </c>
      <c r="P104" s="26">
        <f>M104/SQRT((COUNT(C102:C104)+COUNT(G102:G104)/2))</f>
        <v>2.1567622106272157</v>
      </c>
    </row>
    <row r="105" spans="2:16">
      <c r="B105" s="36" t="s">
        <v>41</v>
      </c>
      <c r="C105" t="s">
        <v>79</v>
      </c>
      <c r="D105" s="10"/>
      <c r="E105" s="8"/>
      <c r="F105" s="8"/>
      <c r="G105" s="30">
        <v>18.833999633789062</v>
      </c>
      <c r="I105" s="8"/>
      <c r="J105" s="8"/>
      <c r="K105" s="8"/>
      <c r="L105" s="8"/>
      <c r="M105" s="8"/>
      <c r="N105" s="8"/>
      <c r="O105" s="34"/>
    </row>
    <row r="106" spans="2:16">
      <c r="B106" s="36" t="s">
        <v>41</v>
      </c>
      <c r="C106" s="30">
        <v>35.241001129150391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">
      <c r="B107" s="36" t="s">
        <v>41</v>
      </c>
      <c r="C107" s="30">
        <v>33.948001861572266</v>
      </c>
      <c r="D107" s="4">
        <f>STDEV(C105:C107)</f>
        <v>0.91428855017373145</v>
      </c>
      <c r="E107" s="1">
        <f>AVERAGE(C105:C107)</f>
        <v>34.594501495361328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15.781167984008789</v>
      </c>
      <c r="L107" s="1">
        <f>K107-$K$7</f>
        <v>-8.1703316370646135</v>
      </c>
      <c r="M107" s="27">
        <f>SQRT((D107*D107)+(H107*H107))</f>
        <v>0.91450799137168082</v>
      </c>
      <c r="N107" s="14"/>
      <c r="O107" s="35">
        <f>POWER(2,-L107)</f>
        <v>288.0811866415408</v>
      </c>
      <c r="P107" s="26">
        <f>M107/SQRT((COUNT(C105:C107)+COUNT(G105:G107)/2))</f>
        <v>0.48882508302566419</v>
      </c>
    </row>
    <row r="108" spans="2:16">
      <c r="B108" s="36" t="s">
        <v>42</v>
      </c>
      <c r="C108" s="30">
        <v>32.855998992919922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35.497001647949219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">
      <c r="B110" s="36" t="s">
        <v>42</v>
      </c>
      <c r="C110" t="s">
        <v>79</v>
      </c>
      <c r="D110" s="4">
        <f>STDEV(C108:C110)</f>
        <v>1.8674708865028922</v>
      </c>
      <c r="E110" s="1">
        <f>AVERAGE(C108:C110)</f>
        <v>34.17650032043457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15.485167185465496</v>
      </c>
      <c r="L110" s="1">
        <f>K110-$K$7</f>
        <v>-8.4663324356079066</v>
      </c>
      <c r="M110" s="27">
        <f>SQRT((D110*D110)+(H110*H110))</f>
        <v>1.8687021934026176</v>
      </c>
      <c r="N110" s="14"/>
      <c r="O110" s="35">
        <f>POWER(2,-L110)</f>
        <v>353.68774847336999</v>
      </c>
      <c r="P110" s="26">
        <f>M110/SQRT((COUNT(C108:C110)+COUNT(G108:G110)/2))</f>
        <v>0.99886333794651005</v>
      </c>
    </row>
    <row r="111" spans="2:16">
      <c r="B111" s="36" t="s">
        <v>43</v>
      </c>
      <c r="C111" s="30">
        <v>37.930000305175781</v>
      </c>
      <c r="D111" s="10"/>
      <c r="E111" s="8"/>
      <c r="F111" s="8"/>
      <c r="G111" s="30">
        <v>21.291000366210938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">
      <c r="B113" s="36" t="s">
        <v>43</v>
      </c>
      <c r="C113" s="30">
        <v>29.426000595092773</v>
      </c>
      <c r="D113" s="4">
        <f>STDEV(C111:C113)</f>
        <v>6.0132358622081288</v>
      </c>
      <c r="E113" s="1">
        <f>AVERAGE(C111:C113)</f>
        <v>33.678000450134277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12.378000577290852</v>
      </c>
      <c r="L113" s="1">
        <f>K113-$K$7</f>
        <v>-11.573499043782551</v>
      </c>
      <c r="M113" s="27">
        <f>SQRT((D113*D113)+(H113*H113))</f>
        <v>6.0135063463030276</v>
      </c>
      <c r="N113" s="14"/>
      <c r="O113" s="35">
        <f>POWER(2,-L113)</f>
        <v>3047.6870309836518</v>
      </c>
      <c r="P113" s="26">
        <f>M113/SQRT((COUNT(C111:C113)+COUNT(G111:G113)/2))</f>
        <v>3.2143543487223853</v>
      </c>
    </row>
    <row r="114" spans="2:16">
      <c r="B114" s="36" t="s">
        <v>44</v>
      </c>
      <c r="C114" t="s">
        <v>79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t="s">
        <v>79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">
      <c r="B116" s="36" t="s">
        <v>44</v>
      </c>
      <c r="C116" s="30">
        <v>30.37299919128418</v>
      </c>
      <c r="D116" s="4" t="e">
        <f>STDEV(C114:C116)</f>
        <v>#DIV/0!</v>
      </c>
      <c r="E116" s="1">
        <f>AVERAGE(C114:C116)</f>
        <v>30.37299919128418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12.727332433064777</v>
      </c>
      <c r="L116" s="1">
        <f>K116-$K$7</f>
        <v>-11.224167188008625</v>
      </c>
      <c r="M116" s="27" t="e">
        <f>SQRT((D116*D116)+(H116*H116))</f>
        <v>#DIV/0!</v>
      </c>
      <c r="N116" s="14"/>
      <c r="O116" s="35">
        <f>POWER(2,-L116)</f>
        <v>2392.2744389734671</v>
      </c>
      <c r="P116" s="26" t="e">
        <f>M116/SQRT((COUNT(C114:C116)+COUNT(G114:G116)/2))</f>
        <v>#DIV/0!</v>
      </c>
    </row>
    <row r="117" spans="2:16">
      <c r="B117" s="36" t="s">
        <v>45</v>
      </c>
      <c r="C117" t="s">
        <v>79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32.872001647949219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">
      <c r="B119" s="36" t="s">
        <v>45</v>
      </c>
      <c r="C119" t="s">
        <v>79</v>
      </c>
      <c r="D119" s="4" t="e">
        <f>STDEV(C117:C119)</f>
        <v>#DIV/0!</v>
      </c>
      <c r="E119" s="1">
        <f>AVERAGE(C117:C119)</f>
        <v>32.872001647949219</v>
      </c>
      <c r="F119" s="8"/>
      <c r="G119" s="30">
        <v>18.847000122070312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14.05866813659668</v>
      </c>
      <c r="L119" s="1">
        <f>K119-$K$7</f>
        <v>-9.8928314844767229</v>
      </c>
      <c r="M119" s="27" t="e">
        <f>SQRT((D119*D119)+(H119*H119))</f>
        <v>#DIV/0!</v>
      </c>
      <c r="N119" s="14"/>
      <c r="O119" s="35">
        <f>POWER(2,-L119)</f>
        <v>950.69020389954642</v>
      </c>
      <c r="P119" s="26" t="e">
        <f>M119/SQRT((COUNT(C117:C119)+COUNT(G117:G119)/2))</f>
        <v>#DIV/0!</v>
      </c>
    </row>
    <row r="120" spans="2:16">
      <c r="B120" s="36" t="s">
        <v>46</v>
      </c>
      <c r="C120" s="30">
        <v>32.956001281738281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36.625999450683594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">
      <c r="B122" s="36" t="s">
        <v>46</v>
      </c>
      <c r="C122" t="s">
        <v>79</v>
      </c>
      <c r="D122" s="4">
        <f>STDEV(C120:C122)</f>
        <v>2.595080592203443</v>
      </c>
      <c r="E122" s="1">
        <f>AVERAGE(C120:C122)</f>
        <v>34.791000366210938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16.439667383829754</v>
      </c>
      <c r="L122" s="1">
        <f>K122-$K$7</f>
        <v>-7.5118322372436488</v>
      </c>
      <c r="M122" s="27">
        <f>SQRT((D122*D122)+(H122*H122))</f>
        <v>2.5952455733877433</v>
      </c>
      <c r="N122" s="14"/>
      <c r="O122" s="35">
        <f>POWER(2,-L122)</f>
        <v>182.51006753652615</v>
      </c>
      <c r="P122" s="26">
        <f>M122/SQRT((COUNT(C120:C122)+COUNT(G120:G122)/2))</f>
        <v>1.3872171100226605</v>
      </c>
    </row>
    <row r="123" spans="2:16">
      <c r="B123" s="36" t="s">
        <v>47</v>
      </c>
      <c r="C123" s="30">
        <v>34.444999694824219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6" t="s">
        <v>47</v>
      </c>
      <c r="C124" s="30"/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">
      <c r="B125" s="36" t="s">
        <v>47</v>
      </c>
      <c r="C125" s="30">
        <v>34.194999694824219</v>
      </c>
      <c r="D125" s="4">
        <f>STDEV(C123:C125)</f>
        <v>0.17677669529663689</v>
      </c>
      <c r="E125" s="1">
        <f>AVERAGE(C123:C125)</f>
        <v>34.319999694824219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14.458667119344074</v>
      </c>
      <c r="L125" s="1">
        <f>K125-$K$7</f>
        <v>-9.4928325017293282</v>
      </c>
      <c r="M125" s="27">
        <f>SQRT((D125*D125)+(H125*H125))</f>
        <v>0.17930513359266878</v>
      </c>
      <c r="N125" s="14"/>
      <c r="O125" s="35">
        <f>POWER(2,-L125)</f>
        <v>720.48895385558876</v>
      </c>
      <c r="P125" s="26">
        <f>M125/SQRT((COUNT(C123:C125)+COUNT(G123:G125)/2))</f>
        <v>9.5842625370499646E-2</v>
      </c>
    </row>
    <row r="126" spans="2:16">
      <c r="B126" s="36" t="s">
        <v>48</v>
      </c>
      <c r="C126" s="30">
        <v>32.353000640869141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35.576000213623047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">
      <c r="B128" s="36" t="s">
        <v>48</v>
      </c>
      <c r="C128" t="s">
        <v>79</v>
      </c>
      <c r="D128" s="4">
        <f>STDEV(C126:C128)</f>
        <v>2.2790048536556324</v>
      </c>
      <c r="E128" s="1">
        <f>AVERAGE(C126:C128)</f>
        <v>33.964500427246094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16.829167048136394</v>
      </c>
      <c r="L128" s="1">
        <f>K128-$K$7</f>
        <v>-7.1223325729370082</v>
      </c>
      <c r="M128" s="27">
        <f>SQRT((D128*D128)+(H128*H128))</f>
        <v>2.279083031700087</v>
      </c>
      <c r="N128" s="14"/>
      <c r="O128" s="35">
        <f>POWER(2,-L128)</f>
        <v>139.32714680384413</v>
      </c>
      <c r="P128" s="26">
        <f>M128/SQRT((COUNT(C126:C128)+COUNT(G126:G128)/2))</f>
        <v>1.2182211229473972</v>
      </c>
    </row>
    <row r="129" spans="2:16">
      <c r="B129" s="36" t="s">
        <v>49</v>
      </c>
      <c r="C129" s="30">
        <v>36.341999053955078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t="s">
        <v>79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">
      <c r="B131" s="36" t="s">
        <v>49</v>
      </c>
      <c r="C131" t="s">
        <v>79</v>
      </c>
      <c r="D131" s="4" t="e">
        <f t="shared" ref="D131" si="0">STDEV(C129:C131)</f>
        <v>#DIV/0!</v>
      </c>
      <c r="E131" s="1">
        <f t="shared" ref="E131" si="1">AVERAGE(C129:C131)</f>
        <v>36.341999053955078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17.024665832519531</v>
      </c>
      <c r="L131" s="1">
        <f t="shared" ref="L131" si="5">K131-$K$7</f>
        <v>-6.9268337885538713</v>
      </c>
      <c r="M131" s="27" t="e">
        <f t="shared" ref="M131" si="6">SQRT((D131*D131)+(H131*H131))</f>
        <v>#DIV/0!</v>
      </c>
      <c r="N131" s="14"/>
      <c r="O131" s="35">
        <f t="shared" ref="O131" si="7">POWER(2,-L131)</f>
        <v>121.67034663152519</v>
      </c>
      <c r="P131" s="26" t="e">
        <f t="shared" ref="P131" si="8">M131/SQRT((COUNT(C129:C131)+COUNT(G129:G131)/2))</f>
        <v>#DIV/0!</v>
      </c>
    </row>
    <row r="132" spans="2:16">
      <c r="B132" s="36" t="s">
        <v>50</v>
      </c>
      <c r="C132" t="s">
        <v>79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39.727001190185547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">
      <c r="B134" s="36" t="s">
        <v>50</v>
      </c>
      <c r="C134" s="30">
        <v>34.877998352050781</v>
      </c>
      <c r="D134" s="4">
        <f t="shared" ref="D134" si="9">STDEV(C132:C134)</f>
        <v>3.4287627888379077</v>
      </c>
      <c r="E134" s="1">
        <f t="shared" ref="E134" si="10">AVERAGE(C132:C134)</f>
        <v>37.302499771118164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20.43250020345052</v>
      </c>
      <c r="L134" s="1">
        <f t="shared" ref="L134" si="14">K134-$K$7</f>
        <v>-3.5189994176228829</v>
      </c>
      <c r="M134" s="27">
        <f t="shared" ref="M134" si="15">SQRT((D134*D134)+(H134*H134))</f>
        <v>3.4287699344808447</v>
      </c>
      <c r="N134" s="14"/>
      <c r="O134" s="35">
        <f t="shared" ref="O134" si="16">POWER(2,-L134)</f>
        <v>11.463688575401656</v>
      </c>
      <c r="P134" s="26">
        <f t="shared" ref="P134" si="17">M134/SQRT((COUNT(C132:C134)+COUNT(G132:G134)/2))</f>
        <v>1.8327546218426651</v>
      </c>
    </row>
    <row r="135" spans="2:16">
      <c r="B135" s="36" t="s">
        <v>51</v>
      </c>
      <c r="C135" s="30">
        <v>30.500999450683594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t="s">
        <v>79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">
      <c r="B137" s="36" t="s">
        <v>51</v>
      </c>
      <c r="C137" s="30">
        <v>34.731998443603516</v>
      </c>
      <c r="D137" s="4">
        <f t="shared" ref="D137" si="18">STDEV(C135:C137)</f>
        <v>2.9917680790871302</v>
      </c>
      <c r="E137" s="1">
        <f t="shared" ref="E137" si="19">AVERAGE(C135:C137)</f>
        <v>32.616498947143555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13.793832143147785</v>
      </c>
      <c r="L137" s="1">
        <f t="shared" ref="L137" si="23">K137-$K$7</f>
        <v>-10.157667477925617</v>
      </c>
      <c r="M137" s="27">
        <f t="shared" ref="M137" si="24">SQRT((D137*D137)+(H137*H137))</f>
        <v>2.9927109078778527</v>
      </c>
      <c r="N137" s="14"/>
      <c r="O137" s="35">
        <f t="shared" ref="O137" si="25">POWER(2,-L137)</f>
        <v>1142.2537613740028</v>
      </c>
      <c r="P137" s="26">
        <f t="shared" ref="P137" si="26">M137/SQRT((COUNT(C135:C137)+COUNT(G135:G137)/2))</f>
        <v>1.599671267848588</v>
      </c>
    </row>
    <row r="138" spans="2:16">
      <c r="B138" s="36" t="s">
        <v>52</v>
      </c>
      <c r="C138" t="s">
        <v>79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t="s">
        <v>79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">
      <c r="B140" s="36" t="s">
        <v>52</v>
      </c>
      <c r="C140" t="s">
        <v>79</v>
      </c>
      <c r="D140" s="4" t="e">
        <f t="shared" ref="D140" si="27">STDEV(C138:C140)</f>
        <v>#DIV/0!</v>
      </c>
      <c r="E140" s="1" t="e">
        <f t="shared" ref="E140" si="28">AVERAGE(C138:C140)</f>
        <v>#DIV/0!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 t="e">
        <f t="shared" ref="K140" si="31">E140-I140</f>
        <v>#DIV/0!</v>
      </c>
      <c r="L140" s="1" t="e">
        <f t="shared" ref="L140" si="32">K140-$K$7</f>
        <v>#DIV/0!</v>
      </c>
      <c r="M140" s="27" t="e">
        <f t="shared" ref="M140" si="33">SQRT((D140*D140)+(H140*H140))</f>
        <v>#DIV/0!</v>
      </c>
      <c r="N140" s="14"/>
      <c r="O140" s="35" t="e">
        <f t="shared" ref="O140" si="34">POWER(2,-L140)</f>
        <v>#DIV/0!</v>
      </c>
      <c r="P140" s="26" t="e">
        <f t="shared" ref="P140" si="35">M140/SQRT((COUNT(C138:C140)+COUNT(G138:G140)/2))</f>
        <v>#DIV/0!</v>
      </c>
    </row>
    <row r="141" spans="2:16">
      <c r="B141" s="36" t="s">
        <v>53</v>
      </c>
      <c r="C141" t="s">
        <v>79</v>
      </c>
      <c r="D141" s="10"/>
      <c r="E141" s="8"/>
      <c r="F141" s="8"/>
      <c r="G141" s="30">
        <v>19.708999633789062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35.986000061035156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">
      <c r="B143" s="36" t="s">
        <v>53</v>
      </c>
      <c r="C143" s="30">
        <v>36.819999694824219</v>
      </c>
      <c r="D143" s="4">
        <f t="shared" ref="D143" si="36">STDEV(C141:C143)</f>
        <v>0.58972679655934335</v>
      </c>
      <c r="E143" s="1">
        <f t="shared" ref="E143" si="37">AVERAGE(C141:C143)</f>
        <v>36.402999877929688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16.702666600545246</v>
      </c>
      <c r="L143" s="1">
        <f t="shared" ref="L143" si="41">K143-$K$7</f>
        <v>-7.2488330205281564</v>
      </c>
      <c r="M143" s="27">
        <f t="shared" ref="M143" si="42">SQRT((D143*D143)+(H143*H143))</f>
        <v>0.58987713789552776</v>
      </c>
      <c r="N143" s="14"/>
      <c r="O143" s="35">
        <f t="shared" ref="O143" si="43">POWER(2,-L143)</f>
        <v>152.09543269778067</v>
      </c>
      <c r="P143" s="26">
        <f t="shared" ref="P143" si="44">M143/SQRT((COUNT(C141:C143)+COUNT(G141:G143)/2))</f>
        <v>0.31530259289941032</v>
      </c>
    </row>
    <row r="144" spans="2:16">
      <c r="B144" s="36" t="s">
        <v>54</v>
      </c>
      <c r="C144" t="s">
        <v>79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t="s">
        <v>79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">
      <c r="B146" s="36" t="s">
        <v>54</v>
      </c>
      <c r="C146" t="s">
        <v>79</v>
      </c>
      <c r="D146" s="4" t="e">
        <f t="shared" ref="D146" si="45">STDEV(C144:C146)</f>
        <v>#DIV/0!</v>
      </c>
      <c r="E146" s="1" t="e">
        <f t="shared" ref="E146" si="46">AVERAGE(C144:C146)</f>
        <v>#DIV/0!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 t="e">
        <f t="shared" ref="K146" si="49">E146-I146</f>
        <v>#DIV/0!</v>
      </c>
      <c r="L146" s="1" t="e">
        <f t="shared" ref="L146" si="50">K146-$K$7</f>
        <v>#DIV/0!</v>
      </c>
      <c r="M146" s="27" t="e">
        <f t="shared" ref="M146" si="51">SQRT((D146*D146)+(H146*H146))</f>
        <v>#DIV/0!</v>
      </c>
      <c r="N146" s="14"/>
      <c r="O146" s="35" t="e">
        <f t="shared" ref="O146" si="52">POWER(2,-L146)</f>
        <v>#DIV/0!</v>
      </c>
      <c r="P146" s="26" t="e">
        <f t="shared" ref="P146" si="53">M146/SQRT((COUNT(C144:C146)+COUNT(G144:G146)/2))</f>
        <v>#DIV/0!</v>
      </c>
    </row>
    <row r="147" spans="2:16">
      <c r="B147" s="36" t="s">
        <v>55</v>
      </c>
      <c r="C147" t="s">
        <v>79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t="s">
        <v>79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">
      <c r="B149" s="36" t="s">
        <v>55</v>
      </c>
      <c r="C149" t="s">
        <v>79</v>
      </c>
      <c r="D149" s="4" t="e">
        <f t="shared" ref="D149" si="54">STDEV(C147:C149)</f>
        <v>#DIV/0!</v>
      </c>
      <c r="E149" s="1" t="e">
        <f t="shared" ref="E149" si="55">AVERAGE(C147:C149)</f>
        <v>#DIV/0!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 t="e">
        <f t="shared" ref="K149" si="58">E149-I149</f>
        <v>#DIV/0!</v>
      </c>
      <c r="L149" s="1" t="e">
        <f t="shared" ref="L149" si="59">K149-$K$7</f>
        <v>#DIV/0!</v>
      </c>
      <c r="M149" s="27" t="e">
        <f t="shared" ref="M149" si="60">SQRT((D149*D149)+(H149*H149))</f>
        <v>#DIV/0!</v>
      </c>
      <c r="N149" s="14"/>
      <c r="O149" s="35" t="e">
        <f t="shared" ref="O149" si="61">POWER(2,-L149)</f>
        <v>#DIV/0!</v>
      </c>
      <c r="P149" s="26" t="e">
        <f t="shared" ref="P149" si="62">M149/SQRT((COUNT(C147:C149)+COUNT(G147:G149)/2))</f>
        <v>#DIV/0!</v>
      </c>
    </row>
    <row r="150" spans="2:16">
      <c r="B150" s="36" t="s">
        <v>56</v>
      </c>
      <c r="C150" s="30">
        <v>38.972000122070312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t="s">
        <v>79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">
      <c r="B152" s="36" t="s">
        <v>56</v>
      </c>
      <c r="C152" s="30">
        <v>39.438999176025391</v>
      </c>
      <c r="D152" s="4">
        <f t="shared" ref="D152" si="63">STDEV(C150:C152)</f>
        <v>0.33021819785933815</v>
      </c>
      <c r="E152" s="1">
        <f t="shared" ref="E152" si="64">AVERAGE(C150:C152)</f>
        <v>39.205499649047852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21.548832575480144</v>
      </c>
      <c r="L152" s="1">
        <f t="shared" ref="L152" si="68">K152-$K$7</f>
        <v>-2.4026670455932582</v>
      </c>
      <c r="M152" s="27">
        <f t="shared" ref="M152" si="69">SQRT((D152*D152)+(H152*H152))</f>
        <v>0.34076146400584967</v>
      </c>
      <c r="N152" s="14"/>
      <c r="O152" s="35">
        <f t="shared" ref="O152" si="70">POWER(2,-L152)</f>
        <v>5.2877979278476284</v>
      </c>
      <c r="P152" s="26">
        <f t="shared" ref="P152" si="71">M152/SQRT((COUNT(C150:C152)+COUNT(G150:G152)/2))</f>
        <v>0.18214466413219857</v>
      </c>
    </row>
    <row r="153" spans="2:16">
      <c r="B153" s="36" t="s">
        <v>57</v>
      </c>
      <c r="C153" t="s">
        <v>79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37.063999176025391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">
      <c r="B155" s="36" t="s">
        <v>57</v>
      </c>
      <c r="C155" t="s">
        <v>79</v>
      </c>
      <c r="D155" s="4" t="e">
        <f t="shared" ref="D155" si="72">STDEV(C153:C155)</f>
        <v>#DIV/0!</v>
      </c>
      <c r="E155" s="1">
        <f t="shared" ref="E155" si="73">AVERAGE(C153:C155)</f>
        <v>37.063999176025391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19.072999318440754</v>
      </c>
      <c r="L155" s="1">
        <f t="shared" ref="L155" si="77">K155-$K$7</f>
        <v>-4.8785003026326486</v>
      </c>
      <c r="M155" s="27" t="e">
        <f t="shared" ref="M155" si="78">SQRT((D155*D155)+(H155*H155))</f>
        <v>#DIV/0!</v>
      </c>
      <c r="N155" s="14"/>
      <c r="O155" s="35">
        <f t="shared" ref="O155" si="79">POWER(2,-L155)</f>
        <v>29.415411277941097</v>
      </c>
      <c r="P155" s="26" t="e">
        <f t="shared" ref="P155" si="80">M155/SQRT((COUNT(C153:C155)+COUNT(G153:G155)/2))</f>
        <v>#DIV/0!</v>
      </c>
    </row>
    <row r="156" spans="2:16">
      <c r="B156" s="36" t="s">
        <v>58</v>
      </c>
      <c r="C156" s="30">
        <v>38.613998413085938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30.576000213623047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">
      <c r="B158" s="36" t="s">
        <v>58</v>
      </c>
      <c r="C158" t="s">
        <v>79</v>
      </c>
      <c r="D158" s="4">
        <f t="shared" ref="D158" si="81">STDEV(C156:C158)</f>
        <v>5.6837230340054692</v>
      </c>
      <c r="E158" s="1">
        <f t="shared" ref="E158" si="82">AVERAGE(C156:C158)</f>
        <v>34.594999313354492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16.456333160400391</v>
      </c>
      <c r="L158" s="1">
        <f t="shared" ref="L158" si="86">K158-$K$7</f>
        <v>-7.495166460673012</v>
      </c>
      <c r="M158" s="27">
        <f t="shared" ref="M158" si="87">SQRT((D158*D158)+(H158*H158))</f>
        <v>5.6837278136287752</v>
      </c>
      <c r="N158" s="14"/>
      <c r="O158" s="35">
        <f t="shared" ref="O158" si="88">POWER(2,-L158)</f>
        <v>180.41387192488077</v>
      </c>
      <c r="P158" s="26">
        <f t="shared" ref="P158" si="89">M158/SQRT((COUNT(C156:C158)+COUNT(G156:G158)/2))</f>
        <v>3.0380803083252301</v>
      </c>
    </row>
    <row r="159" spans="2:16">
      <c r="B159" s="36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6" t="s">
        <v>59</v>
      </c>
      <c r="C160" s="30">
        <v>25.511999130249023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">
      <c r="B161" s="36" t="s">
        <v>59</v>
      </c>
      <c r="C161" s="30"/>
      <c r="D161" s="4" t="e">
        <f t="shared" ref="D161" si="90">STDEV(C159:C161)</f>
        <v>#DIV/0!</v>
      </c>
      <c r="E161" s="1">
        <f t="shared" ref="E161" si="91">AVERAGE(C159:C161)</f>
        <v>25.511999130249023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2.45366605122884</v>
      </c>
      <c r="L161" s="1">
        <f t="shared" ref="L161" si="95">K161-$K$7</f>
        <v>-21.497833569844563</v>
      </c>
      <c r="M161" s="27" t="e">
        <f t="shared" ref="M161" si="96">SQRT((D161*D161)+(H161*H161))</f>
        <v>#DIV/0!</v>
      </c>
      <c r="N161" s="14"/>
      <c r="O161" s="35">
        <f t="shared" ref="O161" si="97">POWER(2,-L161)</f>
        <v>2961370.5035011014</v>
      </c>
      <c r="P161" s="26" t="e">
        <f t="shared" ref="P161" si="98">M161/SQRT((COUNT(C159:C161)+COUNT(G159:G161)/2))</f>
        <v>#DIV/0!</v>
      </c>
    </row>
    <row r="162" spans="2:16">
      <c r="B162" s="36" t="s">
        <v>60</v>
      </c>
      <c r="C162" s="30">
        <v>34.629001617431641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t="s">
        <v>79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">
      <c r="B164" s="36" t="s">
        <v>60</v>
      </c>
      <c r="C164" t="s">
        <v>79</v>
      </c>
      <c r="D164" s="4" t="e">
        <f t="shared" ref="D164" si="99">STDEV(C162:C164)</f>
        <v>#DIV/0!</v>
      </c>
      <c r="E164" s="1">
        <f t="shared" ref="E164" si="100">AVERAGE(C162:C164)</f>
        <v>34.629001617431641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17.963668823242188</v>
      </c>
      <c r="L164" s="1">
        <f t="shared" ref="L164" si="104">K164-$K$7</f>
        <v>-5.9878307978312151</v>
      </c>
      <c r="M164" s="27" t="e">
        <f t="shared" ref="M164" si="105">SQRT((D164*D164)+(H164*H164))</f>
        <v>#DIV/0!</v>
      </c>
      <c r="N164" s="14"/>
      <c r="O164" s="35">
        <f t="shared" ref="O164" si="106">POWER(2,-L164)</f>
        <v>63.462427329970694</v>
      </c>
      <c r="P164" s="26" t="e">
        <f t="shared" ref="P164" si="107">M164/SQRT((COUNT(C162:C164)+COUNT(G162:G164)/2))</f>
        <v>#DIV/0!</v>
      </c>
    </row>
    <row r="165" spans="2:16">
      <c r="B165" s="36" t="s">
        <v>61</v>
      </c>
      <c r="C165" s="30">
        <v>35.780998229980469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37.402999877929688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">
      <c r="B167" s="36" t="s">
        <v>61</v>
      </c>
      <c r="C167" t="s">
        <v>79</v>
      </c>
      <c r="D167" s="4">
        <f t="shared" ref="D167" si="108">STDEV(C165:C167)</f>
        <v>1.1469283643606478</v>
      </c>
      <c r="E167" s="1">
        <f t="shared" ref="E167" si="109">AVERAGE(C165:C167)</f>
        <v>36.591999053955078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18.682665506998699</v>
      </c>
      <c r="L167" s="1">
        <f t="shared" ref="L167" si="113">K167-$K$7</f>
        <v>-5.2688341140747035</v>
      </c>
      <c r="M167" s="27">
        <f t="shared" ref="M167" si="114">SQRT((D167*D167)+(H167*H167))</f>
        <v>1.1476894382090175</v>
      </c>
      <c r="N167" s="14"/>
      <c r="O167" s="35">
        <f t="shared" ref="O167" si="115">POWER(2,-L167)</f>
        <v>38.554680678171721</v>
      </c>
      <c r="P167" s="26">
        <f t="shared" ref="P167" si="116">M167/SQRT((COUNT(C165:C167)+COUNT(G165:G167)/2))</f>
        <v>0.61346580917102933</v>
      </c>
    </row>
    <row r="168" spans="2:16">
      <c r="B168" s="36" t="s">
        <v>62</v>
      </c>
      <c r="C168" s="30"/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35.629001617431641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">
      <c r="B170" s="36" t="s">
        <v>62</v>
      </c>
      <c r="C170" s="30">
        <v>34.58599853515625</v>
      </c>
      <c r="D170" s="4">
        <f t="shared" ref="D170" si="117">STDEV(C168:C170)</f>
        <v>0.7375145522753993</v>
      </c>
      <c r="E170" s="1">
        <f t="shared" ref="E170" si="118">AVERAGE(C168:C170)</f>
        <v>35.107500076293945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18.242166519165039</v>
      </c>
      <c r="L170" s="1">
        <f t="shared" ref="L170" si="122">K170-$K$7</f>
        <v>-5.7093331019083635</v>
      </c>
      <c r="M170" s="27">
        <f t="shared" ref="M170" si="123">SQRT((D170*D170)+(H170*H170))</f>
        <v>0.73769239150454891</v>
      </c>
      <c r="N170" s="14"/>
      <c r="O170" s="35">
        <f t="shared" ref="O170" si="124">POWER(2,-L170)</f>
        <v>52.321540078420576</v>
      </c>
      <c r="P170" s="26">
        <f t="shared" ref="P170" si="125">M170/SQRT((COUNT(C168:C170)+COUNT(G168:G170)/2))</f>
        <v>0.39431316940570427</v>
      </c>
    </row>
    <row r="171" spans="2:16">
      <c r="B171" s="36" t="s">
        <v>63</v>
      </c>
      <c r="C171" s="30"/>
      <c r="D171" s="10"/>
      <c r="E171" s="8"/>
      <c r="F171" s="8"/>
      <c r="G171" s="30">
        <v>17.735000610351562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30.836000442504883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">
      <c r="B173" s="36" t="s">
        <v>63</v>
      </c>
      <c r="C173" s="30">
        <v>31.809999465942383</v>
      </c>
      <c r="D173" s="4">
        <f t="shared" ref="D173" si="126">STDEV(C171:C173)</f>
        <v>0.68872131434173134</v>
      </c>
      <c r="E173" s="1">
        <f t="shared" ref="E173" si="127">AVERAGE(C171:C173)</f>
        <v>31.322999954223633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13.552332560221355</v>
      </c>
      <c r="L173" s="1">
        <f t="shared" ref="L173" si="131">K173-$K$7</f>
        <v>-10.399167060852047</v>
      </c>
      <c r="M173" s="27">
        <f t="shared" ref="M173" si="132">SQRT((D173*D173)+(H173*H173))</f>
        <v>0.68946601809421915</v>
      </c>
      <c r="N173" s="14"/>
      <c r="O173" s="35">
        <f t="shared" ref="O173" si="133">POWER(2,-L173)</f>
        <v>1350.3962250427719</v>
      </c>
      <c r="P173" s="26">
        <f t="shared" ref="P173" si="134">M173/SQRT((COUNT(C171:C173)+COUNT(G171:G173)/2))</f>
        <v>0.36853508850455013</v>
      </c>
    </row>
    <row r="174" spans="2:16">
      <c r="B174" s="36" t="s">
        <v>64</v>
      </c>
      <c r="C174" s="30">
        <v>39.562999725341797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33.755001068115234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">
      <c r="B176" s="36" t="s">
        <v>64</v>
      </c>
      <c r="C176" t="s">
        <v>79</v>
      </c>
      <c r="D176" s="4">
        <f t="shared" ref="D176" si="135">STDEV(C174:C176)</f>
        <v>4.1068752356472649</v>
      </c>
      <c r="E176" s="1">
        <f t="shared" ref="E176" si="136">AVERAGE(C174:C176)</f>
        <v>36.659000396728516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19.933333714803059</v>
      </c>
      <c r="L176" s="1">
        <f t="shared" ref="L176" si="140">K176-$K$7</f>
        <v>-4.0181659062703439</v>
      </c>
      <c r="M176" s="27">
        <f t="shared" ref="M176" si="141">SQRT((D176*D176)+(H176*H176))</f>
        <v>4.1072770195651973</v>
      </c>
      <c r="N176" s="14"/>
      <c r="O176" s="35">
        <f t="shared" ref="O176" si="142">POWER(2,-L176)</f>
        <v>16.202740084487985</v>
      </c>
      <c r="P176" s="26">
        <f t="shared" ref="P176" si="143">M176/SQRT((COUNT(C174:C176)+COUNT(G174:G176)/2))</f>
        <v>2.1954319142547112</v>
      </c>
    </row>
    <row r="177" spans="2:16">
      <c r="B177" s="36" t="s">
        <v>65</v>
      </c>
      <c r="C177" t="s">
        <v>79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t="s">
        <v>79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">
      <c r="B179" s="36" t="s">
        <v>65</v>
      </c>
      <c r="C179" t="s">
        <v>79</v>
      </c>
      <c r="D179" s="4" t="e">
        <f t="shared" ref="D179" si="144">STDEV(C177:C179)</f>
        <v>#DIV/0!</v>
      </c>
      <c r="E179" s="1" t="e">
        <f t="shared" ref="E179" si="145">AVERAGE(C177:C179)</f>
        <v>#DIV/0!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 t="e">
        <f t="shared" ref="K179" si="148">E179-I179</f>
        <v>#DIV/0!</v>
      </c>
      <c r="L179" s="1" t="e">
        <f t="shared" ref="L179" si="149">K179-$K$7</f>
        <v>#DIV/0!</v>
      </c>
      <c r="M179" s="27" t="e">
        <f t="shared" ref="M179" si="150">SQRT((D179*D179)+(H179*H179))</f>
        <v>#DIV/0!</v>
      </c>
      <c r="N179" s="14"/>
      <c r="O179" s="35" t="e">
        <f t="shared" ref="O179" si="151">POWER(2,-L179)</f>
        <v>#DIV/0!</v>
      </c>
      <c r="P179" s="26" t="e">
        <f t="shared" ref="P179" si="152">M179/SQRT((COUNT(C177:C179)+COUNT(G177:G179)/2))</f>
        <v>#DIV/0!</v>
      </c>
    </row>
    <row r="180" spans="2:16">
      <c r="B180" s="36" t="s">
        <v>66</v>
      </c>
      <c r="C180" s="30"/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32.581001281738281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">
      <c r="B182" s="36" t="s">
        <v>66</v>
      </c>
      <c r="C182" s="30">
        <v>33.115001678466797</v>
      </c>
      <c r="D182" s="4">
        <f t="shared" ref="D182" si="153">STDEV(C180:C182)</f>
        <v>0.37759530168304006</v>
      </c>
      <c r="E182" s="1">
        <f t="shared" ref="E182" si="154">AVERAGE(C180:C182)</f>
        <v>32.848001480102539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16.235501289367676</v>
      </c>
      <c r="L182" s="1">
        <f t="shared" ref="L182" si="158">K182-$K$7</f>
        <v>-7.7159983317057268</v>
      </c>
      <c r="M182" s="27">
        <f t="shared" ref="M182" si="159">SQRT((D182*D182)+(H182*H182))</f>
        <v>0.37774426707615721</v>
      </c>
      <c r="N182" s="14"/>
      <c r="O182" s="35">
        <f t="shared" ref="O182" si="160">POWER(2,-L182)</f>
        <v>210.25529625874142</v>
      </c>
      <c r="P182" s="26">
        <f t="shared" ref="P182" si="161">M182/SQRT((COUNT(C180:C182)+COUNT(G180:G182)/2))</f>
        <v>0.21809075428125727</v>
      </c>
    </row>
    <row r="183" spans="2:16">
      <c r="B183" s="36" t="s">
        <v>67</v>
      </c>
      <c r="C183" t="s">
        <v>79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34.527000427246094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">
      <c r="B185" s="36" t="s">
        <v>67</v>
      </c>
      <c r="C185" t="s">
        <v>79</v>
      </c>
      <c r="D185" s="4" t="e">
        <f t="shared" ref="D185" si="162">STDEV(C183:C185)</f>
        <v>#DIV/0!</v>
      </c>
      <c r="E185" s="1">
        <f t="shared" ref="E185" si="163">AVERAGE(C183:C185)</f>
        <v>34.527000427246094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15.834666570027668</v>
      </c>
      <c r="L185" s="1">
        <f t="shared" ref="L185" si="167">K185-$K$7</f>
        <v>-8.1168330510457345</v>
      </c>
      <c r="M185" s="27" t="e">
        <f t="shared" ref="M185" si="168">SQRT((D185*D185)+(H185*H185))</f>
        <v>#DIV/0!</v>
      </c>
      <c r="N185" s="14"/>
      <c r="O185" s="35">
        <f t="shared" ref="O185" si="169">POWER(2,-L185)</f>
        <v>277.59409156215162</v>
      </c>
      <c r="P185" s="26" t="e">
        <f t="shared" ref="P185" si="170">M185/SQRT((COUNT(C183:C185)+COUNT(G183:G185)/2))</f>
        <v>#DIV/0!</v>
      </c>
    </row>
    <row r="186" spans="2:16">
      <c r="B186" s="36" t="s">
        <v>68</v>
      </c>
      <c r="C186" t="s">
        <v>79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34.480998992919922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">
      <c r="B188" s="36" t="s">
        <v>68</v>
      </c>
      <c r="C188" s="30">
        <v>38.841999053955078</v>
      </c>
      <c r="D188" s="4">
        <f t="shared" ref="D188" si="171">STDEV(C186:C188)</f>
        <v>3.0836927159129068</v>
      </c>
      <c r="E188" s="1">
        <f t="shared" ref="E188" si="172">AVERAGE(C186:C188)</f>
        <v>36.6614990234375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19.501499176025391</v>
      </c>
      <c r="L188" s="1">
        <f t="shared" ref="L188" si="176">K188-$K$7</f>
        <v>-4.450000445048012</v>
      </c>
      <c r="M188" s="27">
        <f t="shared" ref="M188" si="177">SQRT((D188*D188)+(H188*H188))</f>
        <v>3.0837731398723882</v>
      </c>
      <c r="N188" s="14"/>
      <c r="O188" s="35">
        <f t="shared" ref="O188" si="178">POWER(2,-L188)</f>
        <v>21.856650850491441</v>
      </c>
      <c r="P188" s="26">
        <f t="shared" ref="P188" si="179">M188/SQRT((COUNT(C186:C188)+COUNT(G186:G188)/2))</f>
        <v>1.6483460782769417</v>
      </c>
    </row>
    <row r="189" spans="2:16">
      <c r="B189" s="36" t="s">
        <v>69</v>
      </c>
      <c r="C189" s="30">
        <v>36.818000793457031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t="s">
        <v>79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">
      <c r="B191" s="36" t="s">
        <v>69</v>
      </c>
      <c r="C191" s="30">
        <v>32.384998321533203</v>
      </c>
      <c r="D191" s="4">
        <f t="shared" ref="D191" si="180">STDEV(C189:C191)</f>
        <v>3.1346061089140664</v>
      </c>
      <c r="E191" s="1">
        <f t="shared" ref="E191" si="181">AVERAGE(C189:C191)</f>
        <v>34.601499557495117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16.50516637166341</v>
      </c>
      <c r="L191" s="1">
        <f t="shared" ref="L191" si="185">K191-$K$7</f>
        <v>-7.4463332494099923</v>
      </c>
      <c r="M191" s="27">
        <f t="shared" ref="M191" si="186">SQRT((D191*D191)+(H191*H191))</f>
        <v>3.1346096717418357</v>
      </c>
      <c r="N191" s="14"/>
      <c r="O191" s="35">
        <f t="shared" ref="O191" si="187">POWER(2,-L191)</f>
        <v>174.40931074311152</v>
      </c>
      <c r="P191" s="26">
        <f t="shared" ref="P191" si="188">M191/SQRT((COUNT(C189:C191)+COUNT(G189:G191)/2))</f>
        <v>1.6755193475608399</v>
      </c>
    </row>
    <row r="192" spans="2:16">
      <c r="B192" s="36" t="s">
        <v>70</v>
      </c>
      <c r="C192" t="s">
        <v>79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t="s">
        <v>79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">
      <c r="B194" s="36" t="s">
        <v>70</v>
      </c>
      <c r="C194" t="s">
        <v>79</v>
      </c>
      <c r="D194" s="4" t="e">
        <f t="shared" ref="D194" si="189">STDEV(C192:C194)</f>
        <v>#DIV/0!</v>
      </c>
      <c r="E194" s="1" t="e">
        <f t="shared" ref="E194" si="190">AVERAGE(C192:C194)</f>
        <v>#DIV/0!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 t="e">
        <f t="shared" ref="K194" si="193">E194-I194</f>
        <v>#DIV/0!</v>
      </c>
      <c r="L194" s="1" t="e">
        <f t="shared" ref="L194" si="194">K194-$K$7</f>
        <v>#DIV/0!</v>
      </c>
      <c r="M194" s="27" t="e">
        <f t="shared" ref="M194" si="195">SQRT((D194*D194)+(H194*H194))</f>
        <v>#DIV/0!</v>
      </c>
      <c r="N194" s="14"/>
      <c r="O194" s="35" t="e">
        <f t="shared" ref="O194" si="196">POWER(2,-L194)</f>
        <v>#DIV/0!</v>
      </c>
      <c r="P194" s="26" t="e">
        <f t="shared" ref="P194" si="197">M194/SQRT((COUNT(C192:C194)+COUNT(G192:G194)/2))</f>
        <v>#DIV/0!</v>
      </c>
    </row>
    <row r="195" spans="2:16">
      <c r="B195" s="36" t="s">
        <v>71</v>
      </c>
      <c r="C195" s="30"/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t="s">
        <v>79</v>
      </c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">
      <c r="B197" s="36" t="s">
        <v>71</v>
      </c>
      <c r="C197" s="30">
        <v>37.514999389648438</v>
      </c>
      <c r="D197" s="4" t="e">
        <f t="shared" ref="D197" si="198">STDEV(C195:C197)</f>
        <v>#DIV/0!</v>
      </c>
      <c r="E197" s="1">
        <f t="shared" ref="E197" si="199">AVERAGE(C195:C197)</f>
        <v>37.514999389648438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19.713333129882812</v>
      </c>
      <c r="L197" s="1">
        <f t="shared" ref="L197" si="203">K197-$K$7</f>
        <v>-4.2381664911905901</v>
      </c>
      <c r="M197" s="27" t="e">
        <f t="shared" ref="M197" si="204">SQRT((D197*D197)+(H197*H197))</f>
        <v>#DIV/0!</v>
      </c>
      <c r="N197" s="14"/>
      <c r="O197" s="35">
        <f t="shared" ref="O197" si="205">POWER(2,-L197)</f>
        <v>18.871883220557795</v>
      </c>
      <c r="P197" s="26" t="e">
        <f t="shared" ref="P197" si="206">M197/SQRT((COUNT(C195:C197)+COUNT(G195:G197)/2))</f>
        <v>#DIV/0!</v>
      </c>
    </row>
    <row r="198" spans="2:16">
      <c r="B198" s="36" t="s">
        <v>72</v>
      </c>
      <c r="C198" s="30">
        <v>34.488998413085938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38.027000427246094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">
      <c r="B200" s="36" t="s">
        <v>72</v>
      </c>
      <c r="C200" t="s">
        <v>79</v>
      </c>
      <c r="D200" s="4">
        <f t="shared" ref="D200" si="207">STDEV(C198:C200)</f>
        <v>2.5017452160643101</v>
      </c>
      <c r="E200" s="1">
        <f t="shared" ref="E200" si="208">AVERAGE(C198:C200)</f>
        <v>36.257999420166016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18.032499313354492</v>
      </c>
      <c r="L200" s="1">
        <f t="shared" ref="L200" si="212">K200-$K$7</f>
        <v>-5.9190003077189104</v>
      </c>
      <c r="M200" s="27">
        <f t="shared" ref="M200" si="213">SQRT((D200*D200)+(H200*H200))</f>
        <v>2.5017477153865473</v>
      </c>
      <c r="N200" s="14"/>
      <c r="O200" s="35">
        <f t="shared" ref="O200" si="214">POWER(2,-L200)</f>
        <v>60.505748377589256</v>
      </c>
      <c r="P200" s="26">
        <f t="shared" ref="P200" si="215">M200/SQRT((COUNT(C198:C200)+COUNT(G198:G200)/2))</f>
        <v>1.4443847169229544</v>
      </c>
    </row>
    <row r="201" spans="2:16">
      <c r="B201" s="36" t="s">
        <v>73</v>
      </c>
      <c r="C201" t="s">
        <v>79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t="s">
        <v>79</v>
      </c>
      <c r="D202" s="9"/>
      <c r="E202" s="8"/>
      <c r="F202" s="8"/>
      <c r="G202" s="30">
        <v>18.945999145507812</v>
      </c>
      <c r="H202" s="9"/>
      <c r="I202" s="8"/>
      <c r="J202" s="8"/>
      <c r="K202" s="8"/>
      <c r="L202" s="8"/>
      <c r="M202" s="8"/>
      <c r="N202" s="8"/>
      <c r="O202" s="34"/>
    </row>
    <row r="203" spans="2:16" ht="15">
      <c r="B203" s="36" t="s">
        <v>73</v>
      </c>
      <c r="C203" t="s">
        <v>79</v>
      </c>
      <c r="D203" s="4" t="e">
        <f t="shared" ref="D203" si="216">STDEV(C201:C203)</f>
        <v>#DIV/0!</v>
      </c>
      <c r="E203" s="1" t="e">
        <f t="shared" ref="E203" si="217">AVERAGE(C201:C203)</f>
        <v>#DIV/0!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 t="e">
        <f t="shared" ref="K203" si="220">E203-I203</f>
        <v>#DIV/0!</v>
      </c>
      <c r="L203" s="1" t="e">
        <f t="shared" ref="L203" si="221">K203-$K$7</f>
        <v>#DIV/0!</v>
      </c>
      <c r="M203" s="27" t="e">
        <f t="shared" ref="M203" si="222">SQRT((D203*D203)+(H203*H203))</f>
        <v>#DIV/0!</v>
      </c>
      <c r="N203" s="14"/>
      <c r="O203" s="35" t="e">
        <f t="shared" ref="O203" si="223">POWER(2,-L203)</f>
        <v>#DIV/0!</v>
      </c>
      <c r="P203" s="26" t="e">
        <f t="shared" ref="P203" si="224">M203/SQRT((COUNT(C201:C203)+COUNT(G201:G203)/2))</f>
        <v>#DIV/0!</v>
      </c>
    </row>
    <row r="204" spans="2:16">
      <c r="B204" s="36" t="s">
        <v>74</v>
      </c>
      <c r="C204" s="30">
        <v>36.144001007080078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6" t="s">
        <v>74</v>
      </c>
      <c r="C205" s="30">
        <v>37.443000793457031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">
      <c r="B206" s="36" t="s">
        <v>74</v>
      </c>
      <c r="C206" t="s">
        <v>79</v>
      </c>
      <c r="D206" s="4">
        <f t="shared" ref="D206" si="225">STDEV(C204:C206)</f>
        <v>0.91853155770702022</v>
      </c>
      <c r="E206" s="1">
        <f t="shared" ref="E206" si="226">AVERAGE(C204:C206)</f>
        <v>36.793500900268555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18.625500996907551</v>
      </c>
      <c r="L206" s="1">
        <f t="shared" ref="L206" si="230">K206-$K$7</f>
        <v>-5.3259986241658517</v>
      </c>
      <c r="M206" s="27">
        <f t="shared" ref="M206" si="231">SQRT((D206*D206)+(H206*H206))</f>
        <v>0.91890109806661058</v>
      </c>
      <c r="N206" s="14"/>
      <c r="O206" s="35">
        <f t="shared" ref="O206" si="232">POWER(2,-L206)</f>
        <v>40.113018400080783</v>
      </c>
      <c r="P206" s="26">
        <f t="shared" ref="P206" si="233">M206/SQRT((COUNT(C204:C206)+COUNT(G204:G206)/2))</f>
        <v>0.49117329732794562</v>
      </c>
    </row>
    <row r="207" spans="2:16">
      <c r="B207" s="36" t="s">
        <v>75</v>
      </c>
      <c r="C207" s="30">
        <v>38.799999237060547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/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">
      <c r="B209" s="36" t="s">
        <v>75</v>
      </c>
      <c r="C209" s="30">
        <v>37.242000579833984</v>
      </c>
      <c r="D209" s="4">
        <f t="shared" ref="D209" si="234">STDEV(C207:C209)</f>
        <v>1.1016714156044378</v>
      </c>
      <c r="E209" s="1">
        <f t="shared" ref="E209" si="235">AVERAGE(C207:C209)</f>
        <v>38.020999908447266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18.482666651407879</v>
      </c>
      <c r="L209" s="1">
        <f t="shared" ref="L209" si="239">K209-$K$7</f>
        <v>-5.4688329696655238</v>
      </c>
      <c r="M209" s="27">
        <f t="shared" ref="M209" si="240">SQRT((D209*D209)+(H209*H209))</f>
        <v>1.1031301775564735</v>
      </c>
      <c r="N209" s="14"/>
      <c r="O209" s="35">
        <f t="shared" ref="O209" si="241">POWER(2,-L209)</f>
        <v>44.287663141514976</v>
      </c>
      <c r="P209" s="26">
        <f t="shared" ref="P209" si="242">M209/SQRT((COUNT(C207:C209)+COUNT(G207:G209)/2))</f>
        <v>0.58964788248963262</v>
      </c>
    </row>
    <row r="210" spans="2:16">
      <c r="B210" s="36" t="s">
        <v>76</v>
      </c>
      <c r="C210" s="30">
        <v>36.500999450683594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6" t="s">
        <v>76</v>
      </c>
      <c r="C211" t="s">
        <v>79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">
      <c r="B212" s="36" t="s">
        <v>76</v>
      </c>
      <c r="C212" s="30">
        <v>35.674999237060547</v>
      </c>
      <c r="D212" s="4">
        <f t="shared" ref="D212" si="243">STDEV(C210:C212)</f>
        <v>0.5840703523143933</v>
      </c>
      <c r="E212" s="1">
        <f t="shared" ref="E212" si="244">AVERAGE(C210:C212)</f>
        <v>36.08799934387207</v>
      </c>
      <c r="F212" s="8"/>
      <c r="G212" s="30">
        <v>17.666999816894531</v>
      </c>
      <c r="H212" s="3">
        <f t="shared" ref="H212" si="245">STDEV(G210:G212)</f>
        <v>0.23275416708212432</v>
      </c>
      <c r="I212" s="1">
        <f t="shared" ref="I212" si="246">AVERAGE(G210:G212)</f>
        <v>17.771333058675129</v>
      </c>
      <c r="J212" s="8"/>
      <c r="K212" s="1">
        <f t="shared" ref="K212" si="247">E212-I212</f>
        <v>18.316666285196941</v>
      </c>
      <c r="L212" s="1">
        <f t="shared" ref="L212" si="248">K212-$K$7</f>
        <v>-5.6348333358764613</v>
      </c>
      <c r="M212" s="27">
        <f t="shared" ref="M212" si="249">SQRT((D212*D212)+(H212*H212))</f>
        <v>0.62873895914501188</v>
      </c>
      <c r="N212" s="14"/>
      <c r="O212" s="35">
        <f t="shared" ref="O212" si="250">POWER(2,-L212)</f>
        <v>49.68826754232574</v>
      </c>
      <c r="P212" s="26">
        <f t="shared" ref="P212" si="251">M212/SQRT((COUNT(C210:C212)+COUNT(G210:G212)/2))</f>
        <v>0.33607511011964186</v>
      </c>
    </row>
    <row r="213" spans="2:16">
      <c r="B213" s="36" t="s">
        <v>77</v>
      </c>
      <c r="C213" t="s">
        <v>79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6" t="s">
        <v>77</v>
      </c>
      <c r="C214" t="s">
        <v>79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">
      <c r="B215" s="36" t="s">
        <v>77</v>
      </c>
      <c r="C215" t="s">
        <v>79</v>
      </c>
      <c r="D215" s="4" t="e">
        <f t="shared" ref="D215" si="252">STDEV(C213:C215)</f>
        <v>#DIV/0!</v>
      </c>
      <c r="E215" s="1" t="e">
        <f t="shared" ref="E215" si="253">AVERAGE(C213:C215)</f>
        <v>#DIV/0!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 t="e">
        <f t="shared" ref="K215" si="256">E215-I215</f>
        <v>#DIV/0!</v>
      </c>
      <c r="L215" s="1" t="e">
        <f t="shared" ref="L215" si="257">K215-$K$7</f>
        <v>#DIV/0!</v>
      </c>
      <c r="M215" s="27" t="e">
        <f t="shared" ref="M215" si="258">SQRT((D215*D215)+(H215*H215))</f>
        <v>#DIV/0!</v>
      </c>
      <c r="N215" s="14"/>
      <c r="O215" s="35" t="e">
        <f t="shared" ref="O215" si="259">POWER(2,-L215)</f>
        <v>#DIV/0!</v>
      </c>
      <c r="P215" s="26" t="e">
        <f t="shared" ref="P215" si="260">M215/SQRT((COUNT(C213:C215)+COUNT(G213:G215)/2))</f>
        <v>#DIV/0!</v>
      </c>
    </row>
    <row r="216" spans="2:16">
      <c r="G216" s="7" t="e">
        <f ca="1">MEAN(G9:G215)</f>
        <v>#NAME?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ignoredErrors>
    <ignoredError sqref="M32 D32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showGridLines="0" topLeftCell="A4" workbookViewId="0">
      <selection activeCell="O11" sqref="O11:O104"/>
    </sheetView>
  </sheetViews>
  <sheetFormatPr baseColWidth="10" defaultColWidth="8.83203125" defaultRowHeight="12" x14ac:dyDescent="0"/>
  <cols>
    <col min="1" max="1" width="0.6640625" customWidth="1"/>
    <col min="2" max="2" width="21.1640625" style="36" customWidth="1"/>
    <col min="3" max="3" width="7.33203125" style="7" customWidth="1"/>
    <col min="4" max="4" width="4.6640625" style="7" customWidth="1"/>
    <col min="5" max="5" width="6.5" style="7" customWidth="1"/>
    <col min="6" max="6" width="0.5" style="10" customWidth="1"/>
    <col min="7" max="7" width="8.1640625" style="7" customWidth="1"/>
    <col min="8" max="8" width="5" style="7" customWidth="1"/>
    <col min="9" max="9" width="5.83203125" style="7" customWidth="1"/>
    <col min="10" max="10" width="0.5" style="10" customWidth="1"/>
    <col min="11" max="11" width="5.33203125" style="7" customWidth="1"/>
    <col min="12" max="13" width="5.5" style="7" customWidth="1"/>
    <col min="14" max="14" width="1.1640625" style="10" customWidth="1"/>
    <col min="15" max="15" width="12" style="32" customWidth="1"/>
    <col min="16" max="16" width="14.6640625" style="11" customWidth="1"/>
    <col min="17" max="17" width="8.83203125" style="12"/>
  </cols>
  <sheetData>
    <row r="1" spans="2:16" ht="6" customHeight="1"/>
    <row r="2" spans="2:16" ht="1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37.530998229980469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t="s">
        <v>79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">
      <c r="B7" s="38"/>
      <c r="C7" s="30">
        <v>38.470001220703125</v>
      </c>
      <c r="D7" s="4">
        <f>STDEV(C5:C8)</f>
        <v>0.66397538229443898</v>
      </c>
      <c r="E7" s="1">
        <f>AVERAGE(C5:C8)</f>
        <v>38.000499725341797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23.951499621073403</v>
      </c>
      <c r="L7" s="1">
        <f>K7-$K$7</f>
        <v>0</v>
      </c>
      <c r="M7" s="27">
        <f>SQRT((D7*D7)+(H7*H7))</f>
        <v>0.66485661449478906</v>
      </c>
      <c r="N7" s="14"/>
      <c r="O7" s="35">
        <f>POWER(2,-L7)</f>
        <v>1</v>
      </c>
      <c r="P7" s="26">
        <f>M7/SQRT((COUNT(C5:C8)+COUNT(G5:G8)/2))</f>
        <v>0.35538080896713459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80</v>
      </c>
      <c r="C9" t="s">
        <v>79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6" t="s">
        <v>80</v>
      </c>
      <c r="C10" t="s">
        <v>79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">
      <c r="B11" s="36" t="s">
        <v>80</v>
      </c>
      <c r="C11" t="s">
        <v>79</v>
      </c>
      <c r="D11" s="4" t="e">
        <f>STDEV(C9:C11)</f>
        <v>#DIV/0!</v>
      </c>
      <c r="E11" s="1" t="e">
        <f>AVERAGE(C9:C11)</f>
        <v>#DIV/0!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 t="e">
        <f>E11-I11</f>
        <v>#DIV/0!</v>
      </c>
      <c r="L11" s="1" t="e">
        <f>K11-$K$7</f>
        <v>#DIV/0!</v>
      </c>
      <c r="M11" s="27" t="e">
        <f>SQRT((D11*D11)+(H11*H11))</f>
        <v>#DIV/0!</v>
      </c>
      <c r="N11" s="14"/>
      <c r="O11" s="35" t="e">
        <f>POWER(2,-L11)</f>
        <v>#DIV/0!</v>
      </c>
      <c r="P11" s="26" t="e">
        <f>M11/SQRT((COUNT(C9:C11)+COUNT(G9:G11)/2))</f>
        <v>#DIV/0!</v>
      </c>
    </row>
    <row r="12" spans="2:16">
      <c r="B12" s="36" t="s">
        <v>81</v>
      </c>
      <c r="C12" s="30">
        <v>34.313999176025391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t="s">
        <v>79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">
      <c r="B14" s="36" t="s">
        <v>81</v>
      </c>
      <c r="C14" t="s">
        <v>79</v>
      </c>
      <c r="D14" s="4" t="e">
        <f>STDEV(C12:C14)</f>
        <v>#DIV/0!</v>
      </c>
      <c r="E14" s="1">
        <f>AVERAGE(C12:C14)</f>
        <v>34.313999176025391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13.986666361490887</v>
      </c>
      <c r="L14" s="1">
        <f>K14-$K$7</f>
        <v>-9.964833259582516</v>
      </c>
      <c r="M14" s="27" t="e">
        <f>SQRT((D14*D14)+(H14*H14))</f>
        <v>#DIV/0!</v>
      </c>
      <c r="N14" s="14"/>
      <c r="O14" s="35">
        <f>POWER(2,-L14)</f>
        <v>999.34101687227121</v>
      </c>
      <c r="P14" s="26" t="e">
        <f>M14/SQRT((COUNT(C12:C14)+COUNT(G12:G14)/2))</f>
        <v>#DIV/0!</v>
      </c>
    </row>
    <row r="15" spans="2:16">
      <c r="B15" s="36" t="s">
        <v>82</v>
      </c>
      <c r="C15" s="30">
        <v>37.758998870849609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>
        <v>35.560001373291016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">
      <c r="B17" s="36" t="s">
        <v>82</v>
      </c>
      <c r="C17" s="30">
        <v>33.436000823974609</v>
      </c>
      <c r="D17" s="4">
        <f>STDEV(C15:C17)</f>
        <v>2.1616074435880051</v>
      </c>
      <c r="E17" s="1">
        <f>AVERAGE(C15:C17)</f>
        <v>35.585000356038414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15.53399976094564</v>
      </c>
      <c r="L17" s="1">
        <f>K17-$K$7</f>
        <v>-8.4174998601277622</v>
      </c>
      <c r="M17" s="27">
        <f>SQRT((D17*D17)+(H17*H17))</f>
        <v>2.1621793895553267</v>
      </c>
      <c r="N17" s="14"/>
      <c r="O17" s="35">
        <f>POWER(2,-L17)</f>
        <v>341.91641117196286</v>
      </c>
      <c r="P17" s="26">
        <f>M17/SQRT((COUNT(C15:C17)+COUNT(G15:G17)/2))</f>
        <v>1.0192611389975743</v>
      </c>
    </row>
    <row r="18" spans="2:16">
      <c r="B18" s="36" t="s">
        <v>83</v>
      </c>
      <c r="C18" s="30">
        <v>34.397998809814453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>
        <v>32.291000366210938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">
      <c r="B20" s="36" t="s">
        <v>83</v>
      </c>
      <c r="C20" s="30">
        <v>39.849998474121094</v>
      </c>
      <c r="D20" s="4">
        <f>STDEV(C18:C20)</f>
        <v>3.9009015021388898</v>
      </c>
      <c r="E20" s="1">
        <f>AVERAGE(C18:C20)</f>
        <v>35.512999216715492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17.23375521671549</v>
      </c>
      <c r="L20" s="1">
        <f>K20-$K$7</f>
        <v>-6.7177444043579122</v>
      </c>
      <c r="M20" s="27">
        <f>SQRT((D20*D20)+(H20*H20))</f>
        <v>3.9014694733467343</v>
      </c>
      <c r="N20" s="14"/>
      <c r="O20" s="35">
        <f>POWER(2,-L20)</f>
        <v>105.25495960636741</v>
      </c>
      <c r="P20" s="26">
        <f>M20/SQRT((COUNT(C18:C20)+COUNT(G18:G20)/2))</f>
        <v>1.8391703474638563</v>
      </c>
    </row>
    <row r="21" spans="2:16">
      <c r="B21" s="36" t="s">
        <v>84</v>
      </c>
      <c r="C21" s="30">
        <v>28.570999145507812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t="s">
        <v>79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">
      <c r="B23" s="36" t="s">
        <v>84</v>
      </c>
      <c r="C23" s="30">
        <v>38.534000396728516</v>
      </c>
      <c r="D23" s="4">
        <f>STDEV(C21:C23)</f>
        <v>7.0449057457082169</v>
      </c>
      <c r="E23" s="1">
        <f>AVERAGE(C21:C23)</f>
        <v>33.552499771118164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14.638499577840168</v>
      </c>
      <c r="L23" s="1">
        <f>K23-$K$7</f>
        <v>-9.3130000432332345</v>
      </c>
      <c r="M23" s="27">
        <f>SQRT((D23*D23)+(H23*H23))</f>
        <v>7.045039954584106</v>
      </c>
      <c r="N23" s="14"/>
      <c r="O23" s="35">
        <f>POWER(2,-L23)</f>
        <v>636.05161933418799</v>
      </c>
      <c r="P23" s="26">
        <f>M23/SQRT((COUNT(C21:C23)+COUNT(G21:G23)/2))</f>
        <v>3.765732255169596</v>
      </c>
    </row>
    <row r="24" spans="2:16">
      <c r="B24" s="36" t="s">
        <v>85</v>
      </c>
      <c r="C24" s="30">
        <v>34.681999206542969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t="s">
        <v>79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">
      <c r="B26" s="36" t="s">
        <v>85</v>
      </c>
      <c r="C26" t="s">
        <v>79</v>
      </c>
      <c r="D26" s="4" t="e">
        <f>STDEV(C24:C26)</f>
        <v>#DIV/0!</v>
      </c>
      <c r="E26" s="1">
        <f>AVERAGE(C24:C26)</f>
        <v>34.681999206542969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15.356332778930664</v>
      </c>
      <c r="L26" s="1">
        <f>K26-$K$7</f>
        <v>-8.5951668421427385</v>
      </c>
      <c r="M26" s="27" t="e">
        <f>SQRT((D26*D26)+(H26*H26))</f>
        <v>#DIV/0!</v>
      </c>
      <c r="N26" s="14"/>
      <c r="O26" s="35">
        <f>POWER(2,-L26)</f>
        <v>386.7257026609517</v>
      </c>
      <c r="P26" s="26" t="e">
        <f>M26/SQRT((COUNT(C24:C26)+COUNT(G24:G26)/2))</f>
        <v>#DIV/0!</v>
      </c>
    </row>
    <row r="27" spans="2:16">
      <c r="B27" s="36" t="s">
        <v>86</v>
      </c>
      <c r="C27" t="s">
        <v>79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t="s">
        <v>79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">
      <c r="B29" s="36" t="s">
        <v>86</v>
      </c>
      <c r="C29" s="30">
        <v>35.622001647949219</v>
      </c>
      <c r="D29" s="4" t="e">
        <f>STDEV(C27:C29)</f>
        <v>#DIV/0!</v>
      </c>
      <c r="E29" s="1">
        <f>AVERAGE(C27:C29)</f>
        <v>35.622001647949219</v>
      </c>
      <c r="F29" s="8"/>
      <c r="G29" s="30">
        <v>19.847000122070312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15.803668340047199</v>
      </c>
      <c r="L29" s="1">
        <f>K29-$K$7</f>
        <v>-8.1478312810262032</v>
      </c>
      <c r="M29" s="27" t="e">
        <f>SQRT((D29*D29)+(H29*H29))</f>
        <v>#DIV/0!</v>
      </c>
      <c r="N29" s="14"/>
      <c r="O29" s="35">
        <f>POWER(2,-L29)</f>
        <v>283.62311021900001</v>
      </c>
      <c r="P29" s="26" t="e">
        <f>M29/SQRT((COUNT(C27:C29)+COUNT(G27:G29)/2))</f>
        <v>#DIV/0!</v>
      </c>
    </row>
    <row r="30" spans="2:16">
      <c r="B30" s="36" t="s">
        <v>87</v>
      </c>
      <c r="C30" s="30">
        <v>33.550998687744141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>
        <v>31.700000762939453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">
      <c r="B32" s="36" t="s">
        <v>87</v>
      </c>
      <c r="C32" s="30">
        <v>37.087001800537109</v>
      </c>
      <c r="D32" s="4">
        <f>STDEV(C30:C32)</f>
        <v>2.7370693423925481</v>
      </c>
      <c r="E32" s="1">
        <f>AVERAGE(C30:C32)</f>
        <v>34.112667083740234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15.877000172932942</v>
      </c>
      <c r="L32" s="1">
        <f>K32-$K$7</f>
        <v>-8.0744994481404611</v>
      </c>
      <c r="M32" s="27">
        <f>SQRT((D32*D32)+(H32*H32))</f>
        <v>2.7370715953734512</v>
      </c>
      <c r="N32" s="14"/>
      <c r="O32" s="35">
        <f>POWER(2,-L32)</f>
        <v>269.56688110103158</v>
      </c>
      <c r="P32" s="26">
        <f>M32/SQRT((COUNT(C30:C32)+COUNT(G30:G32)/2))</f>
        <v>1.2902679237877666</v>
      </c>
    </row>
    <row r="33" spans="2:16">
      <c r="B33" s="36" t="s">
        <v>88</v>
      </c>
      <c r="C33" s="30">
        <v>34.243000030517578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37.694000244140625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">
      <c r="B35" s="36" t="s">
        <v>88</v>
      </c>
      <c r="C35" t="s">
        <v>79</v>
      </c>
      <c r="D35" s="4">
        <f>STDEV(C33:C35)</f>
        <v>2.4402256529290804</v>
      </c>
      <c r="E35" s="1">
        <f>AVERAGE(C33:C35)</f>
        <v>35.968500137329102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18.187500635782879</v>
      </c>
      <c r="L35" s="1">
        <f>K35-$K$7</f>
        <v>-5.7639989852905238</v>
      </c>
      <c r="M35" s="27">
        <f>SQRT((D35*D35)+(H35*H35))</f>
        <v>2.4413971758363391</v>
      </c>
      <c r="N35" s="14"/>
      <c r="O35" s="35">
        <f>POWER(2,-L35)</f>
        <v>54.342121551432818</v>
      </c>
      <c r="P35" s="26">
        <f>M35/SQRT((COUNT(C33:C35)+COUNT(G33:G35)/2))</f>
        <v>1.304981682431011</v>
      </c>
    </row>
    <row r="36" spans="2:16">
      <c r="B36" s="36" t="s">
        <v>89</v>
      </c>
      <c r="C36" s="30">
        <v>33.951000213623047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33.384998321533203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">
      <c r="B38" s="36" t="s">
        <v>89</v>
      </c>
      <c r="C38" s="30">
        <v>33.305999755859375</v>
      </c>
      <c r="D38" s="4">
        <f>STDEV(C36:C38)</f>
        <v>0.35181067487668977</v>
      </c>
      <c r="E38" s="1">
        <f>AVERAGE(C36:C38)</f>
        <v>33.547332763671875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15.714666366577148</v>
      </c>
      <c r="L38" s="1">
        <f>K38-$K$7</f>
        <v>-8.2368332544962541</v>
      </c>
      <c r="M38" s="27">
        <f>SQRT((D38*D38)+(H38*H38))</f>
        <v>0.38958836182047046</v>
      </c>
      <c r="N38" s="14"/>
      <c r="O38" s="35">
        <f>POWER(2,-L38)</f>
        <v>301.67121947386141</v>
      </c>
      <c r="P38" s="26">
        <f>M38/SQRT((COUNT(C36:C38)+COUNT(G36:G38)/2))</f>
        <v>0.18365371500974195</v>
      </c>
    </row>
    <row r="39" spans="2:16">
      <c r="B39" s="36" t="s">
        <v>90</v>
      </c>
      <c r="C39" t="s">
        <v>79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6" t="s">
        <v>90</v>
      </c>
      <c r="C40" s="30">
        <v>35.91400146484375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">
      <c r="B41" s="36" t="s">
        <v>90</v>
      </c>
      <c r="C41" s="30">
        <v>27.250999450683594</v>
      </c>
      <c r="D41" s="4">
        <f>STDEV(C39:C41)</f>
        <v>6.1256674696453661</v>
      </c>
      <c r="E41" s="1">
        <f>AVERAGE(C39:C41)</f>
        <v>31.582500457763672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12.621500651041668</v>
      </c>
      <c r="L41" s="1">
        <f>K41-$K$7</f>
        <v>-11.329998970031735</v>
      </c>
      <c r="M41" s="27">
        <f>SQRT((D41*D41)+(H41*H41))</f>
        <v>6.1261863260669935</v>
      </c>
      <c r="N41" s="14"/>
      <c r="O41" s="35">
        <f>POWER(2,-L41)</f>
        <v>2574.361553132881</v>
      </c>
      <c r="P41" s="26">
        <f>M41/SQRT((COUNT(C39:C41)+COUNT(G39:G41)/2))</f>
        <v>3.2745843313831542</v>
      </c>
    </row>
    <row r="42" spans="2:16">
      <c r="B42" s="36" t="s">
        <v>91</v>
      </c>
      <c r="C42" s="30">
        <v>36.448001861572266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30.965000152587891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">
      <c r="B44" s="36" t="s">
        <v>91</v>
      </c>
      <c r="C44" s="30">
        <v>33.522998809814453</v>
      </c>
      <c r="D44" s="4">
        <f>STDEV(C42:C44)</f>
        <v>2.743547208873061</v>
      </c>
      <c r="E44" s="1">
        <f>AVERAGE(C42:C44)</f>
        <v>33.645333607991539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14.704000473022464</v>
      </c>
      <c r="L44" s="1">
        <f>K44-$K$7</f>
        <v>-9.2474991480509381</v>
      </c>
      <c r="M44" s="27">
        <f>SQRT((D44*D44)+(H44*H44))</f>
        <v>2.7437777985138569</v>
      </c>
      <c r="N44" s="14"/>
      <c r="O44" s="35">
        <f>POWER(2,-L44)</f>
        <v>607.81949927787605</v>
      </c>
      <c r="P44" s="26">
        <f>M44/SQRT((COUNT(C42:C44)+COUNT(G42:G44)/2))</f>
        <v>1.2934292582654967</v>
      </c>
    </row>
    <row r="45" spans="2:16">
      <c r="B45" s="36" t="s">
        <v>92</v>
      </c>
      <c r="C45" s="30">
        <v>39.035999298095703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27.072000503540039</v>
      </c>
      <c r="D46" s="9"/>
      <c r="E46" s="8"/>
      <c r="F46" s="8"/>
      <c r="G46" s="30">
        <v>17.902999877929688</v>
      </c>
      <c r="H46" s="9"/>
      <c r="I46" s="8"/>
      <c r="J46" s="8"/>
      <c r="K46" s="8"/>
      <c r="L46" s="8"/>
      <c r="M46" s="8"/>
      <c r="N46" s="8"/>
      <c r="O46" s="34"/>
    </row>
    <row r="47" spans="2:16" ht="15">
      <c r="B47" s="36" t="s">
        <v>92</v>
      </c>
      <c r="C47" s="30">
        <v>31.947000503540039</v>
      </c>
      <c r="D47" s="4">
        <f>STDEV(C45:C47)</f>
        <v>6.0160451580937648</v>
      </c>
      <c r="E47" s="1">
        <f>AVERAGE(C45:C47)</f>
        <v>32.685000101725258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14.797667185465492</v>
      </c>
      <c r="L47" s="1">
        <f>K47-$K$7</f>
        <v>-9.1538324356079102</v>
      </c>
      <c r="M47" s="27">
        <f>SQRT((D47*D47)+(H47*H47))</f>
        <v>6.0160651326188166</v>
      </c>
      <c r="N47" s="14"/>
      <c r="O47" s="35">
        <f>POWER(2,-L47)</f>
        <v>569.61069944526321</v>
      </c>
      <c r="P47" s="26">
        <f>M47/SQRT((COUNT(C45:C47)+COUNT(G45:G47)/2))</f>
        <v>2.836000300889808</v>
      </c>
    </row>
    <row r="48" spans="2:16">
      <c r="B48" s="36" t="s">
        <v>93</v>
      </c>
      <c r="C48" s="30">
        <v>33.428001403808594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32.705001831054688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">
      <c r="B50" s="36" t="s">
        <v>93</v>
      </c>
      <c r="C50" t="s">
        <v>79</v>
      </c>
      <c r="D50" s="4">
        <f>STDEV(C48:C50)</f>
        <v>0.51123790068926378</v>
      </c>
      <c r="E50" s="1">
        <f>AVERAGE(C48:C50)</f>
        <v>33.066501617431641</v>
      </c>
      <c r="F50" s="8"/>
      <c r="G50" s="30">
        <v>18.468999862670898</v>
      </c>
      <c r="H50" s="3">
        <f>STDEV(G48:G50)</f>
        <v>0.18407353312648825</v>
      </c>
      <c r="I50" s="1">
        <f>AVERAGE(G48:G50)</f>
        <v>18.259999593098957</v>
      </c>
      <c r="J50" s="8"/>
      <c r="K50" s="1">
        <f>E50-I50</f>
        <v>14.806502024332683</v>
      </c>
      <c r="L50" s="1">
        <f>K50-$K$7</f>
        <v>-9.1449975967407191</v>
      </c>
      <c r="M50" s="27">
        <f>SQRT((D50*D50)+(H50*H50))</f>
        <v>0.5433665951260106</v>
      </c>
      <c r="N50" s="14"/>
      <c r="O50" s="35">
        <f>POWER(2,-L50)</f>
        <v>566.13315142757131</v>
      </c>
      <c r="P50" s="26">
        <f>M50/SQRT((COUNT(C48:C50)+COUNT(G48:G50)/2))</f>
        <v>0.29044166205420613</v>
      </c>
    </row>
    <row r="51" spans="2:16">
      <c r="B51" s="36" t="s">
        <v>94</v>
      </c>
      <c r="C51" s="30">
        <v>31.600000381469727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35.722999572753906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">
      <c r="B53" s="36" t="s">
        <v>94</v>
      </c>
      <c r="C53" s="30">
        <v>23.865999221801758</v>
      </c>
      <c r="D53" s="4">
        <f>STDEV(C51:C53)</f>
        <v>6.0194456221974795</v>
      </c>
      <c r="E53" s="1">
        <f>AVERAGE(C51:C53)</f>
        <v>30.396333058675129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11.908666610717773</v>
      </c>
      <c r="L53" s="1">
        <f>K53-$K$7</f>
        <v>-12.042833010355629</v>
      </c>
      <c r="M53" s="27">
        <f>SQRT((D53*D53)+(H53*H53))</f>
        <v>6.0198230810983668</v>
      </c>
      <c r="N53" s="14"/>
      <c r="O53" s="35">
        <f>POWER(2,-L53)</f>
        <v>4219.4317732797726</v>
      </c>
      <c r="P53" s="26">
        <f>M53/SQRT((COUNT(C51:C53)+COUNT(G51:G53)/2))</f>
        <v>2.8377718147919677</v>
      </c>
    </row>
    <row r="54" spans="2:16">
      <c r="B54" s="36" t="s">
        <v>95</v>
      </c>
      <c r="C54" t="s">
        <v>79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29.878000259399414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">
      <c r="B56" s="36" t="s">
        <v>95</v>
      </c>
      <c r="C56" s="30">
        <v>29.951999664306641</v>
      </c>
      <c r="D56" s="4">
        <f>STDEV(C54:C56)</f>
        <v>5.2325481013668983E-2</v>
      </c>
      <c r="E56" s="1">
        <f>AVERAGE(C54:C56)</f>
        <v>29.914999961853027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10.13700008392334</v>
      </c>
      <c r="L56" s="1">
        <f>K56-$K$7</f>
        <v>-13.814499537150063</v>
      </c>
      <c r="M56" s="27">
        <f>SQRT((D56*D56)+(H56*H56))</f>
        <v>7.5252363405681075E-2</v>
      </c>
      <c r="N56" s="14"/>
      <c r="O56" s="35">
        <f>POWER(2,-L56)</f>
        <v>14407.171825544821</v>
      </c>
      <c r="P56" s="26">
        <f>M56/SQRT((COUNT(C54:C56)+COUNT(G54:G56)/2))</f>
        <v>4.0224080201294803E-2</v>
      </c>
    </row>
    <row r="57" spans="2:16">
      <c r="B57" s="36" t="s">
        <v>96</v>
      </c>
      <c r="C57" s="30">
        <v>35.893001556396484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39.548000335693359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">
      <c r="B59" s="36" t="s">
        <v>96</v>
      </c>
      <c r="C59" s="30">
        <v>38.041999816894531</v>
      </c>
      <c r="D59" s="4">
        <f>STDEV(C57:C59)</f>
        <v>1.8369017013668976</v>
      </c>
      <c r="E59" s="1">
        <f>AVERAGE(C57:C59)</f>
        <v>37.827667236328125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20.215333938598633</v>
      </c>
      <c r="L59" s="1">
        <f>K59-$K$7</f>
        <v>-3.7361656824747698</v>
      </c>
      <c r="M59" s="27">
        <f>SQRT((D59*D59)+(H59*H59))</f>
        <v>1.8388540706615637</v>
      </c>
      <c r="N59" s="14"/>
      <c r="O59" s="35">
        <f>POWER(2,-L59)</f>
        <v>13.325942628653371</v>
      </c>
      <c r="P59" s="26">
        <f>M59/SQRT((COUNT(C57:C59)+COUNT(G57:G59)/2))</f>
        <v>0.86684412198485239</v>
      </c>
    </row>
    <row r="60" spans="2:16">
      <c r="B60" s="36" t="s">
        <v>97</v>
      </c>
      <c r="C60" s="30">
        <v>36.08599853515625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>
        <v>35.132999420166016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">
      <c r="B62" s="36" t="s">
        <v>97</v>
      </c>
      <c r="C62" s="30">
        <v>36.453998565673828</v>
      </c>
      <c r="D62" s="4">
        <f>STDEV(C60:C62)</f>
        <v>0.68174654113112043</v>
      </c>
      <c r="E62" s="1">
        <f>AVERAGE(C60:C62)</f>
        <v>35.890998840332031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17.676664988199871</v>
      </c>
      <c r="L62" s="1">
        <f>K62-$K$7</f>
        <v>-6.2748346328735316</v>
      </c>
      <c r="M62" s="27">
        <f>SQRT((D62*D62)+(H62*H62))</f>
        <v>0.68203274881880027</v>
      </c>
      <c r="N62" s="14"/>
      <c r="O62" s="35">
        <f>POWER(2,-L62)</f>
        <v>77.430745798322221</v>
      </c>
      <c r="P62" s="26">
        <f>M62/SQRT((COUNT(C60:C62)+COUNT(G60:G62)/2))</f>
        <v>0.32151332112071668</v>
      </c>
    </row>
    <row r="63" spans="2:16">
      <c r="B63" s="36" t="s">
        <v>98</v>
      </c>
      <c r="C63" s="30">
        <v>36.740001678466797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35.830001831054688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">
      <c r="B65" s="36" t="s">
        <v>98</v>
      </c>
      <c r="C65" s="30">
        <v>34.131999969482422</v>
      </c>
      <c r="D65" s="4">
        <f>STDEV(C63:C65)</f>
        <v>1.3236932523724649</v>
      </c>
      <c r="E65" s="1">
        <f>AVERAGE(C63:C65)</f>
        <v>35.567334493001304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17.260667800903324</v>
      </c>
      <c r="L65" s="1">
        <f>K65-$K$7</f>
        <v>-6.6908318201700787</v>
      </c>
      <c r="M65" s="27">
        <f>SQRT((D65*D65)+(H65*H65))</f>
        <v>1.3240393501578849</v>
      </c>
      <c r="N65" s="14"/>
      <c r="O65" s="35">
        <f>POWER(2,-L65)</f>
        <v>103.30969367497131</v>
      </c>
      <c r="P65" s="26">
        <f>M65/SQRT((COUNT(C63:C65)+COUNT(G63:G65)/2))</f>
        <v>0.62415813536964682</v>
      </c>
    </row>
    <row r="66" spans="2:16">
      <c r="B66" s="36" t="s">
        <v>99</v>
      </c>
      <c r="C66" t="s">
        <v>79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t="s">
        <v>79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">
      <c r="B68" s="36" t="s">
        <v>99</v>
      </c>
      <c r="C68" s="30">
        <v>36.221000671386719</v>
      </c>
      <c r="D68" s="4" t="e">
        <f>STDEV(C66:C68)</f>
        <v>#DIV/0!</v>
      </c>
      <c r="E68" s="1">
        <f>AVERAGE(C66:C68)</f>
        <v>36.221000671386719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18.227666854858398</v>
      </c>
      <c r="L68" s="1">
        <f>K68-$K$7</f>
        <v>-5.7238327662150041</v>
      </c>
      <c r="M68" s="27" t="e">
        <f>SQRT((D68*D68)+(H68*H68))</f>
        <v>#DIV/0!</v>
      </c>
      <c r="N68" s="14"/>
      <c r="O68" s="35">
        <f>POWER(2,-L68)</f>
        <v>52.850043949143682</v>
      </c>
      <c r="P68" s="26" t="e">
        <f>M68/SQRT((COUNT(C66:C68)+COUNT(G66:G68)/2))</f>
        <v>#DIV/0!</v>
      </c>
    </row>
    <row r="69" spans="2:16">
      <c r="B69" s="36" t="s">
        <v>100</v>
      </c>
      <c r="C69" s="30">
        <v>35.990001678466797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t="s">
        <v>79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">
      <c r="B71" s="36" t="s">
        <v>100</v>
      </c>
      <c r="C71" s="30">
        <v>33.762001037597656</v>
      </c>
      <c r="D71" s="4">
        <f>STDEV(C69:C71)</f>
        <v>1.5754343616465432</v>
      </c>
      <c r="E71" s="1">
        <f>AVERAGE(C69:C71)</f>
        <v>34.876001358032227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16.671667734781902</v>
      </c>
      <c r="L71" s="1">
        <f>K71-$K$7</f>
        <v>-7.2798318862915004</v>
      </c>
      <c r="M71" s="27">
        <f>SQRT((D71*D71)+(H71*H71))</f>
        <v>1.5755550735101096</v>
      </c>
      <c r="N71" s="14"/>
      <c r="O71" s="35">
        <f>POWER(2,-L71)</f>
        <v>155.39883590292823</v>
      </c>
      <c r="P71" s="26">
        <f>M71/SQRT((COUNT(C69:C71)+COUNT(G69:G71)/2))</f>
        <v>0.84216961129546597</v>
      </c>
    </row>
    <row r="72" spans="2:16">
      <c r="B72" s="36" t="s">
        <v>101</v>
      </c>
      <c r="C72" s="30">
        <v>34.298999786376953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33.200000762939453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">
      <c r="B74" s="36" t="s">
        <v>101</v>
      </c>
      <c r="C74" s="30">
        <v>30.496000289916992</v>
      </c>
      <c r="D74" s="4">
        <f>STDEV(C72:C74)</f>
        <v>1.9571332173060758</v>
      </c>
      <c r="E74" s="1">
        <f>AVERAGE(C72:C74)</f>
        <v>32.665000279744469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14.851333618164066</v>
      </c>
      <c r="L74" s="1">
        <f>K74-$K$7</f>
        <v>-9.1001660029093365</v>
      </c>
      <c r="M74" s="27">
        <f>SQRT((D74*D74)+(H74*H74))</f>
        <v>1.9583392712162082</v>
      </c>
      <c r="N74" s="14"/>
      <c r="O74" s="35">
        <f>POWER(2,-L74)</f>
        <v>548.81115783888526</v>
      </c>
      <c r="P74" s="26">
        <f>M74/SQRT((COUNT(C72:C74)+COUNT(G72:G74)/2))</f>
        <v>0.92316998569393494</v>
      </c>
    </row>
    <row r="75" spans="2:16">
      <c r="B75" s="36" t="s">
        <v>102</v>
      </c>
      <c r="C75" s="30">
        <v>31.075000762939453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6" t="s">
        <v>102</v>
      </c>
      <c r="C76" s="30">
        <v>30.271999359130859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">
      <c r="B77" s="36" t="s">
        <v>102</v>
      </c>
      <c r="C77" t="s">
        <v>79</v>
      </c>
      <c r="D77" s="4">
        <f>STDEV(C75:C77)</f>
        <v>0.56780773793537376</v>
      </c>
      <c r="E77" s="1">
        <f>AVERAGE(C75:C77)</f>
        <v>30.673500061035156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10.762500127156574</v>
      </c>
      <c r="L77" s="1">
        <f>K77-$K$7</f>
        <v>-13.188999493916828</v>
      </c>
      <c r="M77" s="27">
        <f>SQRT((D77*D77)+(H77*H77))</f>
        <v>0.56865335961705477</v>
      </c>
      <c r="N77" s="14"/>
      <c r="O77" s="35">
        <f>POWER(2,-L77)</f>
        <v>9338.6577739953445</v>
      </c>
      <c r="P77" s="26">
        <f>M77/SQRT((COUNT(C75:C77)+COUNT(G75:G77)/2))</f>
        <v>0.30395800621785307</v>
      </c>
    </row>
    <row r="78" spans="2:16">
      <c r="B78" s="36" t="s">
        <v>103</v>
      </c>
      <c r="C78" s="30">
        <v>33.562999725341797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27.437999725341797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">
      <c r="B80" s="36" t="s">
        <v>103</v>
      </c>
      <c r="C80" s="30">
        <v>33.497001647949219</v>
      </c>
      <c r="D80" s="4">
        <f>STDEV(C78:C80)</f>
        <v>3.5173731923216969</v>
      </c>
      <c r="E80" s="1">
        <f>AVERAGE(C78:C80)</f>
        <v>31.49933369954427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13.080333709716797</v>
      </c>
      <c r="L80" s="1">
        <f>K80-$K$7</f>
        <v>-10.871165911356606</v>
      </c>
      <c r="M80" s="27">
        <f>SQRT((D80*D80)+(H80*H80))</f>
        <v>3.5176149914248374</v>
      </c>
      <c r="N80" s="14"/>
      <c r="O80" s="35">
        <f>POWER(2,-L80)</f>
        <v>1873.0398923507412</v>
      </c>
      <c r="P80" s="26">
        <f>M80/SQRT((COUNT(C78:C80)+COUNT(G78:G80)/2))</f>
        <v>1.6582196093599746</v>
      </c>
    </row>
    <row r="81" spans="2:16">
      <c r="B81" s="36" t="s">
        <v>104</v>
      </c>
      <c r="C81" s="30">
        <v>35.987998962402344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33.727001190185547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">
      <c r="B83" s="36" t="s">
        <v>104</v>
      </c>
      <c r="C83" s="30">
        <v>36.916999816894531</v>
      </c>
      <c r="D83" s="4">
        <f>STDEV(C81:C83)</f>
        <v>1.6406931844001049</v>
      </c>
      <c r="E83" s="1">
        <f>AVERAGE(C81:C83)</f>
        <v>35.543999989827476</v>
      </c>
      <c r="F83" s="8"/>
      <c r="G83" s="30">
        <v>18.819999694824219</v>
      </c>
      <c r="H83" s="3">
        <f>STDEV(G81:G83)</f>
        <v>0.15857608503718745</v>
      </c>
      <c r="I83" s="1">
        <f>AVERAGE(G81:G83)</f>
        <v>18.639666239420574</v>
      </c>
      <c r="J83" s="8"/>
      <c r="K83" s="1">
        <f>E83-I83</f>
        <v>16.904333750406902</v>
      </c>
      <c r="L83" s="1">
        <f>K83-$K$7</f>
        <v>-7.0471658706665004</v>
      </c>
      <c r="M83" s="27">
        <f>SQRT((D83*D83)+(H83*H83))</f>
        <v>1.6483387091501183</v>
      </c>
      <c r="N83" s="14"/>
      <c r="O83" s="35">
        <f>POWER(2,-L83)</f>
        <v>132.25384634250514</v>
      </c>
      <c r="P83" s="26">
        <f>M83/SQRT((COUNT(C81:C83)+COUNT(G81:G83)/2))</f>
        <v>0.77703431928821931</v>
      </c>
    </row>
    <row r="84" spans="2:16">
      <c r="B84" s="36" t="s">
        <v>105</v>
      </c>
      <c r="C84" s="30">
        <v>36.104999542236328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>
        <v>32.750999450683594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">
      <c r="B86" s="36" t="s">
        <v>105</v>
      </c>
      <c r="C86" t="s">
        <v>79</v>
      </c>
      <c r="D86" s="4">
        <f>STDEV(C84:C86)</f>
        <v>2.3716362088372396</v>
      </c>
      <c r="E86" s="1">
        <f>AVERAGE(C84:C86)</f>
        <v>34.427999496459961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15.088666280110676</v>
      </c>
      <c r="L86" s="1">
        <f>K86-$K$7</f>
        <v>-8.8628333409627267</v>
      </c>
      <c r="M86" s="27">
        <f>SQRT((D86*D86)+(H86*H86))</f>
        <v>2.371843306774422</v>
      </c>
      <c r="N86" s="14"/>
      <c r="O86" s="35">
        <f>POWER(2,-L86)</f>
        <v>465.56324030292575</v>
      </c>
      <c r="P86" s="26">
        <f>M86/SQRT((COUNT(C84:C86)+COUNT(G84:G86)/2))</f>
        <v>1.2678035755804069</v>
      </c>
    </row>
    <row r="87" spans="2:16">
      <c r="B87" s="36" t="s">
        <v>106</v>
      </c>
      <c r="C87" s="30">
        <v>32.242000579833984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>
        <v>39.948001861572266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">
      <c r="B89" s="36" t="s">
        <v>106</v>
      </c>
      <c r="C89" s="30">
        <v>31.920999526977539</v>
      </c>
      <c r="D89" s="4">
        <f>STDEV(C87:C89)</f>
        <v>4.5445620234458186</v>
      </c>
      <c r="E89" s="1">
        <f>AVERAGE(C87:C89)</f>
        <v>34.703667322794594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16.707333882649738</v>
      </c>
      <c r="L89" s="1">
        <f>K89-$K$7</f>
        <v>-7.2441657384236642</v>
      </c>
      <c r="M89" s="27">
        <f>SQRT((D89*D89)+(H89*H89))</f>
        <v>4.5449284149235734</v>
      </c>
      <c r="N89" s="14"/>
      <c r="O89" s="35">
        <f>POWER(2,-L89)</f>
        <v>151.60418177525386</v>
      </c>
      <c r="P89" s="26">
        <f>M89/SQRT((COUNT(C87:C89)+COUNT(G87:G89)/2))</f>
        <v>2.1424998014665904</v>
      </c>
    </row>
    <row r="90" spans="2:16">
      <c r="B90" s="36" t="s">
        <v>107</v>
      </c>
      <c r="C90" t="s">
        <v>79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34.555000305175781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">
      <c r="B92" s="36" t="s">
        <v>107</v>
      </c>
      <c r="C92" s="30">
        <v>32.467998504638672</v>
      </c>
      <c r="D92" s="4">
        <f>STDEV(C90:C92)</f>
        <v>1.4757331255083246</v>
      </c>
      <c r="E92" s="1">
        <f>AVERAGE(C90:C92)</f>
        <v>33.511499404907227</v>
      </c>
      <c r="F92" s="8"/>
      <c r="G92" s="30">
        <v>18.246000289916992</v>
      </c>
      <c r="H92" s="3">
        <f>STDEV(G90:G92)</f>
        <v>0.15630235368057988</v>
      </c>
      <c r="I92" s="1">
        <f>AVERAGE(G90:G92)</f>
        <v>18.068333307902019</v>
      </c>
      <c r="J92" s="8"/>
      <c r="K92" s="1">
        <f>E92-I92</f>
        <v>15.443166097005207</v>
      </c>
      <c r="L92" s="1">
        <f>K92-$K$7</f>
        <v>-8.5083335240681954</v>
      </c>
      <c r="M92" s="27">
        <f>SQRT((D92*D92)+(H92*H92))</f>
        <v>1.483987426998173</v>
      </c>
      <c r="N92" s="14"/>
      <c r="O92" s="35">
        <f>POWER(2,-L92)</f>
        <v>364.13598879994828</v>
      </c>
      <c r="P92" s="26">
        <f>M92/SQRT((COUNT(C90:C92)+COUNT(G90:G92)/2))</f>
        <v>0.79322464544390991</v>
      </c>
    </row>
    <row r="93" spans="2:16">
      <c r="B93" s="36" t="s">
        <v>108</v>
      </c>
      <c r="C93" s="30">
        <v>34.398998260498047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33.162998199462891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">
      <c r="B95" s="36" t="s">
        <v>108</v>
      </c>
      <c r="C95" s="30">
        <v>34.116001129150391</v>
      </c>
      <c r="D95" s="4">
        <f>STDEV(C93:C95)</f>
        <v>0.64755927801024138</v>
      </c>
      <c r="E95" s="1">
        <f>AVERAGE(C93:C95)</f>
        <v>33.892665863037109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13.58299954732259</v>
      </c>
      <c r="L95" s="1">
        <f>K95-$K$7</f>
        <v>-10.368500073750813</v>
      </c>
      <c r="M95" s="27">
        <f>SQRT((D95*D95)+(H95*H95))</f>
        <v>0.65030094881017619</v>
      </c>
      <c r="N95" s="14"/>
      <c r="O95" s="35">
        <f>POWER(2,-L95)</f>
        <v>1321.9941466521614</v>
      </c>
      <c r="P95" s="26">
        <f>M95/SQRT((COUNT(C93:C95)+COUNT(G93:G95)/2))</f>
        <v>0.30655480714381433</v>
      </c>
    </row>
    <row r="96" spans="2:16">
      <c r="B96" s="36" t="s">
        <v>109</v>
      </c>
      <c r="C96" t="s">
        <v>79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/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">
      <c r="B98" s="36" t="s">
        <v>109</v>
      </c>
      <c r="C98" s="30">
        <v>35.561000823974609</v>
      </c>
      <c r="D98" s="4" t="e">
        <f>STDEV(C96:C98)</f>
        <v>#DIV/0!</v>
      </c>
      <c r="E98" s="1">
        <f>AVERAGE(C96:C98)</f>
        <v>35.561000823974609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20.360000610351562</v>
      </c>
      <c r="J98" s="8"/>
      <c r="K98" s="1">
        <f>E98-I98</f>
        <v>15.201000213623047</v>
      </c>
      <c r="L98" s="1">
        <f>K98-$K$7</f>
        <v>-8.7504994074503557</v>
      </c>
      <c r="M98" s="27" t="e">
        <f>SQRT((D98*D98)+(H98*H98))</f>
        <v>#DIV/0!</v>
      </c>
      <c r="N98" s="14"/>
      <c r="O98" s="35">
        <f>POWER(2,-L98)</f>
        <v>430.68802701033223</v>
      </c>
      <c r="P98" s="26" t="e">
        <f>M98/SQRT((COUNT(C96:C98)+COUNT(G96:G98)/2))</f>
        <v>#DIV/0!</v>
      </c>
    </row>
    <row r="99" spans="2:16">
      <c r="B99" s="36" t="s">
        <v>110</v>
      </c>
      <c r="C99" s="30">
        <v>35.73699951171875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35.933998107910156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">
      <c r="B101" s="36" t="s">
        <v>110</v>
      </c>
      <c r="C101" t="s">
        <v>79</v>
      </c>
      <c r="D101" s="4">
        <f>STDEV(C99:C101)</f>
        <v>0.13929904325117373</v>
      </c>
      <c r="E101" s="1">
        <f>AVERAGE(C99:C101)</f>
        <v>35.835498809814453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15.754831949869793</v>
      </c>
      <c r="L101" s="1">
        <f>K101-$K$7</f>
        <v>-8.1966676712036097</v>
      </c>
      <c r="M101" s="27">
        <f>SQRT((D101*D101)+(H101*H101))</f>
        <v>0.14124301622249125</v>
      </c>
      <c r="N101" s="14"/>
      <c r="O101" s="35">
        <f>POWER(2,-L101)</f>
        <v>293.3883289481812</v>
      </c>
      <c r="P101" s="26">
        <f>M101/SQRT((COUNT(C99:C101)+COUNT(G99:G101)/2))</f>
        <v>7.5497567854159425E-2</v>
      </c>
    </row>
    <row r="102" spans="2:16">
      <c r="B102" s="36" t="s">
        <v>111</v>
      </c>
      <c r="C102" s="30">
        <v>33.259998321533203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t="s">
        <v>79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">
      <c r="B104" s="36" t="s">
        <v>111</v>
      </c>
      <c r="C104" s="30">
        <v>30.285999298095703</v>
      </c>
      <c r="D104" s="4">
        <f>STDEV(C102:C104)</f>
        <v>2.1029348767148264</v>
      </c>
      <c r="E104" s="1">
        <f>AVERAGE(C102:C104)</f>
        <v>31.772998809814453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12.154332478841145</v>
      </c>
      <c r="L104" s="1">
        <f>K104-$K$7</f>
        <v>-11.797167142232258</v>
      </c>
      <c r="M104" s="27">
        <f>SQRT((D104*D104)+(H104*H104))</f>
        <v>2.1039998649167964</v>
      </c>
      <c r="N104" s="14"/>
      <c r="O104" s="35">
        <f>POWER(2,-L104)</f>
        <v>3558.7802660179691</v>
      </c>
      <c r="P104" s="26">
        <f>M104/SQRT((COUNT(C102:C104)+COUNT(G102:G104)/2))</f>
        <v>1.1246352337624723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Elena Nikolaeva</cp:lastModifiedBy>
  <cp:lastPrinted>2006-05-26T11:48:22Z</cp:lastPrinted>
  <dcterms:created xsi:type="dcterms:W3CDTF">2004-01-30T12:41:56Z</dcterms:created>
  <dcterms:modified xsi:type="dcterms:W3CDTF">2014-07-10T12:07:44Z</dcterms:modified>
</cp:coreProperties>
</file>