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 defaultThemeVersion="124226"/>
  <bookViews>
    <workbookView xWindow="-1230" yWindow="75" windowWidth="17760" windowHeight="11760" activeTab="1"/>
  </bookViews>
  <sheets>
    <sheet name="KONTROLL" sheetId="21" r:id="rId1"/>
    <sheet name="PSORIAAS" sheetId="23" r:id="rId2"/>
    <sheet name="VITILIIGO" sheetId="24" r:id="rId3"/>
  </sheets>
  <calcPr calcId="125725"/>
</workbook>
</file>

<file path=xl/calcChain.xml><?xml version="1.0" encoding="utf-8"?>
<calcChain xmlns="http://schemas.openxmlformats.org/spreadsheetml/2006/main">
  <c r="D94" i="24"/>
  <c r="H94"/>
  <c r="M94"/>
  <c r="P94"/>
  <c r="E94"/>
  <c r="I94"/>
  <c r="K94"/>
  <c r="E7"/>
  <c r="I7"/>
  <c r="K7" s="1"/>
  <c r="D92"/>
  <c r="H92"/>
  <c r="M92"/>
  <c r="P92"/>
  <c r="E92"/>
  <c r="I92"/>
  <c r="K92"/>
  <c r="D90"/>
  <c r="H90"/>
  <c r="M90"/>
  <c r="P90"/>
  <c r="E90"/>
  <c r="I90"/>
  <c r="K90"/>
  <c r="D88"/>
  <c r="H88"/>
  <c r="M88"/>
  <c r="P88"/>
  <c r="E88"/>
  <c r="I88"/>
  <c r="K88"/>
  <c r="D86"/>
  <c r="H86"/>
  <c r="M86"/>
  <c r="P86"/>
  <c r="E86"/>
  <c r="I86"/>
  <c r="K86"/>
  <c r="D84"/>
  <c r="H84"/>
  <c r="M84"/>
  <c r="P84"/>
  <c r="E84"/>
  <c r="I84"/>
  <c r="K84"/>
  <c r="D82"/>
  <c r="H82"/>
  <c r="M82"/>
  <c r="P82"/>
  <c r="E82"/>
  <c r="I82"/>
  <c r="K82"/>
  <c r="D80"/>
  <c r="H80"/>
  <c r="M80"/>
  <c r="P80"/>
  <c r="E80"/>
  <c r="I80"/>
  <c r="K80"/>
  <c r="D78"/>
  <c r="H78"/>
  <c r="M78"/>
  <c r="P78"/>
  <c r="E78"/>
  <c r="I78"/>
  <c r="K78"/>
  <c r="D76"/>
  <c r="H76"/>
  <c r="M76"/>
  <c r="P76"/>
  <c r="E76"/>
  <c r="I76"/>
  <c r="K76"/>
  <c r="D74"/>
  <c r="H74"/>
  <c r="M74"/>
  <c r="P74"/>
  <c r="E74"/>
  <c r="I74"/>
  <c r="K74"/>
  <c r="D72"/>
  <c r="H72"/>
  <c r="M72"/>
  <c r="P72"/>
  <c r="E72"/>
  <c r="I72"/>
  <c r="K72"/>
  <c r="D70"/>
  <c r="H70"/>
  <c r="M70"/>
  <c r="P70"/>
  <c r="E70"/>
  <c r="I70"/>
  <c r="K70"/>
  <c r="D68"/>
  <c r="H68"/>
  <c r="M68"/>
  <c r="P68"/>
  <c r="E68"/>
  <c r="I68"/>
  <c r="K68"/>
  <c r="D66"/>
  <c r="H66"/>
  <c r="M66" s="1"/>
  <c r="P66" s="1"/>
  <c r="E66"/>
  <c r="I66"/>
  <c r="K66" s="1"/>
  <c r="D64"/>
  <c r="H64"/>
  <c r="M64" s="1"/>
  <c r="P64" s="1"/>
  <c r="E64"/>
  <c r="I64"/>
  <c r="K64" s="1"/>
  <c r="D62"/>
  <c r="H62"/>
  <c r="M62"/>
  <c r="P62" s="1"/>
  <c r="E62"/>
  <c r="I62"/>
  <c r="K62"/>
  <c r="D60"/>
  <c r="H60"/>
  <c r="M60"/>
  <c r="P60"/>
  <c r="E60"/>
  <c r="I60"/>
  <c r="K60"/>
  <c r="D78" i="23"/>
  <c r="H78"/>
  <c r="M78"/>
  <c r="P78"/>
  <c r="E78"/>
  <c r="I78"/>
  <c r="K78"/>
  <c r="E7"/>
  <c r="I7"/>
  <c r="K7" s="1"/>
  <c r="D76"/>
  <c r="H76"/>
  <c r="M76"/>
  <c r="P76"/>
  <c r="E76"/>
  <c r="I76"/>
  <c r="K76"/>
  <c r="D74"/>
  <c r="H74"/>
  <c r="M74"/>
  <c r="P74"/>
  <c r="E74"/>
  <c r="I74"/>
  <c r="K74"/>
  <c r="D72"/>
  <c r="H72"/>
  <c r="M72"/>
  <c r="P72"/>
  <c r="E72"/>
  <c r="I72"/>
  <c r="K72"/>
  <c r="D70"/>
  <c r="H70"/>
  <c r="M70"/>
  <c r="P70"/>
  <c r="E70"/>
  <c r="I70"/>
  <c r="K70"/>
  <c r="D68"/>
  <c r="H68"/>
  <c r="M68"/>
  <c r="P68"/>
  <c r="E68"/>
  <c r="I68"/>
  <c r="K68"/>
  <c r="D66"/>
  <c r="H66"/>
  <c r="M66" s="1"/>
  <c r="P66" s="1"/>
  <c r="E66"/>
  <c r="I66"/>
  <c r="K66" s="1"/>
  <c r="D64"/>
  <c r="H64"/>
  <c r="M64" s="1"/>
  <c r="P64" s="1"/>
  <c r="E64"/>
  <c r="I64"/>
  <c r="K64" s="1"/>
  <c r="D62"/>
  <c r="H62"/>
  <c r="M62"/>
  <c r="P62" s="1"/>
  <c r="E62"/>
  <c r="I62"/>
  <c r="K62"/>
  <c r="D60"/>
  <c r="H60"/>
  <c r="M60"/>
  <c r="P60"/>
  <c r="E60"/>
  <c r="I60"/>
  <c r="K60"/>
  <c r="D58" i="24"/>
  <c r="H58"/>
  <c r="M58"/>
  <c r="P58"/>
  <c r="E58"/>
  <c r="I58"/>
  <c r="K58"/>
  <c r="D56"/>
  <c r="H56"/>
  <c r="M56" s="1"/>
  <c r="P56" s="1"/>
  <c r="E56"/>
  <c r="I56"/>
  <c r="K56" s="1"/>
  <c r="D54"/>
  <c r="H54"/>
  <c r="M54" s="1"/>
  <c r="P54" s="1"/>
  <c r="E54"/>
  <c r="I54"/>
  <c r="K54" s="1"/>
  <c r="D52"/>
  <c r="H52"/>
  <c r="M52"/>
  <c r="P52" s="1"/>
  <c r="E52"/>
  <c r="I52"/>
  <c r="K52"/>
  <c r="D50"/>
  <c r="H50"/>
  <c r="M50"/>
  <c r="P50"/>
  <c r="E50"/>
  <c r="I50"/>
  <c r="K50"/>
  <c r="D48"/>
  <c r="H48"/>
  <c r="M48" s="1"/>
  <c r="P48" s="1"/>
  <c r="E48"/>
  <c r="I48"/>
  <c r="K48" s="1"/>
  <c r="D46"/>
  <c r="H46"/>
  <c r="M46" s="1"/>
  <c r="P46" s="1"/>
  <c r="E46"/>
  <c r="I46"/>
  <c r="K46" s="1"/>
  <c r="D44"/>
  <c r="H44"/>
  <c r="M44"/>
  <c r="P44" s="1"/>
  <c r="E44"/>
  <c r="I44"/>
  <c r="K44"/>
  <c r="D42"/>
  <c r="H42"/>
  <c r="M42"/>
  <c r="P42"/>
  <c r="E42"/>
  <c r="I42"/>
  <c r="K42"/>
  <c r="D40"/>
  <c r="H40"/>
  <c r="M40" s="1"/>
  <c r="P40" s="1"/>
  <c r="E40"/>
  <c r="I40"/>
  <c r="K40" s="1"/>
  <c r="D38"/>
  <c r="H38"/>
  <c r="M38" s="1"/>
  <c r="P38" s="1"/>
  <c r="E38"/>
  <c r="I38"/>
  <c r="K38" s="1"/>
  <c r="D36"/>
  <c r="H36"/>
  <c r="M36"/>
  <c r="P36" s="1"/>
  <c r="E36"/>
  <c r="I36"/>
  <c r="K36"/>
  <c r="D34"/>
  <c r="H34"/>
  <c r="M34"/>
  <c r="P34"/>
  <c r="E34"/>
  <c r="I34"/>
  <c r="K34"/>
  <c r="D32"/>
  <c r="H32"/>
  <c r="M32" s="1"/>
  <c r="P32" s="1"/>
  <c r="E32"/>
  <c r="I32"/>
  <c r="K32" s="1"/>
  <c r="D30"/>
  <c r="H30"/>
  <c r="M30" s="1"/>
  <c r="P30" s="1"/>
  <c r="E30"/>
  <c r="I30"/>
  <c r="K30" s="1"/>
  <c r="D28"/>
  <c r="H28"/>
  <c r="M28"/>
  <c r="P28" s="1"/>
  <c r="E28"/>
  <c r="I28"/>
  <c r="K28"/>
  <c r="D26"/>
  <c r="H26"/>
  <c r="M26"/>
  <c r="P26"/>
  <c r="E26"/>
  <c r="I26"/>
  <c r="K26"/>
  <c r="D24"/>
  <c r="H24"/>
  <c r="M24" s="1"/>
  <c r="P24" s="1"/>
  <c r="E24"/>
  <c r="I24"/>
  <c r="K24" s="1"/>
  <c r="D22"/>
  <c r="H22"/>
  <c r="M22" s="1"/>
  <c r="P22" s="1"/>
  <c r="E22"/>
  <c r="I22"/>
  <c r="K22" s="1"/>
  <c r="D20"/>
  <c r="H20"/>
  <c r="M20"/>
  <c r="P20" s="1"/>
  <c r="E20"/>
  <c r="I20"/>
  <c r="K20"/>
  <c r="D18"/>
  <c r="H18"/>
  <c r="M18"/>
  <c r="P18"/>
  <c r="E18"/>
  <c r="I18"/>
  <c r="K18"/>
  <c r="D16"/>
  <c r="H16"/>
  <c r="M16" s="1"/>
  <c r="P16" s="1"/>
  <c r="E16"/>
  <c r="I16"/>
  <c r="K16" s="1"/>
  <c r="D14"/>
  <c r="H14"/>
  <c r="M14" s="1"/>
  <c r="P14" s="1"/>
  <c r="E14"/>
  <c r="I14"/>
  <c r="K14" s="1"/>
  <c r="D12"/>
  <c r="H12"/>
  <c r="M12"/>
  <c r="P12" s="1"/>
  <c r="E12"/>
  <c r="I12"/>
  <c r="K12"/>
  <c r="D10"/>
  <c r="H10"/>
  <c r="M10"/>
  <c r="P10"/>
  <c r="E10"/>
  <c r="I10"/>
  <c r="K10"/>
  <c r="D7"/>
  <c r="H7"/>
  <c r="M7"/>
  <c r="P7" s="1"/>
  <c r="D58" i="23"/>
  <c r="H58"/>
  <c r="M58"/>
  <c r="P58" s="1"/>
  <c r="E58"/>
  <c r="I58"/>
  <c r="K58"/>
  <c r="D56"/>
  <c r="H56"/>
  <c r="M56"/>
  <c r="P56"/>
  <c r="E56"/>
  <c r="I56"/>
  <c r="K56"/>
  <c r="D54"/>
  <c r="H54"/>
  <c r="M54" s="1"/>
  <c r="P54" s="1"/>
  <c r="E54"/>
  <c r="I54"/>
  <c r="K54" s="1"/>
  <c r="D52"/>
  <c r="H52"/>
  <c r="M52" s="1"/>
  <c r="P52" s="1"/>
  <c r="E52"/>
  <c r="I52"/>
  <c r="K52" s="1"/>
  <c r="D50"/>
  <c r="H50"/>
  <c r="M50"/>
  <c r="P50" s="1"/>
  <c r="E50"/>
  <c r="I50"/>
  <c r="K50"/>
  <c r="D48"/>
  <c r="H48"/>
  <c r="M48"/>
  <c r="P48"/>
  <c r="E48"/>
  <c r="I48"/>
  <c r="K48"/>
  <c r="D46"/>
  <c r="H46"/>
  <c r="M46" s="1"/>
  <c r="P46" s="1"/>
  <c r="E46"/>
  <c r="I46"/>
  <c r="K46" s="1"/>
  <c r="D44"/>
  <c r="H44"/>
  <c r="M44" s="1"/>
  <c r="P44" s="1"/>
  <c r="E44"/>
  <c r="I44"/>
  <c r="K44" s="1"/>
  <c r="D42"/>
  <c r="H42"/>
  <c r="M42"/>
  <c r="P42" s="1"/>
  <c r="E42"/>
  <c r="I42"/>
  <c r="K42"/>
  <c r="D40"/>
  <c r="H40"/>
  <c r="M40"/>
  <c r="P40"/>
  <c r="E40"/>
  <c r="I40"/>
  <c r="K40"/>
  <c r="D38"/>
  <c r="H38"/>
  <c r="M38" s="1"/>
  <c r="P38" s="1"/>
  <c r="E38"/>
  <c r="I38"/>
  <c r="K38" s="1"/>
  <c r="D36"/>
  <c r="H36"/>
  <c r="M36" s="1"/>
  <c r="P36" s="1"/>
  <c r="E36"/>
  <c r="I36"/>
  <c r="K36" s="1"/>
  <c r="D34"/>
  <c r="H34"/>
  <c r="M34"/>
  <c r="P34" s="1"/>
  <c r="E34"/>
  <c r="I34"/>
  <c r="K34"/>
  <c r="D32"/>
  <c r="H32"/>
  <c r="M32"/>
  <c r="P32" s="1"/>
  <c r="E32"/>
  <c r="I32"/>
  <c r="K32"/>
  <c r="D30"/>
  <c r="H30"/>
  <c r="M30" s="1"/>
  <c r="P30" s="1"/>
  <c r="E30"/>
  <c r="I30"/>
  <c r="K30" s="1"/>
  <c r="D28"/>
  <c r="H28"/>
  <c r="M28" s="1"/>
  <c r="P28" s="1"/>
  <c r="E28"/>
  <c r="I28"/>
  <c r="K28" s="1"/>
  <c r="D26"/>
  <c r="H26"/>
  <c r="M26"/>
  <c r="P26" s="1"/>
  <c r="E26"/>
  <c r="I26"/>
  <c r="K26"/>
  <c r="D24"/>
  <c r="H24"/>
  <c r="M24"/>
  <c r="P24"/>
  <c r="E24"/>
  <c r="I24"/>
  <c r="K24"/>
  <c r="D22"/>
  <c r="H22"/>
  <c r="M22" s="1"/>
  <c r="P22" s="1"/>
  <c r="E22"/>
  <c r="I22"/>
  <c r="K22" s="1"/>
  <c r="D20"/>
  <c r="H20"/>
  <c r="M20" s="1"/>
  <c r="P20" s="1"/>
  <c r="E20"/>
  <c r="I20"/>
  <c r="K20" s="1"/>
  <c r="D18"/>
  <c r="H18"/>
  <c r="M18"/>
  <c r="P18" s="1"/>
  <c r="E18"/>
  <c r="I18"/>
  <c r="K18"/>
  <c r="D16"/>
  <c r="H16"/>
  <c r="M16"/>
  <c r="P16"/>
  <c r="E16"/>
  <c r="I16"/>
  <c r="K16"/>
  <c r="D14"/>
  <c r="H14"/>
  <c r="M14" s="1"/>
  <c r="P14" s="1"/>
  <c r="E14"/>
  <c r="I14"/>
  <c r="K14" s="1"/>
  <c r="D12"/>
  <c r="H12"/>
  <c r="M12" s="1"/>
  <c r="P12" s="1"/>
  <c r="E12"/>
  <c r="I12"/>
  <c r="K12" s="1"/>
  <c r="D10"/>
  <c r="H10"/>
  <c r="M10"/>
  <c r="P10" s="1"/>
  <c r="E10"/>
  <c r="I10"/>
  <c r="K10"/>
  <c r="D7"/>
  <c r="H7"/>
  <c r="M7" s="1"/>
  <c r="P7" s="1"/>
  <c r="I58" i="21"/>
  <c r="H58"/>
  <c r="D58"/>
  <c r="M58"/>
  <c r="P58"/>
  <c r="E58"/>
  <c r="I56"/>
  <c r="H56"/>
  <c r="E56"/>
  <c r="D56"/>
  <c r="I54"/>
  <c r="H54"/>
  <c r="E54"/>
  <c r="D54"/>
  <c r="I52"/>
  <c r="H52"/>
  <c r="E52"/>
  <c r="D52"/>
  <c r="I50"/>
  <c r="H50"/>
  <c r="E50"/>
  <c r="D50"/>
  <c r="I48"/>
  <c r="H48"/>
  <c r="E48"/>
  <c r="D48"/>
  <c r="I46"/>
  <c r="H46"/>
  <c r="E46"/>
  <c r="D46"/>
  <c r="I44"/>
  <c r="H44"/>
  <c r="E44"/>
  <c r="D44"/>
  <c r="I42"/>
  <c r="H42"/>
  <c r="E42"/>
  <c r="D42"/>
  <c r="I40"/>
  <c r="K40" s="1"/>
  <c r="L40" s="1"/>
  <c r="O40" s="1"/>
  <c r="H40"/>
  <c r="M40" s="1"/>
  <c r="P40" s="1"/>
  <c r="E40"/>
  <c r="D40"/>
  <c r="I38"/>
  <c r="H38"/>
  <c r="E38"/>
  <c r="D38"/>
  <c r="I36"/>
  <c r="H36"/>
  <c r="D36"/>
  <c r="M36"/>
  <c r="P36" s="1"/>
  <c r="E36"/>
  <c r="I34"/>
  <c r="H34"/>
  <c r="M34" s="1"/>
  <c r="P34" s="1"/>
  <c r="D34"/>
  <c r="E34"/>
  <c r="I32"/>
  <c r="H32"/>
  <c r="E32"/>
  <c r="D32"/>
  <c r="I30"/>
  <c r="H30"/>
  <c r="E30"/>
  <c r="D30"/>
  <c r="I28"/>
  <c r="H28"/>
  <c r="E28"/>
  <c r="D28"/>
  <c r="I26"/>
  <c r="K26" s="1"/>
  <c r="L26" s="1"/>
  <c r="O26" s="1"/>
  <c r="H26"/>
  <c r="E26"/>
  <c r="D26"/>
  <c r="I24"/>
  <c r="K24" s="1"/>
  <c r="L24" s="1"/>
  <c r="O24" s="1"/>
  <c r="H24"/>
  <c r="E24"/>
  <c r="D24"/>
  <c r="I22"/>
  <c r="H22"/>
  <c r="E22"/>
  <c r="D22"/>
  <c r="I20"/>
  <c r="H20"/>
  <c r="E20"/>
  <c r="D20"/>
  <c r="I18"/>
  <c r="K18" s="1"/>
  <c r="L18" s="1"/>
  <c r="O18" s="1"/>
  <c r="H18"/>
  <c r="E18"/>
  <c r="D18"/>
  <c r="I16"/>
  <c r="K16" s="1"/>
  <c r="L16" s="1"/>
  <c r="O16" s="1"/>
  <c r="H16"/>
  <c r="E16"/>
  <c r="D16"/>
  <c r="I14"/>
  <c r="H14"/>
  <c r="E14"/>
  <c r="D14"/>
  <c r="I12"/>
  <c r="H12"/>
  <c r="D12"/>
  <c r="M12"/>
  <c r="P12" s="1"/>
  <c r="E12"/>
  <c r="I10"/>
  <c r="H10"/>
  <c r="M10" s="1"/>
  <c r="P10" s="1"/>
  <c r="D10"/>
  <c r="E10"/>
  <c r="I7"/>
  <c r="H7"/>
  <c r="E7"/>
  <c r="D7"/>
  <c r="K32"/>
  <c r="K56"/>
  <c r="K34"/>
  <c r="K36"/>
  <c r="K38"/>
  <c r="L38" s="1"/>
  <c r="O38" s="1"/>
  <c r="K42"/>
  <c r="K44"/>
  <c r="K46"/>
  <c r="K48"/>
  <c r="K50"/>
  <c r="K52"/>
  <c r="K54"/>
  <c r="K58"/>
  <c r="M7"/>
  <c r="P7" s="1"/>
  <c r="K7"/>
  <c r="L7"/>
  <c r="O7"/>
  <c r="K10"/>
  <c r="K12"/>
  <c r="L12" s="1"/>
  <c r="O12" s="1"/>
  <c r="K14"/>
  <c r="L14" s="1"/>
  <c r="O14" s="1"/>
  <c r="K20"/>
  <c r="L20" s="1"/>
  <c r="O20" s="1"/>
  <c r="K22"/>
  <c r="L22" s="1"/>
  <c r="O22" s="1"/>
  <c r="K28"/>
  <c r="L28" s="1"/>
  <c r="O28" s="1"/>
  <c r="K30"/>
  <c r="L30" s="1"/>
  <c r="O30" s="1"/>
  <c r="M38"/>
  <c r="P38" s="1"/>
  <c r="M42"/>
  <c r="P42"/>
  <c r="M46"/>
  <c r="P46"/>
  <c r="M48"/>
  <c r="P48"/>
  <c r="M54"/>
  <c r="P54"/>
  <c r="M56"/>
  <c r="P56"/>
  <c r="M14"/>
  <c r="P14" s="1"/>
  <c r="M16"/>
  <c r="P16" s="1"/>
  <c r="M22"/>
  <c r="P22" s="1"/>
  <c r="M24"/>
  <c r="P24" s="1"/>
  <c r="M30"/>
  <c r="P30" s="1"/>
  <c r="M32"/>
  <c r="P32" s="1"/>
  <c r="M26"/>
  <c r="P26" s="1"/>
  <c r="M28"/>
  <c r="P28" s="1"/>
  <c r="M50"/>
  <c r="P50"/>
  <c r="M52"/>
  <c r="P52"/>
  <c r="M18"/>
  <c r="P18" s="1"/>
  <c r="M20"/>
  <c r="P20" s="1"/>
  <c r="M44"/>
  <c r="P44"/>
  <c r="L32"/>
  <c r="O32" s="1"/>
  <c r="L42"/>
  <c r="O42"/>
  <c r="L56"/>
  <c r="O56"/>
  <c r="L44"/>
  <c r="O44"/>
  <c r="L10"/>
  <c r="O10"/>
  <c r="L46"/>
  <c r="O46" s="1"/>
  <c r="L48"/>
  <c r="O48"/>
  <c r="L50"/>
  <c r="O50"/>
  <c r="L34"/>
  <c r="O34" s="1"/>
  <c r="L54"/>
  <c r="O54"/>
  <c r="L36"/>
  <c r="O36" s="1"/>
  <c r="L58"/>
  <c r="O58"/>
  <c r="L52"/>
  <c r="O52"/>
  <c r="L92" i="24" l="1"/>
  <c r="O92" s="1"/>
  <c r="L84"/>
  <c r="O84" s="1"/>
  <c r="L76"/>
  <c r="O76" s="1"/>
  <c r="L68"/>
  <c r="O68" s="1"/>
  <c r="L60"/>
  <c r="O60" s="1"/>
  <c r="L52"/>
  <c r="O52" s="1"/>
  <c r="L44"/>
  <c r="O44" s="1"/>
  <c r="L36"/>
  <c r="O36" s="1"/>
  <c r="L28"/>
  <c r="O28" s="1"/>
  <c r="L20"/>
  <c r="O20" s="1"/>
  <c r="L12"/>
  <c r="O12" s="1"/>
  <c r="L82"/>
  <c r="O82" s="1"/>
  <c r="L74"/>
  <c r="O74" s="1"/>
  <c r="L58"/>
  <c r="O58" s="1"/>
  <c r="L50"/>
  <c r="O50" s="1"/>
  <c r="L34"/>
  <c r="O34" s="1"/>
  <c r="L26"/>
  <c r="O26" s="1"/>
  <c r="L10"/>
  <c r="O10" s="1"/>
  <c r="L94"/>
  <c r="O94" s="1"/>
  <c r="L86"/>
  <c r="O86" s="1"/>
  <c r="L78"/>
  <c r="O78" s="1"/>
  <c r="L70"/>
  <c r="O70" s="1"/>
  <c r="L62"/>
  <c r="O62" s="1"/>
  <c r="L54"/>
  <c r="O54" s="1"/>
  <c r="L46"/>
  <c r="O46" s="1"/>
  <c r="L38"/>
  <c r="O38" s="1"/>
  <c r="L30"/>
  <c r="O30" s="1"/>
  <c r="L22"/>
  <c r="O22" s="1"/>
  <c r="L14"/>
  <c r="O14" s="1"/>
  <c r="L7"/>
  <c r="O7" s="1"/>
  <c r="L88"/>
  <c r="O88" s="1"/>
  <c r="L80"/>
  <c r="O80" s="1"/>
  <c r="L72"/>
  <c r="O72" s="1"/>
  <c r="L64"/>
  <c r="O64" s="1"/>
  <c r="L56"/>
  <c r="O56" s="1"/>
  <c r="L48"/>
  <c r="O48" s="1"/>
  <c r="L40"/>
  <c r="O40" s="1"/>
  <c r="L32"/>
  <c r="O32" s="1"/>
  <c r="L24"/>
  <c r="O24" s="1"/>
  <c r="L16"/>
  <c r="O16" s="1"/>
  <c r="L90"/>
  <c r="O90" s="1"/>
  <c r="L66"/>
  <c r="O66" s="1"/>
  <c r="L42"/>
  <c r="O42" s="1"/>
  <c r="L18"/>
  <c r="O18" s="1"/>
  <c r="L78" i="23"/>
  <c r="O78" s="1"/>
  <c r="L70"/>
  <c r="O70" s="1"/>
  <c r="L62"/>
  <c r="O62" s="1"/>
  <c r="L52"/>
  <c r="O52" s="1"/>
  <c r="L44"/>
  <c r="O44" s="1"/>
  <c r="L12"/>
  <c r="O12" s="1"/>
  <c r="L72"/>
  <c r="O72" s="1"/>
  <c r="L64"/>
  <c r="O64" s="1"/>
  <c r="L54"/>
  <c r="O54" s="1"/>
  <c r="L46"/>
  <c r="O46" s="1"/>
  <c r="L38"/>
  <c r="O38" s="1"/>
  <c r="L30"/>
  <c r="O30" s="1"/>
  <c r="L22"/>
  <c r="O22" s="1"/>
  <c r="L14"/>
  <c r="O14" s="1"/>
  <c r="L7"/>
  <c r="O7" s="1"/>
  <c r="L74"/>
  <c r="O74" s="1"/>
  <c r="L66"/>
  <c r="O66" s="1"/>
  <c r="L56"/>
  <c r="O56" s="1"/>
  <c r="L48"/>
  <c r="O48" s="1"/>
  <c r="L40"/>
  <c r="O40" s="1"/>
  <c r="L32"/>
  <c r="O32" s="1"/>
  <c r="L24"/>
  <c r="O24" s="1"/>
  <c r="L16"/>
  <c r="O16" s="1"/>
  <c r="L76"/>
  <c r="O76" s="1"/>
  <c r="L68"/>
  <c r="O68" s="1"/>
  <c r="L60"/>
  <c r="O60" s="1"/>
  <c r="L58"/>
  <c r="O58" s="1"/>
  <c r="L50"/>
  <c r="O50" s="1"/>
  <c r="L42"/>
  <c r="O42" s="1"/>
  <c r="L34"/>
  <c r="O34" s="1"/>
  <c r="L26"/>
  <c r="O26" s="1"/>
  <c r="L18"/>
  <c r="O18" s="1"/>
  <c r="L10"/>
  <c r="O10" s="1"/>
  <c r="L36"/>
  <c r="O36" s="1"/>
  <c r="L28"/>
  <c r="O28" s="1"/>
  <c r="L20"/>
  <c r="O20" s="1"/>
</calcChain>
</file>

<file path=xl/sharedStrings.xml><?xml version="1.0" encoding="utf-8"?>
<sst xmlns="http://schemas.openxmlformats.org/spreadsheetml/2006/main" count="197" uniqueCount="87">
  <si>
    <r>
      <t>C</t>
    </r>
    <r>
      <rPr>
        <b/>
        <vertAlign val="subscript"/>
        <sz val="12"/>
        <rFont val="Arial"/>
        <family val="2"/>
        <charset val="186"/>
      </rPr>
      <t>T</t>
    </r>
  </si>
  <si>
    <t>STD</t>
  </si>
  <si>
    <r>
      <t>2</t>
    </r>
    <r>
      <rPr>
        <b/>
        <vertAlign val="superscript"/>
        <sz val="12"/>
        <rFont val="Arial"/>
        <family val="2"/>
        <charset val="186"/>
      </rPr>
      <t>-ΔΔCT</t>
    </r>
  </si>
  <si>
    <t>SAMPLE</t>
  </si>
  <si>
    <t>Kalibraator</t>
  </si>
  <si>
    <t>SEM</t>
  </si>
  <si>
    <r>
      <t>[</t>
    </r>
    <r>
      <rPr>
        <sz val="8"/>
        <rFont val="Arial"/>
        <family val="2"/>
        <charset val="186"/>
      </rPr>
      <t>C</t>
    </r>
    <r>
      <rPr>
        <vertAlign val="subscript"/>
        <sz val="8"/>
        <rFont val="Arial"/>
        <family val="2"/>
        <charset val="186"/>
      </rPr>
      <t>T</t>
    </r>
    <r>
      <rPr>
        <sz val="8"/>
        <rFont val="Times New Roman"/>
        <family val="1"/>
        <charset val="186"/>
      </rPr>
      <t>]</t>
    </r>
  </si>
  <si>
    <r>
      <t>ΔC</t>
    </r>
    <r>
      <rPr>
        <vertAlign val="subscript"/>
        <sz val="8"/>
        <rFont val="Arial"/>
        <family val="2"/>
      </rPr>
      <t>T</t>
    </r>
  </si>
  <si>
    <r>
      <t>ΔΔC</t>
    </r>
    <r>
      <rPr>
        <vertAlign val="subscript"/>
        <sz val="8"/>
        <rFont val="Arial"/>
        <family val="2"/>
      </rPr>
      <t>T</t>
    </r>
  </si>
  <si>
    <t>PH019</t>
  </si>
  <si>
    <t>PT019</t>
  </si>
  <si>
    <t>PH022</t>
  </si>
  <si>
    <t>PT022</t>
  </si>
  <si>
    <t>PH023</t>
  </si>
  <si>
    <t>PT023</t>
  </si>
  <si>
    <t>PH024</t>
  </si>
  <si>
    <t>PT024</t>
  </si>
  <si>
    <t>PH025</t>
  </si>
  <si>
    <t>PT025</t>
  </si>
  <si>
    <t>PH026</t>
  </si>
  <si>
    <t>PT026</t>
  </si>
  <si>
    <t>PH027</t>
  </si>
  <si>
    <t>PT027</t>
  </si>
  <si>
    <t>PH028</t>
  </si>
  <si>
    <t>PT028</t>
  </si>
  <si>
    <t>PH029</t>
  </si>
  <si>
    <t>PT029</t>
  </si>
  <si>
    <t>PH030</t>
  </si>
  <si>
    <t>PT030</t>
  </si>
  <si>
    <t>PH031</t>
  </si>
  <si>
    <t>PT031</t>
  </si>
  <si>
    <t>PH032</t>
  </si>
  <si>
    <t>PT032</t>
  </si>
  <si>
    <t>PH033</t>
  </si>
  <si>
    <t>PT033</t>
  </si>
  <si>
    <t>PH034</t>
  </si>
  <si>
    <t>PT034</t>
  </si>
  <si>
    <t>PH035</t>
  </si>
  <si>
    <t>PT035</t>
  </si>
  <si>
    <t>VH003</t>
  </si>
  <si>
    <t>VT003</t>
  </si>
  <si>
    <t>VH004</t>
  </si>
  <si>
    <t>VT004</t>
  </si>
  <si>
    <t>VH005</t>
  </si>
  <si>
    <t>VT005</t>
  </si>
  <si>
    <t>VH006</t>
  </si>
  <si>
    <t>VT006</t>
  </si>
  <si>
    <t>VH007</t>
  </si>
  <si>
    <t>VT007</t>
  </si>
  <si>
    <t>VH009</t>
  </si>
  <si>
    <t>VT009</t>
  </si>
  <si>
    <t>VH010</t>
  </si>
  <si>
    <t>VT010</t>
  </si>
  <si>
    <t>VH011</t>
  </si>
  <si>
    <t>VT011</t>
  </si>
  <si>
    <t>VH012</t>
  </si>
  <si>
    <t>VT012</t>
  </si>
  <si>
    <t>VH013</t>
  </si>
  <si>
    <t>VT013</t>
  </si>
  <si>
    <t>VH014</t>
  </si>
  <si>
    <t>VT014</t>
  </si>
  <si>
    <t>VH015</t>
  </si>
  <si>
    <t>VT015</t>
  </si>
  <si>
    <t>VH016</t>
  </si>
  <si>
    <t>VT016</t>
  </si>
  <si>
    <t>VH017</t>
  </si>
  <si>
    <t>VT017</t>
  </si>
  <si>
    <t>VH018</t>
  </si>
  <si>
    <t>VT018</t>
  </si>
  <si>
    <t>C001</t>
  </si>
  <si>
    <t>C008</t>
  </si>
  <si>
    <t>C009</t>
  </si>
  <si>
    <t>C011</t>
  </si>
  <si>
    <t>C012</t>
  </si>
  <si>
    <t>C014</t>
  </si>
  <si>
    <t>C015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</si>
  <si>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</si>
  <si>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</si>
  <si>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</si>
  <si>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</si>
  <si>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</si>
  <si>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</si>
  <si>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</si>
  <si>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</si>
  <si>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</si>
  <si>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let7a</t>
  </si>
  <si>
    <t>miR-125a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</si>
</sst>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.000"/>
  </numFmts>
  <fonts count="18">
    <font>
      <sz val="10"/>
      <name val="Arial"/>
      <charset val="186"/>
    </font>
    <font>
      <b/>
      <sz val="12"/>
      <name val="Arial"/>
      <family val="2"/>
      <charset val="186"/>
    </font>
    <font>
      <b/>
      <vertAlign val="subscript"/>
      <sz val="12"/>
      <name val="Arial"/>
      <family val="2"/>
      <charset val="186"/>
    </font>
    <font>
      <b/>
      <vertAlign val="superscript"/>
      <sz val="12"/>
      <name val="Arial"/>
      <family val="2"/>
      <charset val="186"/>
    </font>
    <font>
      <b/>
      <sz val="12"/>
      <name val="Times New Roman"/>
      <family val="1"/>
      <charset val="186"/>
    </font>
    <font>
      <b/>
      <sz val="10"/>
      <name val="Arial"/>
      <family val="2"/>
      <charset val="186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  <charset val="186"/>
    </font>
    <font>
      <sz val="8"/>
      <name val="Times New Roman"/>
      <family val="1"/>
      <charset val="186"/>
    </font>
    <font>
      <vertAlign val="subscript"/>
      <sz val="8"/>
      <name val="Arial"/>
      <family val="2"/>
      <charset val="186"/>
    </font>
    <font>
      <sz val="8"/>
      <name val="Arial"/>
      <family val="2"/>
    </font>
    <font>
      <vertAlign val="subscript"/>
      <sz val="8"/>
      <name val="Arial"/>
      <family val="2"/>
    </font>
    <font>
      <sz val="10"/>
      <name val="Arial"/>
      <family val="2"/>
      <charset val="186"/>
    </font>
    <font>
      <sz val="10"/>
      <color rgb="FFFF0000"/>
      <name val="Arial"/>
      <family val="2"/>
      <charset val="186"/>
    </font>
    <font>
      <sz val="10"/>
      <color rgb="FF00B050"/>
      <name val="Arial"/>
      <family val="2"/>
      <charset val="186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44">
    <xf numFmtId="0" fontId="0" fillId="0" borderId="0" xfId="0"/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0" fillId="0" borderId="1" xfId="0" applyNumberFormat="1" applyBorder="1" applyAlignment="1" applyProtection="1">
      <alignment horizontal="center"/>
      <protection locked="0"/>
    </xf>
    <xf numFmtId="2" fontId="0" fillId="0" borderId="1" xfId="0" applyNumberFormat="1" applyBorder="1" applyAlignment="1" applyProtection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2" fontId="0" fillId="2" borderId="1" xfId="0" applyNumberFormat="1" applyFill="1" applyBorder="1" applyAlignment="1" applyProtection="1">
      <alignment horizontal="center"/>
      <protection locked="0"/>
    </xf>
    <xf numFmtId="2" fontId="0" fillId="0" borderId="0" xfId="0" applyNumberFormat="1"/>
    <xf numFmtId="2" fontId="0" fillId="0" borderId="0" xfId="0" applyNumberFormat="1" applyBorder="1" applyAlignment="1">
      <alignment horizontal="center"/>
    </xf>
    <xf numFmtId="0" fontId="7" fillId="0" borderId="0" xfId="0" applyFont="1" applyProtection="1"/>
    <xf numFmtId="2" fontId="0" fillId="0" borderId="0" xfId="0" applyNumberFormat="1" applyBorder="1" applyAlignment="1" applyProtection="1">
      <alignment horizontal="center"/>
      <protection locked="0"/>
    </xf>
    <xf numFmtId="2" fontId="0" fillId="0" borderId="0" xfId="0" applyNumberFormat="1" applyBorder="1"/>
    <xf numFmtId="2" fontId="7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0" xfId="0" applyNumberFormat="1" applyFont="1" applyAlignment="1" applyProtection="1">
      <alignment horizontal="center"/>
    </xf>
    <xf numFmtId="2" fontId="8" fillId="0" borderId="0" xfId="0" applyNumberFormat="1" applyFont="1" applyBorder="1" applyAlignment="1">
      <alignment horizontal="center"/>
    </xf>
    <xf numFmtId="2" fontId="1" fillId="0" borderId="0" xfId="0" applyNumberFormat="1" applyFont="1" applyAlignment="1" applyProtection="1">
      <alignment horizontal="center"/>
    </xf>
    <xf numFmtId="2" fontId="4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 applyAlignment="1" applyProtection="1">
      <protection locked="0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2" fontId="0" fillId="0" borderId="0" xfId="0" applyNumberFormat="1" applyAlignment="1">
      <alignment horizontal="right"/>
    </xf>
    <xf numFmtId="2" fontId="9" fillId="0" borderId="0" xfId="0" applyNumberFormat="1" applyFont="1" applyAlignment="1" applyProtection="1">
      <alignment horizontal="center"/>
    </xf>
    <xf numFmtId="2" fontId="10" fillId="0" borderId="0" xfId="0" applyNumberFormat="1" applyFont="1" applyAlignment="1" applyProtection="1">
      <alignment horizontal="center"/>
    </xf>
    <xf numFmtId="2" fontId="12" fillId="0" borderId="0" xfId="0" applyNumberFormat="1" applyFont="1" applyAlignment="1" applyProtection="1">
      <alignment horizontal="center"/>
    </xf>
    <xf numFmtId="2" fontId="12" fillId="0" borderId="0" xfId="0" applyNumberFormat="1" applyFont="1" applyProtection="1"/>
    <xf numFmtId="2" fontId="7" fillId="0" borderId="1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8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/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 applyProtection="1">
      <alignment horizontal="center"/>
    </xf>
    <xf numFmtId="165" fontId="0" fillId="0" borderId="0" xfId="0" applyNumberForma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0" fontId="15" fillId="0" borderId="0" xfId="0" applyFont="1"/>
    <xf numFmtId="164" fontId="16" fillId="0" borderId="0" xfId="0" applyNumberFormat="1" applyFont="1"/>
    <xf numFmtId="2" fontId="1" fillId="0" borderId="2" xfId="0" applyNumberFormat="1" applyFont="1" applyBorder="1" applyAlignment="1" applyProtection="1">
      <alignment horizontal="center"/>
      <protection locked="0"/>
    </xf>
    <xf numFmtId="2" fontId="1" fillId="0" borderId="3" xfId="0" applyNumberFormat="1" applyFont="1" applyBorder="1" applyAlignment="1" applyProtection="1">
      <alignment horizontal="center"/>
      <protection locked="0"/>
    </xf>
    <xf numFmtId="2" fontId="1" fillId="0" borderId="4" xfId="0" applyNumberFormat="1" applyFont="1" applyBorder="1" applyAlignment="1" applyProtection="1">
      <alignment horizontal="center"/>
      <protection locked="0"/>
    </xf>
    <xf numFmtId="2" fontId="1" fillId="0" borderId="1" xfId="0" applyNumberFormat="1" applyFont="1" applyBorder="1" applyAlignment="1">
      <alignment horizontal="center"/>
    </xf>
    <xf numFmtId="165" fontId="17" fillId="0" borderId="1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58"/>
  <sheetViews>
    <sheetView showGridLines="0" workbookViewId="0">
      <selection activeCell="O10" sqref="O10:O40"/>
    </sheetView>
  </sheetViews>
  <sheetFormatPr defaultRowHeight="12.75"/>
  <cols>
    <col min="1" max="1" width="0.7109375" customWidth="1"/>
    <col min="2" max="2" width="21.140625" customWidth="1"/>
    <col min="3" max="3" width="7.28515625" style="8" customWidth="1"/>
    <col min="4" max="4" width="4.7109375" style="8" customWidth="1"/>
    <col min="5" max="5" width="6.42578125" style="8" customWidth="1"/>
    <col min="6" max="6" width="0.42578125" style="12" customWidth="1"/>
    <col min="7" max="7" width="8.140625" style="8" customWidth="1"/>
    <col min="8" max="8" width="5" style="8" customWidth="1"/>
    <col min="9" max="9" width="5.85546875" style="8" customWidth="1"/>
    <col min="10" max="10" width="0.5703125" style="12" customWidth="1"/>
    <col min="11" max="11" width="5.28515625" style="8" customWidth="1"/>
    <col min="12" max="13" width="5.5703125" style="8" customWidth="1"/>
    <col min="14" max="14" width="1.140625" style="12" customWidth="1"/>
    <col min="15" max="15" width="8.7109375" style="33" customWidth="1"/>
    <col min="16" max="16" width="6.28515625" style="13" customWidth="1"/>
    <col min="17" max="17" width="9.140625" style="14"/>
  </cols>
  <sheetData>
    <row r="1" spans="2:16" ht="6" customHeight="1"/>
    <row r="2" spans="2:16" ht="20.25">
      <c r="B2" s="10" t="s">
        <v>3</v>
      </c>
      <c r="C2" s="17" t="s">
        <v>0</v>
      </c>
      <c r="D2" s="24" t="s">
        <v>1</v>
      </c>
      <c r="E2" s="25" t="s">
        <v>6</v>
      </c>
      <c r="F2" s="18"/>
      <c r="G2" s="17" t="s">
        <v>0</v>
      </c>
      <c r="H2" s="24" t="s">
        <v>1</v>
      </c>
      <c r="I2" s="25" t="s">
        <v>6</v>
      </c>
      <c r="J2" s="18"/>
      <c r="K2" s="26" t="s">
        <v>7</v>
      </c>
      <c r="L2" s="27" t="s">
        <v>8</v>
      </c>
      <c r="M2" s="15" t="s">
        <v>1</v>
      </c>
      <c r="N2" s="30"/>
      <c r="O2" s="34" t="s">
        <v>2</v>
      </c>
      <c r="P2" s="13" t="s">
        <v>5</v>
      </c>
    </row>
    <row r="3" spans="2:16" ht="15.75">
      <c r="C3" s="39" t="s">
        <v>86</v>
      </c>
      <c r="D3" s="40"/>
      <c r="E3" s="41"/>
      <c r="F3" s="19"/>
      <c r="G3" s="42" t="s">
        <v>85</v>
      </c>
      <c r="H3" s="42"/>
      <c r="I3" s="42"/>
      <c r="J3" s="20"/>
      <c r="K3" s="21"/>
      <c r="L3" s="22"/>
      <c r="M3" s="22"/>
      <c r="N3" s="31"/>
    </row>
    <row r="4" spans="2:16" ht="5.25" customHeight="1">
      <c r="C4" s="23"/>
      <c r="G4" s="23"/>
    </row>
    <row r="5" spans="2:16">
      <c r="B5" s="6"/>
      <c r="C5"/>
      <c r="D5" s="12"/>
      <c r="E5" s="9"/>
      <c r="F5" s="9"/>
      <c r="G5"/>
      <c r="H5" s="12"/>
      <c r="I5" s="9"/>
      <c r="J5" s="9"/>
      <c r="K5" s="9"/>
      <c r="L5" s="9"/>
      <c r="M5" s="9"/>
      <c r="N5" s="9"/>
      <c r="O5" s="35"/>
    </row>
    <row r="6" spans="2:16">
      <c r="B6" s="2" t="s">
        <v>4</v>
      </c>
      <c r="C6" s="32">
        <v>25.398000717163086</v>
      </c>
      <c r="D6" s="11"/>
      <c r="E6" s="9"/>
      <c r="F6" s="9"/>
      <c r="G6" s="32">
        <v>22.128000259399414</v>
      </c>
      <c r="H6" s="11"/>
      <c r="I6" s="9"/>
      <c r="J6" s="9"/>
      <c r="K6" s="9"/>
      <c r="L6" s="9"/>
      <c r="M6" s="9"/>
      <c r="N6" s="9"/>
      <c r="O6" s="35"/>
    </row>
    <row r="7" spans="2:16" ht="15.75">
      <c r="B7" s="2"/>
      <c r="C7" s="32">
        <v>25.340999603271484</v>
      </c>
      <c r="D7" s="5">
        <f>STDEV(C5:C8)</f>
        <v>4.0305874167938183E-2</v>
      </c>
      <c r="E7" s="1">
        <f>AVERAGE(C5:C8)</f>
        <v>25.369500160217285</v>
      </c>
      <c r="F7" s="9"/>
      <c r="G7" s="32">
        <v>22.129999160766602</v>
      </c>
      <c r="H7" s="4">
        <f>STDEV(G5:G8)</f>
        <v>1.4134367116613422E-3</v>
      </c>
      <c r="I7" s="1">
        <f>AVERAGE(G5:G8)</f>
        <v>22.128999710083008</v>
      </c>
      <c r="J7" s="9"/>
      <c r="K7" s="3">
        <f>E7-I7</f>
        <v>3.2405004501342773</v>
      </c>
      <c r="L7" s="1">
        <f>K7-$K$7</f>
        <v>0</v>
      </c>
      <c r="M7" s="29">
        <f>SQRT((D7*D7)+(H7*H7))</f>
        <v>4.0330649582910744E-2</v>
      </c>
      <c r="N7" s="16"/>
      <c r="O7" s="36">
        <f>POWER(2,-L7)</f>
        <v>1</v>
      </c>
      <c r="P7" s="28">
        <f>M7/SQRT((COUNT(C5:C8)+COUNT(G5:G8)/2))</f>
        <v>2.3284911393285986E-2</v>
      </c>
    </row>
    <row r="8" spans="2:16">
      <c r="B8" s="2"/>
      <c r="C8" s="7"/>
      <c r="D8" s="11"/>
      <c r="E8" s="9"/>
      <c r="F8" s="9"/>
      <c r="G8" s="7"/>
      <c r="H8" s="11"/>
      <c r="I8" s="9"/>
      <c r="J8" s="9"/>
      <c r="K8" s="9"/>
      <c r="L8" s="9"/>
      <c r="M8" s="9"/>
      <c r="N8" s="9"/>
      <c r="O8" s="35"/>
    </row>
    <row r="9" spans="2:16">
      <c r="B9" t="s">
        <v>69</v>
      </c>
      <c r="C9" s="32">
        <v>25.398000717163086</v>
      </c>
      <c r="D9" s="11"/>
      <c r="E9" s="9"/>
      <c r="F9" s="9"/>
      <c r="G9" s="32">
        <v>22.128000259399414</v>
      </c>
      <c r="H9" s="11"/>
      <c r="I9" s="9"/>
      <c r="J9" s="9"/>
      <c r="K9" s="9"/>
      <c r="L9" s="9"/>
      <c r="M9" s="9"/>
      <c r="N9" s="9"/>
      <c r="O9" s="35"/>
    </row>
    <row r="10" spans="2:16" ht="15.75">
      <c r="B10" t="s">
        <v>69</v>
      </c>
      <c r="C10" s="32">
        <v>25.340999603271484</v>
      </c>
      <c r="D10" s="5">
        <f>STDEV(C9:C10)</f>
        <v>4.0305874167938183E-2</v>
      </c>
      <c r="E10" s="1">
        <f>AVERAGE(C9:C10)</f>
        <v>25.369500160217285</v>
      </c>
      <c r="F10" s="9"/>
      <c r="G10" s="32">
        <v>22.129999160766602</v>
      </c>
      <c r="H10" s="4">
        <f>STDEV(G9:G10)</f>
        <v>1.4134367116613422E-3</v>
      </c>
      <c r="I10" s="1">
        <f>AVERAGE(G9:G10)</f>
        <v>22.128999710083008</v>
      </c>
      <c r="J10" s="9"/>
      <c r="K10" s="1">
        <f>E10-I10</f>
        <v>3.2405004501342773</v>
      </c>
      <c r="L10" s="1">
        <f>K10-$K$7</f>
        <v>0</v>
      </c>
      <c r="M10" s="29">
        <f>SQRT((D10*D10)+(H10*H10))</f>
        <v>4.0330649582910744E-2</v>
      </c>
      <c r="N10" s="16"/>
      <c r="O10" s="36">
        <f>POWER(2,-L10)</f>
        <v>1</v>
      </c>
      <c r="P10" s="28">
        <f>M10/SQRT((COUNT(C9:C10)+COUNT(G9:G10)/2))</f>
        <v>2.3284911393285986E-2</v>
      </c>
    </row>
    <row r="11" spans="2:16">
      <c r="B11" t="s">
        <v>70</v>
      </c>
      <c r="C11" s="32">
        <v>23.856000900268555</v>
      </c>
      <c r="D11" s="11"/>
      <c r="E11" s="9"/>
      <c r="F11" s="9"/>
      <c r="G11" s="32">
        <v>21.023000717163086</v>
      </c>
      <c r="H11" s="11"/>
      <c r="I11" s="9"/>
      <c r="J11" s="9"/>
      <c r="K11" s="9"/>
      <c r="L11" s="9"/>
      <c r="M11" s="9"/>
      <c r="N11" s="9"/>
      <c r="O11" s="35"/>
    </row>
    <row r="12" spans="2:16" ht="15.75">
      <c r="B12" t="s">
        <v>70</v>
      </c>
      <c r="C12" s="32">
        <v>23.811000823974609</v>
      </c>
      <c r="D12" s="5">
        <f>STDEV(C11:C12)</f>
        <v>3.1819859101360731E-2</v>
      </c>
      <c r="E12" s="1">
        <f>AVERAGE(C11:C12)</f>
        <v>23.833500862121582</v>
      </c>
      <c r="F12" s="9"/>
      <c r="G12" s="32">
        <v>20.945999145507813</v>
      </c>
      <c r="H12" s="4">
        <f>STDEV(G11:G12)</f>
        <v>5.4448333479465698E-2</v>
      </c>
      <c r="I12" s="1">
        <f>AVERAGE(G11:G12)</f>
        <v>20.984499931335449</v>
      </c>
      <c r="J12" s="9"/>
      <c r="K12" s="1">
        <f>E12-I12</f>
        <v>2.8490009307861328</v>
      </c>
      <c r="L12" s="1">
        <f>K12-$K$7</f>
        <v>-0.39149951934814453</v>
      </c>
      <c r="M12" s="29">
        <f>SQRT((D12*D12)+(H12*H12))</f>
        <v>6.3064446813728206E-2</v>
      </c>
      <c r="N12" s="16"/>
      <c r="O12" s="36">
        <f>POWER(2,-L12)</f>
        <v>1.3117561185961368</v>
      </c>
      <c r="P12" s="28">
        <f>M12/SQRT((COUNT(C11:C12)+COUNT(G11:G12)/2))</f>
        <v>3.641027534420082E-2</v>
      </c>
    </row>
    <row r="13" spans="2:16">
      <c r="B13" t="s">
        <v>71</v>
      </c>
      <c r="C13" s="32">
        <v>23.954999923706055</v>
      </c>
      <c r="D13" s="11"/>
      <c r="E13" s="9"/>
      <c r="F13" s="9"/>
      <c r="G13" s="32">
        <v>20.614999771118164</v>
      </c>
      <c r="H13" s="11"/>
      <c r="I13" s="9"/>
      <c r="J13" s="9"/>
      <c r="K13" s="9"/>
      <c r="L13" s="9"/>
      <c r="M13" s="9"/>
      <c r="N13" s="9"/>
      <c r="O13" s="35"/>
    </row>
    <row r="14" spans="2:16" ht="15.75">
      <c r="B14" t="s">
        <v>71</v>
      </c>
      <c r="C14" s="32">
        <v>23.968999862670898</v>
      </c>
      <c r="D14" s="5">
        <f>STDEV(C13:C14)</f>
        <v>9.8994517782387895E-3</v>
      </c>
      <c r="E14" s="1">
        <f>AVERAGE(C13:C14)</f>
        <v>23.961999893188477</v>
      </c>
      <c r="F14" s="9"/>
      <c r="G14" s="32">
        <v>20.573999404907227</v>
      </c>
      <c r="H14" s="4">
        <f>STDEV(G13:G14)</f>
        <v>2.8991636978885699E-2</v>
      </c>
      <c r="I14" s="1">
        <f>AVERAGE(G13:G14)</f>
        <v>20.594499588012695</v>
      </c>
      <c r="J14" s="9"/>
      <c r="K14" s="1">
        <f>E14-I14</f>
        <v>3.3675003051757813</v>
      </c>
      <c r="L14" s="1">
        <f>K14-$K$7</f>
        <v>0.12699985504150391</v>
      </c>
      <c r="M14" s="29">
        <f>SQRT((D14*D14)+(H14*H14))</f>
        <v>3.0635178475490688E-2</v>
      </c>
      <c r="N14" s="16"/>
      <c r="O14" s="36">
        <f>POWER(2,-L14)</f>
        <v>0.91573377842882908</v>
      </c>
      <c r="P14" s="28">
        <f>M14/SQRT((COUNT(C13:C14)+COUNT(G13:G14)/2))</f>
        <v>1.768722853949678E-2</v>
      </c>
    </row>
    <row r="15" spans="2:16">
      <c r="B15" t="s">
        <v>72</v>
      </c>
      <c r="C15" s="32">
        <v>28.28700065612793</v>
      </c>
      <c r="D15" s="11"/>
      <c r="E15" s="9"/>
      <c r="F15" s="9"/>
      <c r="G15" s="32">
        <v>20.854999542236328</v>
      </c>
      <c r="H15" s="11"/>
      <c r="I15" s="9"/>
      <c r="J15" s="9"/>
      <c r="K15" s="9"/>
      <c r="L15" s="9"/>
      <c r="M15" s="9"/>
      <c r="N15" s="9"/>
      <c r="O15" s="35"/>
    </row>
    <row r="16" spans="2:16" ht="15.75">
      <c r="B16" t="s">
        <v>72</v>
      </c>
      <c r="C16" s="32">
        <v>28.395000457763672</v>
      </c>
      <c r="D16" s="5">
        <f>STDEV(C15:C16)</f>
        <v>7.6367392103435294E-2</v>
      </c>
      <c r="E16" s="1">
        <f>AVERAGE(C15:C16)</f>
        <v>28.341000556945801</v>
      </c>
      <c r="F16" s="9"/>
      <c r="G16" s="32">
        <v>20.729000091552734</v>
      </c>
      <c r="H16" s="4">
        <f>STDEV(G15:G16)</f>
        <v>8.9095066004149112E-2</v>
      </c>
      <c r="I16" s="1">
        <f>AVERAGE(G15:G16)</f>
        <v>20.791999816894531</v>
      </c>
      <c r="J16" s="9"/>
      <c r="K16" s="1">
        <f>E16-I16</f>
        <v>7.5490007400512695</v>
      </c>
      <c r="L16" s="1">
        <f>K16-$K$7</f>
        <v>4.3085002899169922</v>
      </c>
      <c r="M16" s="29">
        <f>SQRT((D16*D16)+(H16*H16))</f>
        <v>0.11734525709615842</v>
      </c>
      <c r="N16" s="16"/>
      <c r="O16" s="36">
        <f>POWER(2,-L16)</f>
        <v>5.0467544705949205E-2</v>
      </c>
      <c r="P16" s="28">
        <f>M16/SQRT((COUNT(C15:C16)+COUNT(G15:G16)/2))</f>
        <v>6.7749315772592911E-2</v>
      </c>
    </row>
    <row r="17" spans="2:16">
      <c r="B17" t="s">
        <v>73</v>
      </c>
      <c r="C17" s="32">
        <v>24.87299919128418</v>
      </c>
      <c r="D17" s="11"/>
      <c r="E17" s="9"/>
      <c r="F17" s="9"/>
      <c r="G17" s="32">
        <v>21.48900032043457</v>
      </c>
      <c r="H17" s="11"/>
      <c r="I17" s="9"/>
      <c r="J17" s="9"/>
      <c r="K17" s="9"/>
      <c r="L17" s="9"/>
      <c r="M17" s="9"/>
      <c r="N17" s="9"/>
      <c r="O17" s="35"/>
    </row>
    <row r="18" spans="2:16" ht="15.75">
      <c r="B18" t="s">
        <v>73</v>
      </c>
      <c r="C18" s="32">
        <v>24.895000457763672</v>
      </c>
      <c r="D18" s="5">
        <f>STDEV(C17:C18)</f>
        <v>1.5557244722341206E-2</v>
      </c>
      <c r="E18" s="1">
        <f>AVERAGE(C17:C18)</f>
        <v>24.883999824523926</v>
      </c>
      <c r="F18" s="9"/>
      <c r="G18" s="32">
        <v>21.496999740600586</v>
      </c>
      <c r="H18" s="4">
        <f>STDEV(G17:G18)</f>
        <v>5.6564442449500664E-3</v>
      </c>
      <c r="I18" s="1">
        <f>AVERAGE(G17:G18)</f>
        <v>21.493000030517578</v>
      </c>
      <c r="J18" s="9"/>
      <c r="K18" s="1">
        <f>E18-I18</f>
        <v>3.3909997940063477</v>
      </c>
      <c r="L18" s="1">
        <f>K18-$K$7</f>
        <v>0.15049934387207031</v>
      </c>
      <c r="M18" s="29">
        <f>SQRT((D18*D18)+(H18*H18))</f>
        <v>1.6553646874542239E-2</v>
      </c>
      <c r="N18" s="16"/>
      <c r="O18" s="36">
        <f>POWER(2,-L18)</f>
        <v>0.90093857686273937</v>
      </c>
      <c r="P18" s="28">
        <f>M18/SQRT((COUNT(C17:C18)+COUNT(G17:G18)/2))</f>
        <v>9.5572524790869702E-3</v>
      </c>
    </row>
    <row r="19" spans="2:16">
      <c r="B19" t="s">
        <v>74</v>
      </c>
      <c r="C19" s="32">
        <v>23.958999633789063</v>
      </c>
      <c r="D19" s="11"/>
      <c r="E19" s="9"/>
      <c r="F19" s="9"/>
      <c r="G19" s="32">
        <v>20.761999130249023</v>
      </c>
      <c r="H19" s="11"/>
      <c r="I19" s="9"/>
      <c r="J19" s="9"/>
      <c r="K19" s="9"/>
      <c r="L19" s="9"/>
      <c r="M19" s="9"/>
      <c r="N19" s="9"/>
      <c r="O19" s="35"/>
    </row>
    <row r="20" spans="2:16" ht="15.75">
      <c r="B20" t="s">
        <v>74</v>
      </c>
      <c r="C20" s="32">
        <v>23.964000701904297</v>
      </c>
      <c r="D20" s="5">
        <f>STDEV(C19:C20)</f>
        <v>3.5362891774580528E-3</v>
      </c>
      <c r="E20" s="1">
        <f>AVERAGE(C19:C20)</f>
        <v>23.96150016784668</v>
      </c>
      <c r="F20" s="9"/>
      <c r="G20" s="32">
        <v>20.701999664306641</v>
      </c>
      <c r="H20" s="4">
        <f>STDEV(G19:G20)</f>
        <v>4.2426029235430193E-2</v>
      </c>
      <c r="I20" s="1">
        <f>AVERAGE(G19:G20)</f>
        <v>20.731999397277832</v>
      </c>
      <c r="J20" s="9"/>
      <c r="K20" s="1">
        <f>E20-I20</f>
        <v>3.2295007705688477</v>
      </c>
      <c r="L20" s="1">
        <f>K20-$K$7</f>
        <v>-1.0999679565429688E-2</v>
      </c>
      <c r="M20" s="29">
        <f>SQRT((D20*D20)+(H20*H20))</f>
        <v>4.2573152312604064E-2</v>
      </c>
      <c r="N20" s="16"/>
      <c r="O20" s="36">
        <f>POWER(2,-L20)</f>
        <v>1.0076535366022461</v>
      </c>
      <c r="P20" s="28">
        <f>M20/SQRT((COUNT(C19:C20)+COUNT(G19:G20)/2))</f>
        <v>2.4579620947932895E-2</v>
      </c>
    </row>
    <row r="21" spans="2:16">
      <c r="B21" t="s">
        <v>75</v>
      </c>
      <c r="C21" s="32">
        <v>24.458999633789063</v>
      </c>
      <c r="D21" s="11"/>
      <c r="E21" s="9"/>
      <c r="F21" s="9"/>
      <c r="G21" s="32">
        <v>20.402999877929688</v>
      </c>
      <c r="H21" s="11"/>
      <c r="I21" s="9"/>
      <c r="J21" s="9"/>
      <c r="K21" s="9"/>
      <c r="L21" s="9"/>
      <c r="M21" s="9"/>
      <c r="N21" s="9"/>
      <c r="O21" s="35"/>
    </row>
    <row r="22" spans="2:16" ht="15.75">
      <c r="B22" t="s">
        <v>75</v>
      </c>
      <c r="C22" s="32">
        <v>24.413999557495117</v>
      </c>
      <c r="D22" s="5">
        <f>STDEV(C21:C22)</f>
        <v>3.1819859101360731E-2</v>
      </c>
      <c r="E22" s="1">
        <f>AVERAGE(C21:C22)</f>
        <v>24.43649959564209</v>
      </c>
      <c r="F22" s="9"/>
      <c r="G22" s="32">
        <v>20.485000610351563</v>
      </c>
      <c r="H22" s="4">
        <f>STDEV(G21:G22)</f>
        <v>5.7983273957771399E-2</v>
      </c>
      <c r="I22" s="1">
        <f>AVERAGE(G21:G22)</f>
        <v>20.444000244140625</v>
      </c>
      <c r="J22" s="9"/>
      <c r="K22" s="1">
        <f>E22-I22</f>
        <v>3.9924993515014648</v>
      </c>
      <c r="L22" s="1">
        <f>K22-$K$7</f>
        <v>0.7519989013671875</v>
      </c>
      <c r="M22" s="29">
        <f>SQRT((D22*D22)+(H22*H22))</f>
        <v>6.6140483004680423E-2</v>
      </c>
      <c r="N22" s="16"/>
      <c r="O22" s="36">
        <f>POWER(2,-L22)</f>
        <v>0.59378028520867354</v>
      </c>
      <c r="P22" s="28">
        <f>M22/SQRT((COUNT(C21:C22)+COUNT(G21:G22)/2))</f>
        <v>3.8186225667084114E-2</v>
      </c>
    </row>
    <row r="23" spans="2:16">
      <c r="B23" t="s">
        <v>76</v>
      </c>
      <c r="C23" s="32">
        <v>24.284000396728516</v>
      </c>
      <c r="D23" s="11"/>
      <c r="E23" s="9"/>
      <c r="F23" s="9"/>
      <c r="G23" s="32">
        <v>21.058000564575195</v>
      </c>
      <c r="H23" s="11"/>
      <c r="I23" s="9"/>
      <c r="J23" s="9"/>
      <c r="K23" s="9"/>
      <c r="L23" s="9"/>
      <c r="M23" s="9"/>
      <c r="N23" s="9"/>
      <c r="O23" s="35"/>
    </row>
    <row r="24" spans="2:16" ht="15.75">
      <c r="B24" t="s">
        <v>76</v>
      </c>
      <c r="C24" s="32">
        <v>24.261999130249023</v>
      </c>
      <c r="D24" s="5">
        <f>STDEV(C23:C24)</f>
        <v>1.5557244722341206E-2</v>
      </c>
      <c r="E24" s="1">
        <f>AVERAGE(C23:C24)</f>
        <v>24.27299976348877</v>
      </c>
      <c r="F24" s="9"/>
      <c r="G24" s="32">
        <v>21.045000076293945</v>
      </c>
      <c r="H24" s="4">
        <f>STDEV(G23:G24)</f>
        <v>9.1927334224081187E-3</v>
      </c>
      <c r="I24" s="1">
        <f>AVERAGE(G23:G24)</f>
        <v>21.05150032043457</v>
      </c>
      <c r="J24" s="9"/>
      <c r="K24" s="1">
        <f>E24-I24</f>
        <v>3.2214994430541992</v>
      </c>
      <c r="L24" s="1">
        <f>K24-$K$7</f>
        <v>-1.9001007080078125E-2</v>
      </c>
      <c r="M24" s="29">
        <f>SQRT((D24*D24)+(H24*H24))</f>
        <v>1.8070257638624652E-2</v>
      </c>
      <c r="N24" s="16"/>
      <c r="O24" s="36">
        <f>POWER(2,-L24)</f>
        <v>1.0132576074680908</v>
      </c>
      <c r="P24" s="28">
        <f>M24/SQRT((COUNT(C23:C24)+COUNT(G23:G24)/2))</f>
        <v>1.0432868111985835E-2</v>
      </c>
    </row>
    <row r="25" spans="2:16">
      <c r="B25" t="s">
        <v>77</v>
      </c>
      <c r="C25" s="32">
        <v>24.013999938964844</v>
      </c>
      <c r="D25" s="11"/>
      <c r="E25" s="9"/>
      <c r="F25" s="9"/>
      <c r="G25" s="32">
        <v>20.85099983215332</v>
      </c>
      <c r="H25" s="11"/>
      <c r="I25" s="9"/>
      <c r="J25" s="9"/>
      <c r="K25" s="9"/>
      <c r="L25" s="9"/>
      <c r="M25" s="9"/>
      <c r="N25" s="9"/>
      <c r="O25" s="35"/>
    </row>
    <row r="26" spans="2:16" ht="15.75">
      <c r="B26" t="s">
        <v>77</v>
      </c>
      <c r="C26" s="32">
        <v>24.007999420166016</v>
      </c>
      <c r="D26" s="5">
        <f>STDEV(C25:C26)</f>
        <v>4.243007533288724E-3</v>
      </c>
      <c r="E26" s="1">
        <f>AVERAGE(C25:C26)</f>
        <v>24.01099967956543</v>
      </c>
      <c r="F26" s="9"/>
      <c r="G26" s="32">
        <v>20.826999664306641</v>
      </c>
      <c r="H26" s="4">
        <f>STDEV(G25:G26)</f>
        <v>1.6970681434002547E-2</v>
      </c>
      <c r="I26" s="1">
        <f>AVERAGE(G25:G26)</f>
        <v>20.83899974822998</v>
      </c>
      <c r="J26" s="9"/>
      <c r="K26" s="1">
        <f>E26-I26</f>
        <v>3.1719999313354492</v>
      </c>
      <c r="L26" s="1">
        <f>K26-$K$7</f>
        <v>-6.8500518798828125E-2</v>
      </c>
      <c r="M26" s="29">
        <f>SQRT((D26*D26)+(H26*H26))</f>
        <v>1.7493059802731584E-2</v>
      </c>
      <c r="N26" s="16"/>
      <c r="O26" s="36">
        <f>POWER(2,-L26)</f>
        <v>1.0486262156590622</v>
      </c>
      <c r="P26" s="28">
        <f>M26/SQRT((COUNT(C25:C26)+COUNT(G25:G26)/2))</f>
        <v>1.0099622786057303E-2</v>
      </c>
    </row>
    <row r="27" spans="2:16">
      <c r="B27" t="s">
        <v>78</v>
      </c>
      <c r="C27" s="32">
        <v>24.33799934387207</v>
      </c>
      <c r="D27" s="12"/>
      <c r="E27" s="9"/>
      <c r="F27" s="9"/>
      <c r="G27" s="32">
        <v>21.118000030517578</v>
      </c>
      <c r="I27" s="9"/>
      <c r="J27" s="9"/>
      <c r="K27" s="9"/>
      <c r="L27" s="9"/>
      <c r="M27" s="9"/>
      <c r="N27" s="9"/>
      <c r="O27" s="35"/>
    </row>
    <row r="28" spans="2:16" ht="15.75">
      <c r="B28" t="s">
        <v>78</v>
      </c>
      <c r="C28" s="32">
        <v>24.273000717163086</v>
      </c>
      <c r="D28" s="5">
        <f>STDEV(C27:C28)</f>
        <v>4.5960969713735901E-2</v>
      </c>
      <c r="E28" s="1">
        <f>AVERAGE(C27:C28)</f>
        <v>24.305500030517578</v>
      </c>
      <c r="F28" s="9"/>
      <c r="G28" s="32">
        <v>21.106000900268555</v>
      </c>
      <c r="H28" s="4">
        <f>STDEV(G27:G28)</f>
        <v>8.4846663674250991E-3</v>
      </c>
      <c r="I28" s="1">
        <f>AVERAGE(G27:G28)</f>
        <v>21.112000465393066</v>
      </c>
      <c r="J28" s="9"/>
      <c r="K28" s="1">
        <f>E28-I28</f>
        <v>3.1934995651245117</v>
      </c>
      <c r="L28" s="1">
        <f>K28-$K$7</f>
        <v>-4.7000885009765625E-2</v>
      </c>
      <c r="M28" s="29">
        <f>SQRT((D28*D28)+(H28*H28))</f>
        <v>4.6737568404801116E-2</v>
      </c>
      <c r="N28" s="16"/>
      <c r="O28" s="36">
        <f>POWER(2,-L28)</f>
        <v>1.0331150214401077</v>
      </c>
      <c r="P28" s="28">
        <f>M28/SQRT((COUNT(C27:C28)+COUNT(G27:G28)/2))</f>
        <v>2.6983947699780474E-2</v>
      </c>
    </row>
    <row r="29" spans="2:16">
      <c r="B29" t="s">
        <v>79</v>
      </c>
      <c r="C29" s="32">
        <v>24.410999298095703</v>
      </c>
      <c r="D29" s="12"/>
      <c r="E29" s="9"/>
      <c r="F29" s="9"/>
      <c r="G29" s="32">
        <v>20.944000244140625</v>
      </c>
      <c r="I29" s="9"/>
      <c r="J29" s="9"/>
      <c r="K29" s="9"/>
      <c r="L29" s="9"/>
      <c r="M29" s="9"/>
      <c r="N29" s="9"/>
      <c r="O29" s="35"/>
    </row>
    <row r="30" spans="2:16" ht="15.75">
      <c r="B30" t="s">
        <v>79</v>
      </c>
      <c r="C30" s="32">
        <v>24.371000289916992</v>
      </c>
      <c r="D30" s="5">
        <f>STDEV(C29:C30)</f>
        <v>2.8283569923902678E-2</v>
      </c>
      <c r="E30" s="1">
        <f>AVERAGE(C29:C30)</f>
        <v>24.390999794006348</v>
      </c>
      <c r="F30" s="9"/>
      <c r="G30" s="32">
        <v>20.944000244140625</v>
      </c>
      <c r="H30" s="4">
        <f>STDEV(G29:G30)</f>
        <v>0</v>
      </c>
      <c r="I30" s="1">
        <f>AVERAGE(G29:G30)</f>
        <v>20.944000244140625</v>
      </c>
      <c r="J30" s="9"/>
      <c r="K30" s="1">
        <f>E30-I30</f>
        <v>3.4469995498657227</v>
      </c>
      <c r="L30" s="1">
        <f>K30-$K$7</f>
        <v>0.20649909973144531</v>
      </c>
      <c r="M30" s="29">
        <f>SQRT((D30*D30)+(H30*H30))</f>
        <v>2.8283569923902678E-2</v>
      </c>
      <c r="N30" s="16"/>
      <c r="O30" s="36">
        <f>POWER(2,-L30)</f>
        <v>0.86663769870796592</v>
      </c>
      <c r="P30" s="28">
        <f>M30/SQRT((COUNT(C29:C30)+COUNT(G29:G30)/2))</f>
        <v>1.6329526709208814E-2</v>
      </c>
    </row>
    <row r="31" spans="2:16">
      <c r="B31" t="s">
        <v>80</v>
      </c>
      <c r="C31" s="32">
        <v>23.718000411987305</v>
      </c>
      <c r="D31" s="12"/>
      <c r="E31" s="9"/>
      <c r="F31" s="9"/>
      <c r="G31" s="32">
        <v>20.732000350952148</v>
      </c>
      <c r="I31" s="9"/>
      <c r="J31" s="9"/>
      <c r="K31" s="9"/>
      <c r="L31" s="9"/>
      <c r="M31" s="9"/>
      <c r="N31" s="9"/>
      <c r="O31" s="35"/>
    </row>
    <row r="32" spans="2:16" ht="15.75">
      <c r="B32" t="s">
        <v>80</v>
      </c>
      <c r="C32" s="32">
        <v>23.673000335693359</v>
      </c>
      <c r="D32" s="5">
        <f>STDEV(C31:C32)</f>
        <v>3.1819859101360731E-2</v>
      </c>
      <c r="E32" s="1">
        <f>AVERAGE(C31:C32)</f>
        <v>23.695500373840332</v>
      </c>
      <c r="F32" s="9"/>
      <c r="G32" s="32">
        <v>20.790000915527344</v>
      </c>
      <c r="H32" s="4">
        <f>STDEV(G31:G32)</f>
        <v>4.1012592523768848E-2</v>
      </c>
      <c r="I32" s="1">
        <f>AVERAGE(G31:G32)</f>
        <v>20.761000633239746</v>
      </c>
      <c r="J32" s="9"/>
      <c r="K32" s="1">
        <f>E32-I32</f>
        <v>2.9344997406005859</v>
      </c>
      <c r="L32" s="1">
        <f>K32-$K$7</f>
        <v>-0.30600070953369141</v>
      </c>
      <c r="M32" s="29">
        <f>SQRT((D32*D32)+(H32*H32))</f>
        <v>5.1908921957127471E-2</v>
      </c>
      <c r="N32" s="16"/>
      <c r="O32" s="36">
        <f>POWER(2,-L32)</f>
        <v>1.2362758689352167</v>
      </c>
      <c r="P32" s="28">
        <f>M32/SQRT((COUNT(C31:C32)+COUNT(G31:G32)/2))</f>
        <v>2.9969630065290822E-2</v>
      </c>
    </row>
    <row r="33" spans="2:16">
      <c r="B33" t="s">
        <v>81</v>
      </c>
      <c r="C33" s="32">
        <v>24.086000442504883</v>
      </c>
      <c r="D33" s="12"/>
      <c r="E33" s="9"/>
      <c r="F33" s="9"/>
      <c r="G33" s="32">
        <v>20.066999435424805</v>
      </c>
      <c r="I33" s="9"/>
      <c r="J33" s="9"/>
      <c r="K33" s="9"/>
      <c r="L33" s="9"/>
      <c r="M33" s="9"/>
      <c r="N33" s="9"/>
      <c r="O33" s="35"/>
    </row>
    <row r="34" spans="2:16" ht="15.75">
      <c r="B34" t="s">
        <v>81</v>
      </c>
      <c r="C34" s="32">
        <v>24.055000305175781</v>
      </c>
      <c r="D34" s="5">
        <f>STDEV(C33:C34)</f>
        <v>2.1920407323121942E-2</v>
      </c>
      <c r="E34" s="1">
        <f>AVERAGE(C33:C34)</f>
        <v>24.070500373840332</v>
      </c>
      <c r="F34" s="9"/>
      <c r="G34" s="32">
        <v>20.034000396728516</v>
      </c>
      <c r="H34" s="4">
        <f>STDEV(G33:G34)</f>
        <v>2.3333844034783283E-2</v>
      </c>
      <c r="I34" s="1">
        <f>AVERAGE(G33:G34)</f>
        <v>20.05049991607666</v>
      </c>
      <c r="J34" s="9"/>
      <c r="K34" s="1">
        <f>E34-I34</f>
        <v>4.0200004577636719</v>
      </c>
      <c r="L34" s="1">
        <f>K34-$K$7</f>
        <v>0.77950000762939453</v>
      </c>
      <c r="M34" s="29">
        <f>SQRT((D34*D34)+(H34*H34))</f>
        <v>3.2015192247605975E-2</v>
      </c>
      <c r="N34" s="16"/>
      <c r="O34" s="36">
        <f>POWER(2,-L34)</f>
        <v>0.58256865808285097</v>
      </c>
      <c r="P34" s="28">
        <f>M34/SQRT((COUNT(C33:C34)+COUNT(G33:G34)/2))</f>
        <v>1.848397986231293E-2</v>
      </c>
    </row>
    <row r="35" spans="2:16">
      <c r="B35" t="s">
        <v>82</v>
      </c>
      <c r="C35" s="32">
        <v>24.222999572753906</v>
      </c>
      <c r="D35" s="12"/>
      <c r="E35" s="9"/>
      <c r="F35" s="9"/>
      <c r="G35" s="32">
        <v>20.584999084472656</v>
      </c>
      <c r="I35" s="9"/>
      <c r="J35" s="9"/>
      <c r="K35" s="9"/>
      <c r="L35" s="9"/>
      <c r="M35" s="9"/>
      <c r="N35" s="9"/>
      <c r="O35" s="35"/>
    </row>
    <row r="36" spans="2:16" ht="15.75">
      <c r="B36" t="s">
        <v>82</v>
      </c>
      <c r="C36" s="32">
        <v>24.329999923706055</v>
      </c>
      <c r="D36" s="5">
        <f>STDEV(C35:C36)</f>
        <v>7.5660673747604615E-2</v>
      </c>
      <c r="E36" s="1">
        <f>AVERAGE(C35:C36)</f>
        <v>24.27649974822998</v>
      </c>
      <c r="F36" s="9"/>
      <c r="G36" s="32">
        <v>20.565000534057617</v>
      </c>
      <c r="H36" s="4">
        <f>STDEV(G35:G36)</f>
        <v>1.4141110612375166E-2</v>
      </c>
      <c r="I36" s="1">
        <f>AVERAGE(G35:G36)</f>
        <v>20.574999809265137</v>
      </c>
      <c r="J36" s="9"/>
      <c r="K36" s="1">
        <f>E36-I36</f>
        <v>3.7014999389648438</v>
      </c>
      <c r="L36" s="1">
        <f>K36-$K$7</f>
        <v>0.46099948883056641</v>
      </c>
      <c r="M36" s="29">
        <f>SQRT((D36*D36)+(H36*H36))</f>
        <v>7.6970829288067935E-2</v>
      </c>
      <c r="N36" s="16"/>
      <c r="O36" s="36">
        <f>POWER(2,-L36)</f>
        <v>0.72648278218985973</v>
      </c>
      <c r="P36" s="28">
        <f>M36/SQRT((COUNT(C35:C36)+COUNT(G35:G36)/2))</f>
        <v>4.4439129009214755E-2</v>
      </c>
    </row>
    <row r="37" spans="2:16">
      <c r="B37" t="s">
        <v>83</v>
      </c>
      <c r="C37" s="32">
        <v>23.447999954223633</v>
      </c>
      <c r="D37" s="12"/>
      <c r="E37" s="9"/>
      <c r="F37" s="9"/>
      <c r="G37" s="32">
        <v>21.357999801635742</v>
      </c>
      <c r="I37" s="9"/>
      <c r="J37" s="9"/>
      <c r="K37" s="9"/>
      <c r="L37" s="9"/>
      <c r="M37" s="9"/>
      <c r="N37" s="9"/>
      <c r="O37" s="35"/>
    </row>
    <row r="38" spans="2:16" ht="15.75">
      <c r="B38" t="s">
        <v>83</v>
      </c>
      <c r="C38" s="32">
        <v>23.420999526977539</v>
      </c>
      <c r="D38" s="5">
        <f>STDEV(C37:C38)</f>
        <v>1.909218520064691E-2</v>
      </c>
      <c r="E38" s="1">
        <f>AVERAGE(C37:C38)</f>
        <v>23.434499740600586</v>
      </c>
      <c r="F38" s="9"/>
      <c r="G38" s="32">
        <v>21.225000381469727</v>
      </c>
      <c r="H38" s="4">
        <f>STDEV(G37:G38)</f>
        <v>9.4044791893268503E-2</v>
      </c>
      <c r="I38" s="1">
        <f>AVERAGE(G37:G38)</f>
        <v>21.291500091552734</v>
      </c>
      <c r="J38" s="9"/>
      <c r="K38" s="1">
        <f>E38-I38</f>
        <v>2.1429996490478516</v>
      </c>
      <c r="L38" s="1">
        <f>K38-$K$7</f>
        <v>-1.0975008010864258</v>
      </c>
      <c r="M38" s="29">
        <f>SQRT((D38*D38)+(H38*H38))</f>
        <v>9.5963193037664096E-2</v>
      </c>
      <c r="N38" s="16"/>
      <c r="O38" s="36">
        <f>POWER(2,-L38)</f>
        <v>2.1398368459891381</v>
      </c>
      <c r="P38" s="28">
        <f>M38/SQRT((COUNT(C37:C38)+COUNT(G37:G38)/2))</f>
        <v>5.5404375332591391E-2</v>
      </c>
    </row>
    <row r="39" spans="2:16">
      <c r="B39" t="s">
        <v>84</v>
      </c>
      <c r="C39" s="32">
        <v>24.952999114990234</v>
      </c>
      <c r="D39" s="11"/>
      <c r="E39" s="9"/>
      <c r="F39" s="9"/>
      <c r="G39" s="38">
        <v>21.253999710083008</v>
      </c>
      <c r="H39" s="11"/>
      <c r="I39" s="9"/>
      <c r="J39" s="9"/>
      <c r="K39" s="9"/>
      <c r="L39" s="9"/>
      <c r="M39" s="9"/>
      <c r="N39" s="9"/>
      <c r="O39" s="35"/>
    </row>
    <row r="40" spans="2:16" ht="15.75">
      <c r="B40" t="s">
        <v>84</v>
      </c>
      <c r="C40" s="32">
        <v>24.922000885009766</v>
      </c>
      <c r="D40" s="5">
        <f>STDEV(C39:C40)</f>
        <v>2.1919058623969593E-2</v>
      </c>
      <c r="E40" s="1">
        <f>AVERAGE(C39:C40)</f>
        <v>24.9375</v>
      </c>
      <c r="F40" s="9"/>
      <c r="G40" s="38">
        <v>20.674999237060547</v>
      </c>
      <c r="H40" s="4">
        <f>STDEV(G39:G40)</f>
        <v>0.40941516078440082</v>
      </c>
      <c r="I40" s="1">
        <f>AVERAGE(G39:G40)</f>
        <v>20.964499473571777</v>
      </c>
      <c r="J40" s="9"/>
      <c r="K40" s="1">
        <f>E40-I40</f>
        <v>3.9730005264282227</v>
      </c>
      <c r="L40" s="1">
        <f>K40-$K$7</f>
        <v>0.73250007629394531</v>
      </c>
      <c r="M40" s="29">
        <f>SQRT((D40*D40)+(H40*H40))</f>
        <v>0.4100014865961803</v>
      </c>
      <c r="N40" s="16"/>
      <c r="O40" s="43">
        <f>POWER(2,-L40)</f>
        <v>0.60186003383391917</v>
      </c>
      <c r="P40" s="28">
        <f>M40/SQRT((COUNT(C39:C40)+COUNT(G39:G40)/2))</f>
        <v>0.23671446865445145</v>
      </c>
    </row>
    <row r="41" spans="2:16">
      <c r="C41"/>
      <c r="D41" s="12"/>
      <c r="E41" s="9"/>
      <c r="F41" s="9"/>
      <c r="G41"/>
      <c r="I41" s="9"/>
      <c r="J41" s="9"/>
      <c r="K41" s="9"/>
      <c r="L41" s="9"/>
      <c r="M41" s="9"/>
      <c r="N41" s="9"/>
      <c r="O41" s="35"/>
    </row>
    <row r="42" spans="2:16" ht="15.75">
      <c r="C42"/>
      <c r="D42" s="5" t="e">
        <f>STDEV(C41:C42)</f>
        <v>#DIV/0!</v>
      </c>
      <c r="E42" s="1" t="e">
        <f>AVERAGE(C41:C42)</f>
        <v>#DIV/0!</v>
      </c>
      <c r="F42" s="9"/>
      <c r="G42"/>
      <c r="H42" s="4" t="e">
        <f>STDEV(G41:G42)</f>
        <v>#DIV/0!</v>
      </c>
      <c r="I42" s="1" t="e">
        <f>AVERAGE(G41:G42)</f>
        <v>#DIV/0!</v>
      </c>
      <c r="J42" s="9"/>
      <c r="K42" s="1" t="e">
        <f>E42-I42</f>
        <v>#DIV/0!</v>
      </c>
      <c r="L42" s="1" t="e">
        <f>K42-$K$7</f>
        <v>#DIV/0!</v>
      </c>
      <c r="M42" s="29" t="e">
        <f>SQRT((D42*D42)+(H42*H42))</f>
        <v>#DIV/0!</v>
      </c>
      <c r="N42" s="16"/>
      <c r="O42" s="36" t="e">
        <f>POWER(2,-L42)</f>
        <v>#DIV/0!</v>
      </c>
      <c r="P42" s="28" t="e">
        <f>M42/SQRT((COUNT(C41:C42)+COUNT(G41:G42)/2))</f>
        <v>#DIV/0!</v>
      </c>
    </row>
    <row r="43" spans="2:16">
      <c r="C43"/>
      <c r="D43" s="12"/>
      <c r="E43" s="9"/>
      <c r="F43" s="9"/>
      <c r="G43"/>
      <c r="I43" s="9"/>
      <c r="J43" s="9"/>
      <c r="K43" s="9"/>
      <c r="L43" s="9"/>
      <c r="M43" s="9"/>
      <c r="N43" s="9"/>
      <c r="O43" s="35"/>
    </row>
    <row r="44" spans="2:16" ht="15.75">
      <c r="C44"/>
      <c r="D44" s="5" t="e">
        <f>STDEV(C43:C44)</f>
        <v>#DIV/0!</v>
      </c>
      <c r="E44" s="1" t="e">
        <f>AVERAGE(C43:C44)</f>
        <v>#DIV/0!</v>
      </c>
      <c r="F44" s="9"/>
      <c r="G44"/>
      <c r="H44" s="4" t="e">
        <f>STDEV(G43:G44)</f>
        <v>#DIV/0!</v>
      </c>
      <c r="I44" s="1" t="e">
        <f>AVERAGE(G43:G44)</f>
        <v>#DIV/0!</v>
      </c>
      <c r="J44" s="9"/>
      <c r="K44" s="1" t="e">
        <f>E44-I44</f>
        <v>#DIV/0!</v>
      </c>
      <c r="L44" s="1" t="e">
        <f>K44-$K$7</f>
        <v>#DIV/0!</v>
      </c>
      <c r="M44" s="29" t="e">
        <f>SQRT((D44*D44)+(H44*H44))</f>
        <v>#DIV/0!</v>
      </c>
      <c r="N44" s="16"/>
      <c r="O44" s="36" t="e">
        <f>POWER(2,-L44)</f>
        <v>#DIV/0!</v>
      </c>
      <c r="P44" s="28" t="e">
        <f>M44/SQRT((COUNT(C43:C44)+COUNT(G43:G44)/2))</f>
        <v>#DIV/0!</v>
      </c>
    </row>
    <row r="45" spans="2:16">
      <c r="C45"/>
      <c r="D45" s="12"/>
      <c r="E45" s="9"/>
      <c r="F45" s="9"/>
      <c r="G45"/>
      <c r="I45" s="9"/>
      <c r="J45" s="9"/>
      <c r="K45" s="9"/>
      <c r="L45" s="9"/>
      <c r="M45" s="9"/>
      <c r="N45" s="9"/>
      <c r="O45" s="35"/>
    </row>
    <row r="46" spans="2:16" ht="15.75">
      <c r="C46"/>
      <c r="D46" s="5" t="e">
        <f>STDEV(C45:C46)</f>
        <v>#DIV/0!</v>
      </c>
      <c r="E46" s="1" t="e">
        <f>AVERAGE(C45:C46)</f>
        <v>#DIV/0!</v>
      </c>
      <c r="F46" s="9"/>
      <c r="G46"/>
      <c r="H46" s="4" t="e">
        <f>STDEV(G45:G46)</f>
        <v>#DIV/0!</v>
      </c>
      <c r="I46" s="1" t="e">
        <f>AVERAGE(G45:G46)</f>
        <v>#DIV/0!</v>
      </c>
      <c r="J46" s="9"/>
      <c r="K46" s="1" t="e">
        <f>E46-I46</f>
        <v>#DIV/0!</v>
      </c>
      <c r="L46" s="1" t="e">
        <f>K46-$K$7</f>
        <v>#DIV/0!</v>
      </c>
      <c r="M46" s="29" t="e">
        <f>SQRT((D46*D46)+(H46*H46))</f>
        <v>#DIV/0!</v>
      </c>
      <c r="N46" s="16"/>
      <c r="O46" s="36" t="e">
        <f>POWER(2,-L46)</f>
        <v>#DIV/0!</v>
      </c>
      <c r="P46" s="28" t="e">
        <f>M46/SQRT((COUNT(C45:C46)+COUNT(G45:G46)/2))</f>
        <v>#DIV/0!</v>
      </c>
    </row>
    <row r="47" spans="2:16">
      <c r="C47"/>
      <c r="D47" s="12"/>
      <c r="E47" s="9"/>
      <c r="F47" s="9"/>
      <c r="G47"/>
      <c r="I47" s="9"/>
      <c r="J47" s="9"/>
      <c r="K47" s="9"/>
      <c r="L47" s="9"/>
      <c r="M47" s="9"/>
      <c r="N47" s="9"/>
      <c r="O47" s="35"/>
    </row>
    <row r="48" spans="2:16" ht="15.75">
      <c r="C48"/>
      <c r="D48" s="5" t="e">
        <f>STDEV(C47:C48)</f>
        <v>#DIV/0!</v>
      </c>
      <c r="E48" s="1" t="e">
        <f>AVERAGE(C47:C48)</f>
        <v>#DIV/0!</v>
      </c>
      <c r="F48" s="9"/>
      <c r="G48"/>
      <c r="H48" s="4" t="e">
        <f>STDEV(G47:G48)</f>
        <v>#DIV/0!</v>
      </c>
      <c r="I48" s="1" t="e">
        <f>AVERAGE(G47:G48)</f>
        <v>#DIV/0!</v>
      </c>
      <c r="J48" s="9"/>
      <c r="K48" s="1" t="e">
        <f>E48-I48</f>
        <v>#DIV/0!</v>
      </c>
      <c r="L48" s="1" t="e">
        <f>K48-$K$7</f>
        <v>#DIV/0!</v>
      </c>
      <c r="M48" s="29" t="e">
        <f>SQRT((D48*D48)+(H48*H48))</f>
        <v>#DIV/0!</v>
      </c>
      <c r="N48" s="16"/>
      <c r="O48" s="36" t="e">
        <f>POWER(2,-L48)</f>
        <v>#DIV/0!</v>
      </c>
      <c r="P48" s="28" t="e">
        <f>M48/SQRT((COUNT(C47:C48)+COUNT(G47:G48)/2))</f>
        <v>#DIV/0!</v>
      </c>
    </row>
    <row r="49" spans="3:16">
      <c r="C49"/>
      <c r="D49" s="12"/>
      <c r="E49" s="9"/>
      <c r="F49" s="9"/>
      <c r="G49"/>
      <c r="I49" s="9"/>
      <c r="J49" s="9"/>
      <c r="K49" s="9"/>
      <c r="L49" s="9"/>
      <c r="M49" s="9"/>
      <c r="N49" s="9"/>
      <c r="O49" s="35"/>
    </row>
    <row r="50" spans="3:16" ht="15.75">
      <c r="C50"/>
      <c r="D50" s="5" t="e">
        <f>STDEV(C49:C50)</f>
        <v>#DIV/0!</v>
      </c>
      <c r="E50" s="1" t="e">
        <f>AVERAGE(C49:C50)</f>
        <v>#DIV/0!</v>
      </c>
      <c r="F50" s="9"/>
      <c r="G50"/>
      <c r="H50" s="4" t="e">
        <f>STDEV(G49:G50)</f>
        <v>#DIV/0!</v>
      </c>
      <c r="I50" s="1" t="e">
        <f>AVERAGE(G49:G50)</f>
        <v>#DIV/0!</v>
      </c>
      <c r="J50" s="9"/>
      <c r="K50" s="1" t="e">
        <f>E50-I50</f>
        <v>#DIV/0!</v>
      </c>
      <c r="L50" s="1" t="e">
        <f>K50-$K$7</f>
        <v>#DIV/0!</v>
      </c>
      <c r="M50" s="29" t="e">
        <f>SQRT((D50*D50)+(H50*H50))</f>
        <v>#DIV/0!</v>
      </c>
      <c r="N50" s="16"/>
      <c r="O50" s="36" t="e">
        <f>POWER(2,-L50)</f>
        <v>#DIV/0!</v>
      </c>
      <c r="P50" s="28" t="e">
        <f>M50/SQRT((COUNT(C49:C50)+COUNT(G49:G50)/2))</f>
        <v>#DIV/0!</v>
      </c>
    </row>
    <row r="51" spans="3:16">
      <c r="C51"/>
      <c r="D51" s="12"/>
      <c r="E51" s="9"/>
      <c r="F51" s="9"/>
      <c r="G51"/>
      <c r="I51" s="9"/>
      <c r="J51" s="9"/>
      <c r="K51" s="9"/>
      <c r="L51" s="9"/>
      <c r="M51" s="9"/>
      <c r="N51" s="9"/>
      <c r="O51" s="35"/>
    </row>
    <row r="52" spans="3:16" ht="15.75">
      <c r="C52"/>
      <c r="D52" s="5" t="e">
        <f>STDEV(C51:C52)</f>
        <v>#DIV/0!</v>
      </c>
      <c r="E52" s="1" t="e">
        <f>AVERAGE(C51:C52)</f>
        <v>#DIV/0!</v>
      </c>
      <c r="F52" s="9"/>
      <c r="G52"/>
      <c r="H52" s="4" t="e">
        <f>STDEV(G51:G52)</f>
        <v>#DIV/0!</v>
      </c>
      <c r="I52" s="1" t="e">
        <f>AVERAGE(G51:G52)</f>
        <v>#DIV/0!</v>
      </c>
      <c r="J52" s="9"/>
      <c r="K52" s="1" t="e">
        <f>E52-I52</f>
        <v>#DIV/0!</v>
      </c>
      <c r="L52" s="1" t="e">
        <f>K52-$K$7</f>
        <v>#DIV/0!</v>
      </c>
      <c r="M52" s="29" t="e">
        <f>SQRT((D52*D52)+(H52*H52))</f>
        <v>#DIV/0!</v>
      </c>
      <c r="N52" s="16"/>
      <c r="O52" s="36" t="e">
        <f>POWER(2,-L52)</f>
        <v>#DIV/0!</v>
      </c>
      <c r="P52" s="28" t="e">
        <f>M52/SQRT((COUNT(C51:C52)+COUNT(G51:G52)/2))</f>
        <v>#DIV/0!</v>
      </c>
    </row>
    <row r="53" spans="3:16">
      <c r="C53"/>
      <c r="D53" s="12"/>
      <c r="E53" s="9"/>
      <c r="F53" s="9"/>
      <c r="G53"/>
      <c r="I53" s="9"/>
      <c r="J53" s="9"/>
      <c r="K53" s="9"/>
      <c r="L53" s="9"/>
      <c r="M53" s="9"/>
      <c r="N53" s="9"/>
      <c r="O53" s="35"/>
    </row>
    <row r="54" spans="3:16" ht="15.75">
      <c r="C54"/>
      <c r="D54" s="5" t="e">
        <f>STDEV(C53:C54)</f>
        <v>#DIV/0!</v>
      </c>
      <c r="E54" s="1" t="e">
        <f>AVERAGE(C53:C54)</f>
        <v>#DIV/0!</v>
      </c>
      <c r="F54" s="9"/>
      <c r="G54"/>
      <c r="H54" s="4" t="e">
        <f>STDEV(G53:G54)</f>
        <v>#DIV/0!</v>
      </c>
      <c r="I54" s="1" t="e">
        <f>AVERAGE(G53:G54)</f>
        <v>#DIV/0!</v>
      </c>
      <c r="J54" s="9"/>
      <c r="K54" s="1" t="e">
        <f>E54-I54</f>
        <v>#DIV/0!</v>
      </c>
      <c r="L54" s="1" t="e">
        <f>K54-$K$7</f>
        <v>#DIV/0!</v>
      </c>
      <c r="M54" s="29" t="e">
        <f>SQRT((D54*D54)+(H54*H54))</f>
        <v>#DIV/0!</v>
      </c>
      <c r="N54" s="16"/>
      <c r="O54" s="36" t="e">
        <f>POWER(2,-L54)</f>
        <v>#DIV/0!</v>
      </c>
      <c r="P54" s="28" t="e">
        <f>M54/SQRT((COUNT(C53:C54)+COUNT(G53:G54)/2))</f>
        <v>#DIV/0!</v>
      </c>
    </row>
    <row r="55" spans="3:16">
      <c r="C55"/>
      <c r="D55" s="12"/>
      <c r="E55" s="9"/>
      <c r="F55" s="9"/>
      <c r="G55"/>
      <c r="I55" s="9"/>
      <c r="J55" s="9"/>
      <c r="K55" s="9"/>
      <c r="L55" s="9"/>
      <c r="M55" s="9"/>
      <c r="N55" s="9"/>
      <c r="O55" s="35"/>
    </row>
    <row r="56" spans="3:16" ht="15.75">
      <c r="C56"/>
      <c r="D56" s="5" t="e">
        <f>STDEV(C55:C56)</f>
        <v>#DIV/0!</v>
      </c>
      <c r="E56" s="1" t="e">
        <f>AVERAGE(C55:C56)</f>
        <v>#DIV/0!</v>
      </c>
      <c r="F56" s="9"/>
      <c r="G56"/>
      <c r="H56" s="4" t="e">
        <f>STDEV(G55:G56)</f>
        <v>#DIV/0!</v>
      </c>
      <c r="I56" s="1" t="e">
        <f>AVERAGE(G55:G56)</f>
        <v>#DIV/0!</v>
      </c>
      <c r="J56" s="9"/>
      <c r="K56" s="1" t="e">
        <f>E56-I56</f>
        <v>#DIV/0!</v>
      </c>
      <c r="L56" s="1" t="e">
        <f>K56-$K$7</f>
        <v>#DIV/0!</v>
      </c>
      <c r="M56" s="29" t="e">
        <f>SQRT((D56*D56)+(H56*H56))</f>
        <v>#DIV/0!</v>
      </c>
      <c r="N56" s="16"/>
      <c r="O56" s="36" t="e">
        <f>POWER(2,-L56)</f>
        <v>#DIV/0!</v>
      </c>
      <c r="P56" s="28" t="e">
        <f>M56/SQRT((COUNT(C55:C56)+COUNT(G55:G56)/2))</f>
        <v>#DIV/0!</v>
      </c>
    </row>
    <row r="57" spans="3:16">
      <c r="C57"/>
      <c r="D57" s="12"/>
      <c r="E57" s="9"/>
      <c r="F57" s="9"/>
      <c r="G57"/>
      <c r="I57" s="9"/>
      <c r="J57" s="9"/>
      <c r="K57" s="9"/>
      <c r="L57" s="9"/>
      <c r="M57" s="9"/>
      <c r="N57" s="9"/>
      <c r="O57" s="35"/>
    </row>
    <row r="58" spans="3:16" ht="15.75">
      <c r="C58"/>
      <c r="D58" s="5" t="e">
        <f>STDEV(C57:C58)</f>
        <v>#DIV/0!</v>
      </c>
      <c r="E58" s="1" t="e">
        <f>AVERAGE(C57:C58)</f>
        <v>#DIV/0!</v>
      </c>
      <c r="F58" s="9"/>
      <c r="G58"/>
      <c r="H58" s="4" t="e">
        <f>STDEV(G57:G58)</f>
        <v>#DIV/0!</v>
      </c>
      <c r="I58" s="1" t="e">
        <f>AVERAGE(G57:G58)</f>
        <v>#DIV/0!</v>
      </c>
      <c r="J58" s="9"/>
      <c r="K58" s="1" t="e">
        <f>E58-I58</f>
        <v>#DIV/0!</v>
      </c>
      <c r="L58" s="1" t="e">
        <f>K58-$K$7</f>
        <v>#DIV/0!</v>
      </c>
      <c r="M58" s="29" t="e">
        <f>SQRT((D58*D58)+(H58*H58))</f>
        <v>#DIV/0!</v>
      </c>
      <c r="N58" s="16"/>
      <c r="O58" s="36" t="e">
        <f>POWER(2,-L58)</f>
        <v>#DIV/0!</v>
      </c>
      <c r="P58" s="28" t="e">
        <f>M58/SQRT((COUNT(C57:C58)+COUNT(G57:G58)/2))</f>
        <v>#DIV/0!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Q78"/>
  <sheetViews>
    <sheetView showGridLines="0" tabSelected="1" workbookViewId="0">
      <selection activeCell="O10" sqref="O10:O68"/>
    </sheetView>
  </sheetViews>
  <sheetFormatPr defaultRowHeight="12.75"/>
  <cols>
    <col min="1" max="1" width="0.7109375" customWidth="1"/>
    <col min="2" max="2" width="21.140625" customWidth="1"/>
    <col min="3" max="3" width="7.28515625" style="8" customWidth="1"/>
    <col min="4" max="4" width="4.7109375" style="8" customWidth="1"/>
    <col min="5" max="5" width="6.42578125" style="8" customWidth="1"/>
    <col min="6" max="6" width="0.42578125" style="12" customWidth="1"/>
    <col min="7" max="7" width="8.140625" style="8" customWidth="1"/>
    <col min="8" max="8" width="5" style="8" customWidth="1"/>
    <col min="9" max="9" width="5.85546875" style="8" customWidth="1"/>
    <col min="10" max="10" width="0.5703125" style="12" customWidth="1"/>
    <col min="11" max="11" width="5.28515625" style="8" customWidth="1"/>
    <col min="12" max="13" width="5.5703125" style="8" customWidth="1"/>
    <col min="14" max="14" width="1.140625" style="12" customWidth="1"/>
    <col min="15" max="15" width="10.28515625" style="33" customWidth="1"/>
    <col min="16" max="16" width="6.28515625" style="13" customWidth="1"/>
    <col min="17" max="17" width="9.140625" style="14"/>
  </cols>
  <sheetData>
    <row r="1" spans="2:16" ht="6" customHeight="1"/>
    <row r="2" spans="2:16" ht="20.25">
      <c r="B2" s="10" t="s">
        <v>3</v>
      </c>
      <c r="C2" s="17" t="s">
        <v>0</v>
      </c>
      <c r="D2" s="24" t="s">
        <v>1</v>
      </c>
      <c r="E2" s="25" t="s">
        <v>6</v>
      </c>
      <c r="F2" s="18"/>
      <c r="G2" s="17" t="s">
        <v>0</v>
      </c>
      <c r="H2" s="24" t="s">
        <v>1</v>
      </c>
      <c r="I2" s="25" t="s">
        <v>6</v>
      </c>
      <c r="J2" s="18"/>
      <c r="K2" s="26" t="s">
        <v>7</v>
      </c>
      <c r="L2" s="27" t="s">
        <v>8</v>
      </c>
      <c r="M2" s="15" t="s">
        <v>1</v>
      </c>
      <c r="N2" s="30"/>
      <c r="O2" s="34" t="s">
        <v>2</v>
      </c>
      <c r="P2" s="13" t="s">
        <v>5</v>
      </c>
    </row>
    <row r="3" spans="2:16" ht="15.75">
      <c r="C3" s="39" t="s">
        <v>86</v>
      </c>
      <c r="D3" s="40"/>
      <c r="E3" s="41"/>
      <c r="F3" s="19"/>
      <c r="G3" s="42" t="s">
        <v>85</v>
      </c>
      <c r="H3" s="42"/>
      <c r="I3" s="42"/>
      <c r="J3" s="20"/>
      <c r="K3" s="21"/>
      <c r="L3" s="22"/>
      <c r="M3" s="22"/>
      <c r="N3" s="31"/>
    </row>
    <row r="4" spans="2:16" ht="5.25" customHeight="1">
      <c r="C4" s="23"/>
      <c r="G4" s="23"/>
    </row>
    <row r="5" spans="2:16">
      <c r="B5" s="6"/>
      <c r="C5"/>
      <c r="D5" s="12"/>
      <c r="E5" s="9"/>
      <c r="F5" s="9"/>
      <c r="G5"/>
      <c r="H5" s="12"/>
      <c r="I5" s="9"/>
      <c r="J5" s="9"/>
      <c r="K5" s="9"/>
      <c r="L5" s="9"/>
      <c r="M5" s="9"/>
      <c r="N5" s="9"/>
      <c r="O5" s="35"/>
    </row>
    <row r="6" spans="2:16">
      <c r="B6" s="2" t="s">
        <v>4</v>
      </c>
      <c r="C6" s="32">
        <v>25.398000717163086</v>
      </c>
      <c r="D6" s="11"/>
      <c r="E6" s="9"/>
      <c r="F6" s="9"/>
      <c r="G6" s="32">
        <v>22.128000259399414</v>
      </c>
      <c r="H6" s="11"/>
      <c r="I6" s="9"/>
      <c r="J6" s="9"/>
      <c r="K6" s="9"/>
      <c r="L6" s="9"/>
      <c r="M6" s="9"/>
      <c r="N6" s="9"/>
      <c r="O6" s="35"/>
    </row>
    <row r="7" spans="2:16" ht="15.75">
      <c r="B7" s="2"/>
      <c r="C7" s="32">
        <v>25.340999603271484</v>
      </c>
      <c r="D7" s="5">
        <f>STDEV(C5:C8)</f>
        <v>4.0305874167938183E-2</v>
      </c>
      <c r="E7" s="1">
        <f>AVERAGE(C5:C8)</f>
        <v>25.369500160217285</v>
      </c>
      <c r="F7" s="9"/>
      <c r="G7" s="32">
        <v>22.129999160766602</v>
      </c>
      <c r="H7" s="4">
        <f>STDEV(G5:G8)</f>
        <v>1.4134367116613422E-3</v>
      </c>
      <c r="I7" s="1">
        <f>AVERAGE(G5:G8)</f>
        <v>22.128999710083008</v>
      </c>
      <c r="J7" s="9"/>
      <c r="K7" s="3">
        <f>E7-I7</f>
        <v>3.2405004501342773</v>
      </c>
      <c r="L7" s="1">
        <f>K7-$K$7</f>
        <v>0</v>
      </c>
      <c r="M7" s="29">
        <f>SQRT((D7*D7)+(H7*H7))</f>
        <v>4.0330649582910744E-2</v>
      </c>
      <c r="N7" s="16"/>
      <c r="O7" s="36">
        <f>POWER(2,-L7)</f>
        <v>1</v>
      </c>
      <c r="P7" s="28">
        <f>M7/SQRT((COUNT(C5:C8)+COUNT(G5:G8)/2))</f>
        <v>2.3284911393285986E-2</v>
      </c>
    </row>
    <row r="8" spans="2:16">
      <c r="B8" s="2"/>
      <c r="C8" s="7"/>
      <c r="D8" s="11"/>
      <c r="E8" s="9"/>
      <c r="F8" s="9"/>
      <c r="G8" s="7"/>
      <c r="H8" s="11"/>
      <c r="I8" s="9"/>
      <c r="J8" s="9"/>
      <c r="K8" s="9"/>
      <c r="L8" s="9"/>
      <c r="M8" s="9"/>
      <c r="N8" s="9"/>
      <c r="O8" s="35"/>
    </row>
    <row r="9" spans="2:16">
      <c r="B9" t="s">
        <v>9</v>
      </c>
      <c r="C9" s="32">
        <v>25.325000762939453</v>
      </c>
      <c r="D9" s="11"/>
      <c r="E9" s="9"/>
      <c r="F9" s="9"/>
      <c r="G9" s="32">
        <v>21.25</v>
      </c>
      <c r="H9" s="11"/>
      <c r="I9" s="9"/>
      <c r="J9" s="9"/>
      <c r="K9" s="9"/>
      <c r="L9" s="9"/>
      <c r="M9" s="9"/>
      <c r="N9" s="9"/>
      <c r="O9" s="35"/>
    </row>
    <row r="10" spans="2:16" ht="15.75">
      <c r="B10" t="s">
        <v>9</v>
      </c>
      <c r="C10" s="32">
        <v>25.319000244140625</v>
      </c>
      <c r="D10" s="5">
        <f>STDEV(C9:C10)</f>
        <v>4.243007533288724E-3</v>
      </c>
      <c r="E10" s="1">
        <f>AVERAGE(C9:C10)</f>
        <v>25.322000503540039</v>
      </c>
      <c r="F10" s="9"/>
      <c r="G10" s="32">
        <v>21.263999938964844</v>
      </c>
      <c r="H10" s="4">
        <f>STDEV(G9:G10)</f>
        <v>9.8994517782387895E-3</v>
      </c>
      <c r="I10" s="1">
        <f>AVERAGE(G9:G10)</f>
        <v>21.256999969482422</v>
      </c>
      <c r="J10" s="9"/>
      <c r="K10" s="1">
        <f>E10-I10</f>
        <v>4.0650005340576172</v>
      </c>
      <c r="L10" s="1">
        <f>K10-$K$7</f>
        <v>0.82450008392333984</v>
      </c>
      <c r="M10" s="29">
        <f>SQRT((D10*D10)+(H10*H10))</f>
        <v>1.0770434459074527E-2</v>
      </c>
      <c r="N10" s="16"/>
      <c r="O10" s="36">
        <f>POWER(2,-L10)</f>
        <v>0.56467783808341188</v>
      </c>
      <c r="P10" s="28">
        <f>M10/SQRT((COUNT(C9:C10)+COUNT(G9:G10)/2))</f>
        <v>6.2183132342359003E-3</v>
      </c>
    </row>
    <row r="11" spans="2:16">
      <c r="B11" t="s">
        <v>10</v>
      </c>
      <c r="C11" s="32">
        <v>24.794000625610352</v>
      </c>
      <c r="D11" s="11"/>
      <c r="E11" s="9"/>
      <c r="F11" s="9"/>
      <c r="G11" s="32">
        <v>21.284999847412109</v>
      </c>
      <c r="H11" s="11"/>
      <c r="I11" s="9"/>
      <c r="J11" s="9"/>
      <c r="K11" s="9"/>
      <c r="L11" s="9"/>
      <c r="M11" s="9"/>
      <c r="N11" s="9"/>
      <c r="O11" s="35"/>
    </row>
    <row r="12" spans="2:16" ht="15.75">
      <c r="B12" t="s">
        <v>10</v>
      </c>
      <c r="C12" s="32">
        <v>24.832000732421875</v>
      </c>
      <c r="D12" s="5">
        <f>STDEV(C11:C12)</f>
        <v>2.6870133212241337E-2</v>
      </c>
      <c r="E12" s="1">
        <f>AVERAGE(C11:C12)</f>
        <v>24.813000679016113</v>
      </c>
      <c r="F12" s="9"/>
      <c r="G12" s="32">
        <v>21.347999572753906</v>
      </c>
      <c r="H12" s="4">
        <f>STDEV(G11:G12)</f>
        <v>4.4547533002074556E-2</v>
      </c>
      <c r="I12" s="1">
        <f>AVERAGE(G11:G12)</f>
        <v>21.316499710083008</v>
      </c>
      <c r="J12" s="9"/>
      <c r="K12" s="1">
        <f>E12-I12</f>
        <v>3.4965009689331055</v>
      </c>
      <c r="L12" s="1">
        <f>K12-$K$7</f>
        <v>0.25600051879882813</v>
      </c>
      <c r="M12" s="29">
        <f>SQRT((D12*D12)+(H12*H12))</f>
        <v>5.2023905614770181E-2</v>
      </c>
      <c r="N12" s="16"/>
      <c r="O12" s="36">
        <f>POWER(2,-L12)</f>
        <v>0.83740618637380426</v>
      </c>
      <c r="P12" s="28">
        <f>M12/SQRT((COUNT(C11:C12)+COUNT(G11:G12)/2))</f>
        <v>3.003601591098325E-2</v>
      </c>
    </row>
    <row r="13" spans="2:16">
      <c r="B13" t="s">
        <v>11</v>
      </c>
      <c r="C13" s="32">
        <v>25.009000778198242</v>
      </c>
      <c r="D13" s="11"/>
      <c r="E13" s="9"/>
      <c r="F13" s="9"/>
      <c r="G13" s="32">
        <v>21.242000579833984</v>
      </c>
      <c r="H13" s="11"/>
      <c r="I13" s="9"/>
      <c r="J13" s="9"/>
      <c r="K13" s="9"/>
      <c r="L13" s="9"/>
      <c r="M13" s="9"/>
      <c r="N13" s="9"/>
      <c r="O13" s="35"/>
    </row>
    <row r="14" spans="2:16" ht="15.75">
      <c r="B14" t="s">
        <v>11</v>
      </c>
      <c r="C14" s="32">
        <v>25.052999496459961</v>
      </c>
      <c r="D14" s="5">
        <f>STDEV(C13:C14)</f>
        <v>3.1111792046377713E-2</v>
      </c>
      <c r="E14" s="1">
        <f>AVERAGE(C13:C14)</f>
        <v>25.031000137329102</v>
      </c>
      <c r="F14" s="9"/>
      <c r="G14" s="32">
        <v>21.232999801635742</v>
      </c>
      <c r="H14" s="4">
        <f>STDEV(G13:G14)</f>
        <v>6.364511299933086E-3</v>
      </c>
      <c r="I14" s="1">
        <f>AVERAGE(G13:G14)</f>
        <v>21.237500190734863</v>
      </c>
      <c r="J14" s="9"/>
      <c r="K14" s="1">
        <f>E14-I14</f>
        <v>3.7934999465942383</v>
      </c>
      <c r="L14" s="1">
        <f>K14-$K$7</f>
        <v>0.55299949645996094</v>
      </c>
      <c r="M14" s="29">
        <f>SQRT((D14*D14)+(H14*H14))</f>
        <v>3.1756111355517501E-2</v>
      </c>
      <c r="N14" s="16"/>
      <c r="O14" s="36">
        <f>POWER(2,-L14)</f>
        <v>0.68160154153879771</v>
      </c>
      <c r="P14" s="28">
        <f>M14/SQRT((COUNT(C13:C14)+COUNT(G13:G14)/2))</f>
        <v>1.8334399439523762E-2</v>
      </c>
    </row>
    <row r="15" spans="2:16">
      <c r="B15" t="s">
        <v>12</v>
      </c>
      <c r="C15" s="32">
        <v>24.554000854492188</v>
      </c>
      <c r="D15" s="11"/>
      <c r="E15" s="9"/>
      <c r="F15" s="9"/>
      <c r="G15" s="32">
        <v>21.072999954223633</v>
      </c>
      <c r="H15" s="11"/>
      <c r="I15" s="9"/>
      <c r="J15" s="9"/>
      <c r="K15" s="9"/>
      <c r="L15" s="9"/>
      <c r="M15" s="9"/>
      <c r="N15" s="9"/>
      <c r="O15" s="35"/>
    </row>
    <row r="16" spans="2:16" ht="15.75">
      <c r="B16" t="s">
        <v>12</v>
      </c>
      <c r="C16" s="32">
        <v>24.523000717163086</v>
      </c>
      <c r="D16" s="5">
        <f>STDEV(C15:C16)</f>
        <v>2.1920407323121942E-2</v>
      </c>
      <c r="E16" s="1">
        <f>AVERAGE(C15:C16)</f>
        <v>24.538500785827637</v>
      </c>
      <c r="F16" s="9"/>
      <c r="G16" s="32">
        <v>21.048999786376953</v>
      </c>
      <c r="H16" s="4">
        <f>STDEV(G15:G16)</f>
        <v>1.6970681434002547E-2</v>
      </c>
      <c r="I16" s="1">
        <f>AVERAGE(G15:G16)</f>
        <v>21.060999870300293</v>
      </c>
      <c r="J16" s="9"/>
      <c r="K16" s="1">
        <f>E16-I16</f>
        <v>3.4775009155273438</v>
      </c>
      <c r="L16" s="1">
        <f>K16-$K$7</f>
        <v>0.23700046539306641</v>
      </c>
      <c r="M16" s="29">
        <f>SQRT((D16*D16)+(H16*H16))</f>
        <v>2.7721981991661E-2</v>
      </c>
      <c r="N16" s="16"/>
      <c r="O16" s="36">
        <f>POWER(2,-L16)</f>
        <v>0.84850762798926216</v>
      </c>
      <c r="P16" s="28">
        <f>M16/SQRT((COUNT(C15:C16)+COUNT(G15:G16)/2))</f>
        <v>1.6005293765355436E-2</v>
      </c>
    </row>
    <row r="17" spans="2:16">
      <c r="B17" t="s">
        <v>13</v>
      </c>
      <c r="C17" s="32">
        <v>24.518999099731445</v>
      </c>
      <c r="D17" s="11"/>
      <c r="E17" s="9"/>
      <c r="F17" s="9"/>
      <c r="G17" s="32">
        <v>21.099000930786133</v>
      </c>
      <c r="H17" s="11"/>
      <c r="I17" s="9"/>
      <c r="J17" s="9"/>
      <c r="K17" s="9"/>
      <c r="L17" s="9"/>
      <c r="M17" s="9"/>
      <c r="N17" s="9"/>
      <c r="O17" s="35"/>
    </row>
    <row r="18" spans="2:16" ht="15.75">
      <c r="B18" t="s">
        <v>13</v>
      </c>
      <c r="C18" s="32">
        <v>24.590000152587891</v>
      </c>
      <c r="D18" s="5">
        <f>STDEV(C17:C18)</f>
        <v>5.0205325946176972E-2</v>
      </c>
      <c r="E18" s="1">
        <f>AVERAGE(C17:C18)</f>
        <v>24.554499626159668</v>
      </c>
      <c r="F18" s="9"/>
      <c r="G18" s="32">
        <v>21.094999313354492</v>
      </c>
      <c r="H18" s="4">
        <f>STDEV(G17:G18)</f>
        <v>2.8295708216273816E-3</v>
      </c>
      <c r="I18" s="1">
        <f>AVERAGE(G17:G18)</f>
        <v>21.097000122070312</v>
      </c>
      <c r="J18" s="9"/>
      <c r="K18" s="1">
        <f>E18-I18</f>
        <v>3.4574995040893555</v>
      </c>
      <c r="L18" s="1">
        <f>K18-$K$7</f>
        <v>0.21699905395507813</v>
      </c>
      <c r="M18" s="29">
        <f>SQRT((D18*D18)+(H18*H18))</f>
        <v>5.0284999993998963E-2</v>
      </c>
      <c r="N18" s="16"/>
      <c r="O18" s="36">
        <f>POWER(2,-L18)</f>
        <v>0.86035319478646011</v>
      </c>
      <c r="P18" s="28">
        <f>M18/SQRT((COUNT(C17:C18)+COUNT(G17:G18)/2))</f>
        <v>2.9032058282735633E-2</v>
      </c>
    </row>
    <row r="19" spans="2:16">
      <c r="B19" t="s">
        <v>14</v>
      </c>
      <c r="C19" s="32">
        <v>24.214000701904297</v>
      </c>
      <c r="D19" s="11"/>
      <c r="E19" s="9"/>
      <c r="F19" s="9"/>
      <c r="G19" s="32">
        <v>20.686000823974609</v>
      </c>
      <c r="H19" s="11"/>
      <c r="I19" s="9"/>
      <c r="J19" s="9"/>
      <c r="K19" s="9"/>
      <c r="L19" s="9"/>
      <c r="M19" s="9"/>
      <c r="N19" s="9"/>
      <c r="O19" s="35"/>
    </row>
    <row r="20" spans="2:16" ht="15.75">
      <c r="B20" t="s">
        <v>14</v>
      </c>
      <c r="C20" s="32">
        <v>24.240999221801758</v>
      </c>
      <c r="D20" s="5">
        <f>STDEV(C19:C20)</f>
        <v>1.9090836501494561E-2</v>
      </c>
      <c r="E20" s="1">
        <f>AVERAGE(C19:C20)</f>
        <v>24.227499961853027</v>
      </c>
      <c r="F20" s="9"/>
      <c r="G20" s="32">
        <v>20.73900032043457</v>
      </c>
      <c r="H20" s="4">
        <f>STDEV(G19:G20)</f>
        <v>3.7476303346310802E-2</v>
      </c>
      <c r="I20" s="1">
        <f>AVERAGE(G19:G20)</f>
        <v>20.71250057220459</v>
      </c>
      <c r="J20" s="9"/>
      <c r="K20" s="1">
        <f>E20-I20</f>
        <v>3.5149993896484375</v>
      </c>
      <c r="L20" s="1">
        <f>K20-$K$7</f>
        <v>0.27449893951416016</v>
      </c>
      <c r="M20" s="29">
        <f>SQRT((D20*D20)+(H20*H20))</f>
        <v>4.2058689361789477E-2</v>
      </c>
      <c r="N20" s="16"/>
      <c r="O20" s="36">
        <f>POWER(2,-L20)</f>
        <v>0.82673740135964335</v>
      </c>
      <c r="P20" s="28">
        <f>M20/SQRT((COUNT(C19:C20)+COUNT(G19:G20)/2))</f>
        <v>2.4282595624792007E-2</v>
      </c>
    </row>
    <row r="21" spans="2:16">
      <c r="B21" t="s">
        <v>15</v>
      </c>
      <c r="C21" s="32">
        <v>23.615999221801758</v>
      </c>
      <c r="D21" s="11"/>
      <c r="E21" s="9"/>
      <c r="F21" s="9"/>
      <c r="G21" s="32">
        <v>20.959999084472656</v>
      </c>
      <c r="H21" s="11"/>
      <c r="I21" s="9"/>
      <c r="J21" s="9"/>
      <c r="K21" s="9"/>
      <c r="L21" s="9"/>
      <c r="M21" s="9"/>
      <c r="N21" s="9"/>
      <c r="O21" s="35"/>
    </row>
    <row r="22" spans="2:16" ht="15.75">
      <c r="B22" t="s">
        <v>15</v>
      </c>
      <c r="C22" s="32">
        <v>23.641000747680664</v>
      </c>
      <c r="D22" s="5">
        <f>STDEV(C21:C22)</f>
        <v>1.7678748488985568E-2</v>
      </c>
      <c r="E22" s="1">
        <f>AVERAGE(C21:C22)</f>
        <v>23.628499984741211</v>
      </c>
      <c r="F22" s="9"/>
      <c r="G22" s="32">
        <v>20.927000045776367</v>
      </c>
      <c r="H22" s="4">
        <f>STDEV(G21:G22)</f>
        <v>2.3333844034783283E-2</v>
      </c>
      <c r="I22" s="1">
        <f>AVERAGE(G21:G22)</f>
        <v>20.943499565124512</v>
      </c>
      <c r="J22" s="9"/>
      <c r="K22" s="1">
        <f>E22-I22</f>
        <v>2.6850004196166992</v>
      </c>
      <c r="L22" s="1">
        <f>K22-$K$7</f>
        <v>-0.55550003051757813</v>
      </c>
      <c r="M22" s="29">
        <f>SQRT((D22*D22)+(H22*H22))</f>
        <v>2.9274672083157496E-2</v>
      </c>
      <c r="N22" s="16"/>
      <c r="O22" s="36">
        <f>POWER(2,-L22)</f>
        <v>1.4696779276581287</v>
      </c>
      <c r="P22" s="28">
        <f>M22/SQRT((COUNT(C21:C22)+COUNT(G21:G22)/2))</f>
        <v>1.6901739807649006E-2</v>
      </c>
    </row>
    <row r="23" spans="2:16">
      <c r="B23" t="s">
        <v>16</v>
      </c>
      <c r="C23" s="32">
        <v>24.229000091552734</v>
      </c>
      <c r="D23" s="11"/>
      <c r="E23" s="9"/>
      <c r="F23" s="9"/>
      <c r="G23" s="32">
        <v>20.134000778198242</v>
      </c>
      <c r="H23" s="11"/>
      <c r="I23" s="9"/>
      <c r="J23" s="9"/>
      <c r="K23" s="9"/>
      <c r="L23" s="9"/>
      <c r="M23" s="9"/>
      <c r="N23" s="9"/>
      <c r="O23" s="35"/>
    </row>
    <row r="24" spans="2:16" ht="15.75">
      <c r="B24" t="s">
        <v>16</v>
      </c>
      <c r="C24" s="32">
        <v>24.184999465942383</v>
      </c>
      <c r="D24" s="5">
        <f>STDEV(C23:C24)</f>
        <v>3.1113140745530062E-2</v>
      </c>
      <c r="E24" s="1">
        <f>AVERAGE(C23:C24)</f>
        <v>24.206999778747559</v>
      </c>
      <c r="F24" s="9"/>
      <c r="G24" s="32">
        <v>20.180000305175781</v>
      </c>
      <c r="H24" s="4">
        <f>STDEV(G23:G24)</f>
        <v>3.2526577457191404E-2</v>
      </c>
      <c r="I24" s="1">
        <f>AVERAGE(G23:G24)</f>
        <v>20.157000541687012</v>
      </c>
      <c r="J24" s="9"/>
      <c r="K24" s="1">
        <f>E24-I24</f>
        <v>4.0499992370605469</v>
      </c>
      <c r="L24" s="1">
        <f>K24-$K$7</f>
        <v>0.80949878692626953</v>
      </c>
      <c r="M24" s="29">
        <f>SQRT((D24*D24)+(H24*H24))</f>
        <v>4.5011173814174577E-2</v>
      </c>
      <c r="N24" s="16"/>
      <c r="O24" s="36">
        <f>POWER(2,-L24)</f>
        <v>0.57058005124726496</v>
      </c>
      <c r="P24" s="28">
        <f>M24/SQRT((COUNT(C23:C24)+COUNT(G23:G24)/2))</f>
        <v>2.5987213318154727E-2</v>
      </c>
    </row>
    <row r="25" spans="2:16">
      <c r="B25" t="s">
        <v>17</v>
      </c>
      <c r="C25" s="32">
        <v>24.173000335693359</v>
      </c>
      <c r="D25" s="11"/>
      <c r="E25" s="9"/>
      <c r="F25" s="9"/>
      <c r="G25" s="32">
        <v>20.593000411987305</v>
      </c>
      <c r="H25" s="11"/>
      <c r="I25" s="9"/>
      <c r="J25" s="9"/>
      <c r="K25" s="9"/>
      <c r="L25" s="9"/>
      <c r="M25" s="9"/>
      <c r="N25" s="9"/>
      <c r="O25" s="35"/>
    </row>
    <row r="26" spans="2:16" ht="15.75">
      <c r="B26" t="s">
        <v>17</v>
      </c>
      <c r="C26" s="32">
        <v>24.139999389648438</v>
      </c>
      <c r="D26" s="5">
        <f>STDEV(C25:C26)</f>
        <v>2.3335192733935632E-2</v>
      </c>
      <c r="E26" s="1">
        <f>AVERAGE(C25:C26)</f>
        <v>24.156499862670898</v>
      </c>
      <c r="F26" s="9"/>
      <c r="G26" s="32">
        <v>20.653999328613281</v>
      </c>
      <c r="H26" s="4">
        <f>STDEV(G25:G26)</f>
        <v>4.3132747591260866E-2</v>
      </c>
      <c r="I26" s="1">
        <f>AVERAGE(G25:G26)</f>
        <v>20.623499870300293</v>
      </c>
      <c r="J26" s="9"/>
      <c r="K26" s="1">
        <f>E26-I26</f>
        <v>3.5329999923706055</v>
      </c>
      <c r="L26" s="1">
        <f>K26-$K$7</f>
        <v>0.29249954223632813</v>
      </c>
      <c r="M26" s="29">
        <f>SQRT((D26*D26)+(H26*H26))</f>
        <v>4.9040443867295308E-2</v>
      </c>
      <c r="N26" s="16"/>
      <c r="O26" s="36">
        <f>POWER(2,-L26)</f>
        <v>0.81648622866414711</v>
      </c>
      <c r="P26" s="28">
        <f>M26/SQRT((COUNT(C25:C26)+COUNT(G25:G26)/2))</f>
        <v>2.8313513467961678E-2</v>
      </c>
    </row>
    <row r="27" spans="2:16">
      <c r="B27" t="s">
        <v>18</v>
      </c>
      <c r="C27" s="32">
        <v>24.042999267578125</v>
      </c>
      <c r="D27" s="12"/>
      <c r="E27" s="9"/>
      <c r="F27" s="9"/>
      <c r="G27" s="32">
        <v>20.658000946044922</v>
      </c>
      <c r="I27" s="9"/>
      <c r="J27" s="9"/>
      <c r="K27" s="9"/>
      <c r="L27" s="9"/>
      <c r="M27" s="9"/>
      <c r="N27" s="9"/>
      <c r="O27" s="35"/>
    </row>
    <row r="28" spans="2:16" ht="15.75">
      <c r="B28" t="s">
        <v>18</v>
      </c>
      <c r="C28" s="32">
        <v>24.079999923706055</v>
      </c>
      <c r="D28" s="5">
        <f>STDEV(C27:C28)</f>
        <v>2.6163414856410667E-2</v>
      </c>
      <c r="E28" s="1">
        <f>AVERAGE(C27:C28)</f>
        <v>24.06149959564209</v>
      </c>
      <c r="F28" s="9"/>
      <c r="G28" s="32">
        <v>20.641000747680664</v>
      </c>
      <c r="H28" s="4">
        <f>STDEV(G27:G28)</f>
        <v>1.2020955544883152E-2</v>
      </c>
      <c r="I28" s="1">
        <f>AVERAGE(G27:G28)</f>
        <v>20.649500846862793</v>
      </c>
      <c r="J28" s="9"/>
      <c r="K28" s="1">
        <f>E28-I28</f>
        <v>3.4119987487792969</v>
      </c>
      <c r="L28" s="1">
        <f>K28-$K$7</f>
        <v>0.17149829864501953</v>
      </c>
      <c r="M28" s="29">
        <f>SQRT((D28*D28)+(H28*H28))</f>
        <v>2.8792840241294491E-2</v>
      </c>
      <c r="N28" s="16"/>
      <c r="O28" s="36">
        <f>POWER(2,-L28)</f>
        <v>0.88792006034463489</v>
      </c>
      <c r="P28" s="28">
        <f>M28/SQRT((COUNT(C27:C28)+COUNT(G27:G28)/2))</f>
        <v>1.6623554064045264E-2</v>
      </c>
    </row>
    <row r="29" spans="2:16">
      <c r="B29" t="s">
        <v>19</v>
      </c>
      <c r="C29" s="32">
        <v>25.031000137329102</v>
      </c>
      <c r="D29" s="12"/>
      <c r="E29" s="9"/>
      <c r="F29" s="9"/>
      <c r="G29" s="32">
        <v>22.259000778198242</v>
      </c>
      <c r="I29" s="9"/>
      <c r="J29" s="9"/>
      <c r="K29" s="9"/>
      <c r="L29" s="9"/>
      <c r="M29" s="9"/>
      <c r="N29" s="9"/>
      <c r="O29" s="35"/>
    </row>
    <row r="30" spans="2:16" ht="15.75">
      <c r="B30" t="s">
        <v>19</v>
      </c>
      <c r="C30" s="32">
        <v>25.149999618530273</v>
      </c>
      <c r="D30" s="5">
        <f>STDEV(C29:C30)</f>
        <v>8.4145340115029721E-2</v>
      </c>
      <c r="E30" s="1">
        <f>AVERAGE(C29:C30)</f>
        <v>25.090499877929688</v>
      </c>
      <c r="F30" s="9"/>
      <c r="G30" s="32">
        <v>22.305999755859375</v>
      </c>
      <c r="H30" s="4">
        <f>STDEV(G29:G30)</f>
        <v>3.3233295813022076E-2</v>
      </c>
      <c r="I30" s="1">
        <f>AVERAGE(G29:G30)</f>
        <v>22.282500267028809</v>
      </c>
      <c r="J30" s="9"/>
      <c r="K30" s="1">
        <f>E30-I30</f>
        <v>2.8079996109008789</v>
      </c>
      <c r="L30" s="1">
        <f>K30-$K$7</f>
        <v>-0.43250083923339844</v>
      </c>
      <c r="M30" s="29">
        <f>SQRT((D30*D30)+(H30*H30))</f>
        <v>9.0470383074627569E-2</v>
      </c>
      <c r="N30" s="16"/>
      <c r="O30" s="36">
        <f>POWER(2,-L30)</f>
        <v>1.3495709637423412</v>
      </c>
      <c r="P30" s="28">
        <f>M30/SQRT((COUNT(C29:C30)+COUNT(G29:G30)/2))</f>
        <v>5.223310002182479E-2</v>
      </c>
    </row>
    <row r="31" spans="2:16">
      <c r="B31" t="s">
        <v>20</v>
      </c>
      <c r="C31" s="32">
        <v>35.318000793457031</v>
      </c>
      <c r="D31" s="12"/>
      <c r="E31" s="9"/>
      <c r="F31" s="9"/>
      <c r="G31" s="32">
        <v>20.697000503540039</v>
      </c>
      <c r="I31" s="9"/>
      <c r="J31" s="9"/>
      <c r="K31" s="9"/>
      <c r="L31" s="9"/>
      <c r="M31" s="9"/>
      <c r="N31" s="9"/>
      <c r="O31" s="35"/>
    </row>
    <row r="32" spans="2:16" ht="15.75">
      <c r="B32" t="s">
        <v>20</v>
      </c>
      <c r="C32" s="32">
        <v>35.487998962402344</v>
      </c>
      <c r="D32" s="5">
        <f>STDEV(C31:C32)</f>
        <v>0.12020685805052682</v>
      </c>
      <c r="E32" s="1">
        <f>AVERAGE(C31:C32)</f>
        <v>35.402999877929688</v>
      </c>
      <c r="F32" s="9"/>
      <c r="G32" s="32">
        <v>24.277000427246094</v>
      </c>
      <c r="H32" s="4">
        <f>STDEV(G31:G32)</f>
        <v>2.5314422226998738</v>
      </c>
      <c r="I32" s="1">
        <f>AVERAGE(G31:G32)</f>
        <v>22.487000465393066</v>
      </c>
      <c r="J32" s="9"/>
      <c r="K32" s="1">
        <f>E32-I32</f>
        <v>12.915999412536621</v>
      </c>
      <c r="L32" s="1">
        <f>K32-$K$7</f>
        <v>9.6754989624023437</v>
      </c>
      <c r="M32" s="29">
        <f>SQRT((D32*D32)+(H32*H32))</f>
        <v>2.5342946583990695</v>
      </c>
      <c r="N32" s="16"/>
      <c r="O32" s="43">
        <f>POWER(2,-L32)</f>
        <v>1.2228821035631028E-3</v>
      </c>
      <c r="P32" s="28">
        <f>M32/SQRT((COUNT(C31:C32)+COUNT(G31:G32)/2))</f>
        <v>1.4631757032325337</v>
      </c>
    </row>
    <row r="33" spans="2:16">
      <c r="B33" t="s">
        <v>21</v>
      </c>
      <c r="C33" s="32">
        <v>23.46299934387207</v>
      </c>
      <c r="D33" s="12"/>
      <c r="E33" s="9"/>
      <c r="F33" s="9"/>
      <c r="G33" s="32">
        <v>21.010000228881836</v>
      </c>
      <c r="I33" s="9"/>
      <c r="J33" s="9"/>
      <c r="K33" s="9"/>
      <c r="L33" s="9"/>
      <c r="M33" s="9"/>
      <c r="N33" s="9"/>
      <c r="O33" s="35"/>
    </row>
    <row r="34" spans="2:16" ht="15.75">
      <c r="B34" t="s">
        <v>21</v>
      </c>
      <c r="C34" s="32">
        <v>23.424999237060547</v>
      </c>
      <c r="D34" s="5">
        <f>STDEV(C33:C34)</f>
        <v>2.6870133212241337E-2</v>
      </c>
      <c r="E34" s="1">
        <f>AVERAGE(C33:C34)</f>
        <v>23.443999290466309</v>
      </c>
      <c r="F34" s="9"/>
      <c r="G34" s="32">
        <v>20.981000900268555</v>
      </c>
      <c r="H34" s="4">
        <f>STDEV(G33:G34)</f>
        <v>2.0505621912308251E-2</v>
      </c>
      <c r="I34" s="1">
        <f>AVERAGE(G33:G34)</f>
        <v>20.995500564575195</v>
      </c>
      <c r="J34" s="9"/>
      <c r="K34" s="1">
        <f>E34-I34</f>
        <v>2.4484987258911133</v>
      </c>
      <c r="L34" s="1">
        <f>K34-$K$7</f>
        <v>-0.79200172424316406</v>
      </c>
      <c r="M34" s="29">
        <f>SQRT((D34*D34)+(H34*H34))</f>
        <v>3.3800659591998072E-2</v>
      </c>
      <c r="N34" s="16"/>
      <c r="O34" s="36">
        <f>POWER(2,-L34)</f>
        <v>1.73147520041809</v>
      </c>
      <c r="P34" s="28">
        <f>M34/SQRT((COUNT(C33:C34)+COUNT(G33:G34)/2))</f>
        <v>1.9514819914226995E-2</v>
      </c>
    </row>
    <row r="35" spans="2:16">
      <c r="B35" t="s">
        <v>22</v>
      </c>
      <c r="C35" s="32">
        <v>24.004999160766602</v>
      </c>
      <c r="D35" s="12"/>
      <c r="E35" s="9"/>
      <c r="F35" s="9"/>
      <c r="G35" s="32">
        <v>20.857999801635742</v>
      </c>
      <c r="I35" s="9"/>
      <c r="J35" s="9"/>
      <c r="K35" s="9"/>
      <c r="L35" s="9"/>
      <c r="M35" s="9"/>
      <c r="N35" s="9"/>
      <c r="O35" s="35"/>
    </row>
    <row r="36" spans="2:16" ht="15.75">
      <c r="B36" t="s">
        <v>22</v>
      </c>
      <c r="C36" s="32">
        <v>24.028999328613281</v>
      </c>
      <c r="D36" s="5">
        <f>STDEV(C35:C36)</f>
        <v>1.6970681434002547E-2</v>
      </c>
      <c r="E36" s="1">
        <f>AVERAGE(C35:C36)</f>
        <v>24.016999244689941</v>
      </c>
      <c r="F36" s="9"/>
      <c r="G36" s="32">
        <v>20.864999771118164</v>
      </c>
      <c r="H36" s="4">
        <f>STDEV(G35:G36)</f>
        <v>4.9497258891193947E-3</v>
      </c>
      <c r="I36" s="1">
        <f>AVERAGE(G35:G36)</f>
        <v>20.861499786376953</v>
      </c>
      <c r="J36" s="9"/>
      <c r="K36" s="1">
        <f>E36-I36</f>
        <v>3.1554994583129883</v>
      </c>
      <c r="L36" s="1">
        <f>K36-$K$7</f>
        <v>-8.5000991821289063E-2</v>
      </c>
      <c r="M36" s="29">
        <f>SQRT((D36*D36)+(H36*H36))</f>
        <v>1.7677777425678193E-2</v>
      </c>
      <c r="N36" s="16"/>
      <c r="O36" s="36">
        <f>POWER(2,-L36)</f>
        <v>1.0606884705680926</v>
      </c>
      <c r="P36" s="28">
        <f>M36/SQRT((COUNT(C35:C36)+COUNT(G35:G36)/2))</f>
        <v>1.0206269555389594E-2</v>
      </c>
    </row>
    <row r="37" spans="2:16">
      <c r="B37" t="s">
        <v>23</v>
      </c>
      <c r="C37" s="32">
        <v>24.285999298095703</v>
      </c>
      <c r="D37" s="12"/>
      <c r="E37" s="9"/>
      <c r="F37" s="9"/>
      <c r="G37" s="32">
        <v>20.681999206542969</v>
      </c>
      <c r="I37" s="9"/>
      <c r="J37" s="9"/>
      <c r="K37" s="9"/>
      <c r="L37" s="9"/>
      <c r="M37" s="9"/>
      <c r="N37" s="9"/>
      <c r="O37" s="35"/>
    </row>
    <row r="38" spans="2:16" ht="15.75">
      <c r="B38" t="s">
        <v>23</v>
      </c>
      <c r="C38" s="32">
        <v>24.374000549316406</v>
      </c>
      <c r="D38" s="5">
        <f>STDEV(C37:C38)</f>
        <v>6.2226281491060124E-2</v>
      </c>
      <c r="E38" s="1">
        <f>AVERAGE(C37:C38)</f>
        <v>24.329999923706055</v>
      </c>
      <c r="F38" s="9"/>
      <c r="G38" s="32">
        <v>20.684999465942383</v>
      </c>
      <c r="H38" s="4">
        <f>STDEV(G37:G38)</f>
        <v>2.121503766644362E-3</v>
      </c>
      <c r="I38" s="1">
        <f>AVERAGE(G37:G38)</f>
        <v>20.683499336242676</v>
      </c>
      <c r="J38" s="9"/>
      <c r="K38" s="1">
        <f>E38-I38</f>
        <v>3.6465005874633789</v>
      </c>
      <c r="L38" s="1">
        <f>K38-$K$7</f>
        <v>0.40600013732910156</v>
      </c>
      <c r="M38" s="29">
        <f>SQRT((D38*D38)+(H38*H38))</f>
        <v>6.226243559672668E-2</v>
      </c>
      <c r="N38" s="16"/>
      <c r="O38" s="36">
        <f>POWER(2,-L38)</f>
        <v>0.75471291241969807</v>
      </c>
      <c r="P38" s="28">
        <f>M38/SQRT((COUNT(C37:C38)+COUNT(G37:G38)/2))</f>
        <v>3.5947233952171885E-2</v>
      </c>
    </row>
    <row r="39" spans="2:16">
      <c r="B39" t="s">
        <v>24</v>
      </c>
      <c r="C39" s="32">
        <v>23.833000183105469</v>
      </c>
      <c r="D39" s="11"/>
      <c r="E39" s="9"/>
      <c r="F39" s="9"/>
      <c r="G39" s="32">
        <v>21.278999328613281</v>
      </c>
      <c r="H39" s="11"/>
      <c r="I39" s="9"/>
      <c r="J39" s="9"/>
      <c r="K39" s="9"/>
      <c r="L39" s="9"/>
      <c r="M39" s="9"/>
      <c r="N39" s="9"/>
      <c r="O39" s="35"/>
    </row>
    <row r="40" spans="2:16" ht="15.75">
      <c r="B40" t="s">
        <v>24</v>
      </c>
      <c r="C40" s="32">
        <v>23.743999481201172</v>
      </c>
      <c r="D40" s="5">
        <f>STDEV(C39:C40)</f>
        <v>6.2932999846890797E-2</v>
      </c>
      <c r="E40" s="1">
        <f>AVERAGE(C39:C40)</f>
        <v>23.78849983215332</v>
      </c>
      <c r="F40" s="9"/>
      <c r="G40" s="32">
        <v>21.23900032043457</v>
      </c>
      <c r="H40" s="4">
        <f>STDEV(G39:G40)</f>
        <v>2.8283569923902678E-2</v>
      </c>
      <c r="I40" s="1">
        <f>AVERAGE(G39:G40)</f>
        <v>21.258999824523926</v>
      </c>
      <c r="J40" s="9"/>
      <c r="K40" s="1">
        <f>E40-I40</f>
        <v>2.5295000076293945</v>
      </c>
      <c r="L40" s="1">
        <f>K40-$K$7</f>
        <v>-0.71100044250488281</v>
      </c>
      <c r="M40" s="29">
        <f>SQRT((D40*D40)+(H40*H40))</f>
        <v>6.8996541923266333E-2</v>
      </c>
      <c r="N40" s="16"/>
      <c r="O40" s="36">
        <f>POWER(2,-L40)</f>
        <v>1.636938865265076</v>
      </c>
      <c r="P40" s="28">
        <f>M40/SQRT((COUNT(C39:C40)+COUNT(G39:G40)/2))</f>
        <v>3.9835172052551118E-2</v>
      </c>
    </row>
    <row r="41" spans="2:16">
      <c r="B41" t="s">
        <v>25</v>
      </c>
      <c r="C41" s="32">
        <v>23.975000381469727</v>
      </c>
      <c r="D41" s="12"/>
      <c r="E41" s="9"/>
      <c r="F41" s="9"/>
      <c r="G41" s="32">
        <v>21.660999298095703</v>
      </c>
      <c r="I41" s="9"/>
      <c r="J41" s="9"/>
      <c r="K41" s="9"/>
      <c r="L41" s="9"/>
      <c r="M41" s="9"/>
      <c r="N41" s="9"/>
      <c r="O41" s="35"/>
    </row>
    <row r="42" spans="2:16" ht="15.75">
      <c r="B42" t="s">
        <v>25</v>
      </c>
      <c r="C42" s="32">
        <v>24.031999588012695</v>
      </c>
      <c r="D42" s="5">
        <f>STDEV(C41:C42)</f>
        <v>4.030452546878583E-2</v>
      </c>
      <c r="E42" s="1">
        <f>AVERAGE(C41:C42)</f>
        <v>24.003499984741211</v>
      </c>
      <c r="F42" s="9"/>
      <c r="G42" s="32">
        <v>21.642000198364258</v>
      </c>
      <c r="H42" s="4">
        <f>STDEV(G41:G42)</f>
        <v>1.3434392256544494E-2</v>
      </c>
      <c r="I42" s="1">
        <f>AVERAGE(G41:G42)</f>
        <v>21.65149974822998</v>
      </c>
      <c r="J42" s="9"/>
      <c r="K42" s="1">
        <f>E42-I42</f>
        <v>2.3520002365112305</v>
      </c>
      <c r="L42" s="1">
        <f>K42-$K$7</f>
        <v>-0.88850021362304688</v>
      </c>
      <c r="M42" s="29">
        <f>SQRT((D42*D42)+(H42*H42))</f>
        <v>4.2484558001310409E-2</v>
      </c>
      <c r="N42" s="16"/>
      <c r="O42" s="36">
        <f>POWER(2,-L42)</f>
        <v>1.8512506135040787</v>
      </c>
      <c r="P42" s="28">
        <f>M42/SQRT((COUNT(C41:C42)+COUNT(G41:G42)/2))</f>
        <v>2.4528470998458837E-2</v>
      </c>
    </row>
    <row r="43" spans="2:16">
      <c r="B43" t="s">
        <v>26</v>
      </c>
      <c r="C43" s="32">
        <v>24.950000762939453</v>
      </c>
      <c r="D43" s="12"/>
      <c r="E43" s="9"/>
      <c r="F43" s="9"/>
      <c r="G43" s="32">
        <v>21.729999542236328</v>
      </c>
      <c r="I43" s="9"/>
      <c r="J43" s="9"/>
      <c r="K43" s="9"/>
      <c r="L43" s="9"/>
      <c r="M43" s="9"/>
      <c r="N43" s="9"/>
      <c r="O43" s="35"/>
    </row>
    <row r="44" spans="2:16" ht="15.75">
      <c r="B44" t="s">
        <v>26</v>
      </c>
      <c r="C44" s="32">
        <v>24.968999862670898</v>
      </c>
      <c r="D44" s="5">
        <f>STDEV(C43:C44)</f>
        <v>1.3434392256544494E-2</v>
      </c>
      <c r="E44" s="1">
        <f>AVERAGE(C43:C44)</f>
        <v>24.959500312805176</v>
      </c>
      <c r="F44" s="9"/>
      <c r="G44" s="32">
        <v>21.658000946044922</v>
      </c>
      <c r="H44" s="4">
        <f>STDEV(G43:G44)</f>
        <v>5.0910695602855292E-2</v>
      </c>
      <c r="I44" s="1">
        <f>AVERAGE(G43:G44)</f>
        <v>21.694000244140625</v>
      </c>
      <c r="J44" s="9"/>
      <c r="K44" s="1">
        <f>E44-I44</f>
        <v>3.2655000686645508</v>
      </c>
      <c r="L44" s="1">
        <f>K44-$K$7</f>
        <v>2.4999618530273438E-2</v>
      </c>
      <c r="M44" s="29">
        <f>SQRT((D44*D44)+(H44*H44))</f>
        <v>5.2653412254756025E-2</v>
      </c>
      <c r="N44" s="16"/>
      <c r="O44" s="36">
        <f>POWER(2,-L44)</f>
        <v>0.98282085841746503</v>
      </c>
      <c r="P44" s="28">
        <f>M44/SQRT((COUNT(C43:C44)+COUNT(G43:G44)/2))</f>
        <v>3.0399461739035735E-2</v>
      </c>
    </row>
    <row r="45" spans="2:16">
      <c r="B45" t="s">
        <v>27</v>
      </c>
      <c r="C45" s="32">
        <v>25.201000213623047</v>
      </c>
      <c r="D45" s="12"/>
      <c r="E45" s="9"/>
      <c r="F45" s="9"/>
      <c r="G45" s="32">
        <v>21.297000885009766</v>
      </c>
      <c r="I45" s="9"/>
      <c r="J45" s="9"/>
      <c r="K45" s="9"/>
      <c r="L45" s="9"/>
      <c r="M45" s="9"/>
      <c r="N45" s="9"/>
      <c r="O45" s="35"/>
    </row>
    <row r="46" spans="2:16" ht="15.75">
      <c r="B46" t="s">
        <v>27</v>
      </c>
      <c r="C46" s="32">
        <v>25.143999099731445</v>
      </c>
      <c r="D46" s="5">
        <f>STDEV(C45:C46)</f>
        <v>4.0305874167938183E-2</v>
      </c>
      <c r="E46" s="1">
        <f>AVERAGE(C45:C46)</f>
        <v>25.172499656677246</v>
      </c>
      <c r="F46" s="9"/>
      <c r="G46" s="32">
        <v>21.271999359130859</v>
      </c>
      <c r="H46" s="4">
        <f>STDEV(G45:G46)</f>
        <v>1.7678748488985568E-2</v>
      </c>
      <c r="I46" s="1">
        <f>AVERAGE(G45:G46)</f>
        <v>21.284500122070313</v>
      </c>
      <c r="J46" s="9"/>
      <c r="K46" s="1">
        <f>E46-I46</f>
        <v>3.8879995346069336</v>
      </c>
      <c r="L46" s="1">
        <f>K46-$K$7</f>
        <v>0.64749908447265625</v>
      </c>
      <c r="M46" s="29">
        <f>SQRT((D46*D46)+(H46*H46))</f>
        <v>4.4012516862575311E-2</v>
      </c>
      <c r="N46" s="16"/>
      <c r="O46" s="36">
        <f>POWER(2,-L46)</f>
        <v>0.63838599878336011</v>
      </c>
      <c r="P46" s="28">
        <f>M46/SQRT((COUNT(C45:C46)+COUNT(G45:G46)/2))</f>
        <v>2.5410638458320801E-2</v>
      </c>
    </row>
    <row r="47" spans="2:16">
      <c r="B47" t="s">
        <v>28</v>
      </c>
      <c r="C47" s="32">
        <v>24.822000503540039</v>
      </c>
      <c r="D47" s="12"/>
      <c r="E47" s="9"/>
      <c r="F47" s="9"/>
      <c r="G47" s="32">
        <v>20.976999282836914</v>
      </c>
      <c r="I47" s="9"/>
      <c r="J47" s="9"/>
      <c r="K47" s="9"/>
      <c r="L47" s="9"/>
      <c r="M47" s="9"/>
      <c r="N47" s="9"/>
      <c r="O47" s="35"/>
    </row>
    <row r="48" spans="2:16" ht="15.75">
      <c r="B48" t="s">
        <v>28</v>
      </c>
      <c r="C48" s="32">
        <v>24.777999877929688</v>
      </c>
      <c r="D48" s="5">
        <f>STDEV(C47:C48)</f>
        <v>3.1113140745530062E-2</v>
      </c>
      <c r="E48" s="1">
        <f>AVERAGE(C47:C48)</f>
        <v>24.800000190734863</v>
      </c>
      <c r="F48" s="9"/>
      <c r="G48" s="32">
        <v>20.971000671386719</v>
      </c>
      <c r="H48" s="4">
        <f>STDEV(G47:G48)</f>
        <v>4.2416588341363751E-3</v>
      </c>
      <c r="I48" s="1">
        <f>AVERAGE(G47:G48)</f>
        <v>20.973999977111816</v>
      </c>
      <c r="J48" s="9"/>
      <c r="K48" s="1">
        <f>E48-I48</f>
        <v>3.8260002136230469</v>
      </c>
      <c r="L48" s="1">
        <f>K48-$K$7</f>
        <v>0.58549976348876953</v>
      </c>
      <c r="M48" s="29">
        <f>SQRT((D48*D48)+(H48*H48))</f>
        <v>3.1400942608723864E-2</v>
      </c>
      <c r="N48" s="16"/>
      <c r="O48" s="36">
        <f>POWER(2,-L48)</f>
        <v>0.66641844477366086</v>
      </c>
      <c r="P48" s="28">
        <f>M48/SQRT((COUNT(C47:C48)+COUNT(G47:G48)/2))</f>
        <v>1.8129342667954712E-2</v>
      </c>
    </row>
    <row r="49" spans="2:16" s="14" customFormat="1">
      <c r="B49" t="s">
        <v>29</v>
      </c>
      <c r="C49" s="32">
        <v>24.131000518798828</v>
      </c>
      <c r="D49" s="12"/>
      <c r="E49" s="9"/>
      <c r="F49" s="9"/>
      <c r="G49" s="32">
        <v>21.218000411987305</v>
      </c>
      <c r="H49" s="8"/>
      <c r="I49" s="9"/>
      <c r="J49" s="9"/>
      <c r="K49" s="9"/>
      <c r="L49" s="9"/>
      <c r="M49" s="9"/>
      <c r="N49" s="9"/>
      <c r="O49" s="35"/>
      <c r="P49" s="13"/>
    </row>
    <row r="50" spans="2:16" s="14" customFormat="1" ht="15.75">
      <c r="B50" t="s">
        <v>29</v>
      </c>
      <c r="C50" s="32">
        <v>24.125999450683594</v>
      </c>
      <c r="D50" s="5">
        <f>STDEV(C49:C50)</f>
        <v>3.5362891774580528E-3</v>
      </c>
      <c r="E50" s="1">
        <f>AVERAGE(C49:C50)</f>
        <v>24.128499984741211</v>
      </c>
      <c r="F50" s="9"/>
      <c r="G50" s="32">
        <v>21.125999450683594</v>
      </c>
      <c r="H50" s="4">
        <f>STDEV(G49:G50)</f>
        <v>6.5054503613535153E-2</v>
      </c>
      <c r="I50" s="1">
        <f>AVERAGE(G49:G50)</f>
        <v>21.171999931335449</v>
      </c>
      <c r="J50" s="9"/>
      <c r="K50" s="1">
        <f>E50-I50</f>
        <v>2.9565000534057617</v>
      </c>
      <c r="L50" s="1">
        <f>K50-$K$7</f>
        <v>-0.28400039672851563</v>
      </c>
      <c r="M50" s="29">
        <f>SQRT((D50*D50)+(H50*H50))</f>
        <v>6.5150547054879479E-2</v>
      </c>
      <c r="N50" s="16"/>
      <c r="O50" s="36">
        <f>POWER(2,-L50)</f>
        <v>1.2175663534830361</v>
      </c>
      <c r="P50" s="28">
        <f>M50/SQRT((COUNT(C49:C50)+COUNT(G49:G50)/2))</f>
        <v>3.7614685879986051E-2</v>
      </c>
    </row>
    <row r="51" spans="2:16" s="14" customFormat="1">
      <c r="B51" t="s">
        <v>30</v>
      </c>
      <c r="C51" s="32">
        <v>24.427999496459961</v>
      </c>
      <c r="D51" s="12"/>
      <c r="E51" s="9"/>
      <c r="F51" s="9"/>
      <c r="G51" s="32">
        <v>21.089000701904297</v>
      </c>
      <c r="H51" s="8"/>
      <c r="I51" s="9"/>
      <c r="J51" s="9"/>
      <c r="K51" s="9"/>
      <c r="L51" s="9"/>
      <c r="M51" s="9"/>
      <c r="N51" s="9"/>
      <c r="O51" s="35"/>
      <c r="P51" s="13"/>
    </row>
    <row r="52" spans="2:16" s="14" customFormat="1" ht="15.75">
      <c r="B52" t="s">
        <v>30</v>
      </c>
      <c r="C52" s="32">
        <v>24.297000885009766</v>
      </c>
      <c r="D52" s="5">
        <f>STDEV(C51:C52)</f>
        <v>9.2630006482454813E-2</v>
      </c>
      <c r="E52" s="1">
        <f>AVERAGE(C51:C52)</f>
        <v>24.362500190734863</v>
      </c>
      <c r="F52" s="9"/>
      <c r="G52" s="32">
        <v>21.062999725341797</v>
      </c>
      <c r="H52" s="4">
        <f>STDEV(G51:G52)</f>
        <v>1.8385466844816237E-2</v>
      </c>
      <c r="I52" s="1">
        <f>AVERAGE(G51:G52)</f>
        <v>21.076000213623047</v>
      </c>
      <c r="J52" s="9"/>
      <c r="K52" s="1">
        <f>E52-I52</f>
        <v>3.2864999771118164</v>
      </c>
      <c r="L52" s="1">
        <f>K52-$K$7</f>
        <v>4.5999526977539063E-2</v>
      </c>
      <c r="M52" s="29">
        <f>SQRT((D52*D52)+(H52*H52))</f>
        <v>9.4436981591119573E-2</v>
      </c>
      <c r="N52" s="16"/>
      <c r="O52" s="36">
        <f>POWER(2,-L52)</f>
        <v>0.96861850681157913</v>
      </c>
      <c r="P52" s="28">
        <f>M52/SQRT((COUNT(C51:C52)+COUNT(G51:G52)/2))</f>
        <v>5.4523216743088625E-2</v>
      </c>
    </row>
    <row r="53" spans="2:16" s="14" customFormat="1">
      <c r="B53" t="s">
        <v>31</v>
      </c>
      <c r="C53" s="32">
        <v>24.919000625610352</v>
      </c>
      <c r="D53" s="12"/>
      <c r="E53" s="9"/>
      <c r="F53" s="9"/>
      <c r="G53" s="32">
        <v>22.745000839233398</v>
      </c>
      <c r="H53" s="8"/>
      <c r="I53" s="9"/>
      <c r="J53" s="9"/>
      <c r="K53" s="9"/>
      <c r="L53" s="9"/>
      <c r="M53" s="9"/>
      <c r="N53" s="9"/>
      <c r="O53" s="35"/>
      <c r="P53" s="13"/>
    </row>
    <row r="54" spans="2:16" s="14" customFormat="1" ht="15.75">
      <c r="B54" t="s">
        <v>31</v>
      </c>
      <c r="C54" s="32">
        <v>24.951999664306641</v>
      </c>
      <c r="D54" s="5">
        <f>STDEV(C53:C54)</f>
        <v>2.3333844034783283E-2</v>
      </c>
      <c r="E54" s="1">
        <f>AVERAGE(C53:C54)</f>
        <v>24.935500144958496</v>
      </c>
      <c r="F54" s="9"/>
      <c r="G54" s="32">
        <v>22.638999938964844</v>
      </c>
      <c r="H54" s="4">
        <f>STDEV(G53:G54)</f>
        <v>7.4953955391773949E-2</v>
      </c>
      <c r="I54" s="1">
        <f>AVERAGE(G53:G54)</f>
        <v>22.692000389099121</v>
      </c>
      <c r="J54" s="9"/>
      <c r="K54" s="1">
        <f>E54-I54</f>
        <v>2.243499755859375</v>
      </c>
      <c r="L54" s="1">
        <f>K54-$K$7</f>
        <v>-0.99700069427490234</v>
      </c>
      <c r="M54" s="29">
        <f>SQRT((D54*D54)+(H54*H54))</f>
        <v>7.8501998103944023E-2</v>
      </c>
      <c r="N54" s="16"/>
      <c r="O54" s="36">
        <f>POWER(2,-L54)</f>
        <v>1.9958463984683952</v>
      </c>
      <c r="P54" s="28">
        <f>M54/SQRT((COUNT(C53:C54)+COUNT(G53:G54)/2))</f>
        <v>4.5323149737235578E-2</v>
      </c>
    </row>
    <row r="55" spans="2:16" s="14" customFormat="1">
      <c r="B55" t="s">
        <v>32</v>
      </c>
      <c r="C55" s="32">
        <v>25.393999099731445</v>
      </c>
      <c r="D55" s="12"/>
      <c r="E55" s="9"/>
      <c r="F55" s="9"/>
      <c r="G55" s="32">
        <v>22.965000152587891</v>
      </c>
      <c r="H55" s="8"/>
      <c r="I55" s="9"/>
      <c r="J55" s="9"/>
      <c r="K55" s="9"/>
      <c r="L55" s="9"/>
      <c r="M55" s="9"/>
      <c r="N55" s="9"/>
      <c r="O55" s="35"/>
      <c r="P55" s="13"/>
    </row>
    <row r="56" spans="2:16" s="14" customFormat="1" ht="15.75">
      <c r="B56" t="s">
        <v>32</v>
      </c>
      <c r="C56" s="32">
        <v>25.472999572753906</v>
      </c>
      <c r="D56" s="5">
        <f>STDEV(C55:C56)</f>
        <v>5.5861770191127036E-2</v>
      </c>
      <c r="E56" s="1">
        <f>AVERAGE(C55:C56)</f>
        <v>25.433499336242676</v>
      </c>
      <c r="F56" s="9"/>
      <c r="G56" s="32">
        <v>23.045000076293945</v>
      </c>
      <c r="H56" s="4">
        <f>STDEV(G55:G56)</f>
        <v>5.6568488546957708E-2</v>
      </c>
      <c r="I56" s="1">
        <f>AVERAGE(G55:G56)</f>
        <v>23.005000114440918</v>
      </c>
      <c r="J56" s="9"/>
      <c r="K56" s="1">
        <f>E56-I56</f>
        <v>2.4284992218017578</v>
      </c>
      <c r="L56" s="1">
        <f>K56-$K$7</f>
        <v>-0.81200122833251953</v>
      </c>
      <c r="M56" s="29">
        <f>SQRT((D56*D56)+(H56*H56))</f>
        <v>7.9501768944933382E-2</v>
      </c>
      <c r="N56" s="16"/>
      <c r="O56" s="36">
        <f>POWER(2,-L56)</f>
        <v>1.7556450900013576</v>
      </c>
      <c r="P56" s="28">
        <f>M56/SQRT((COUNT(C55:C56)+COUNT(G55:G56)/2))</f>
        <v>4.590036770140872E-2</v>
      </c>
    </row>
    <row r="57" spans="2:16" s="14" customFormat="1">
      <c r="B57" t="s">
        <v>33</v>
      </c>
      <c r="C57" s="32">
        <v>24.431999206542969</v>
      </c>
      <c r="D57" s="12"/>
      <c r="E57" s="9"/>
      <c r="F57" s="9"/>
      <c r="G57" s="32">
        <v>21.305000305175781</v>
      </c>
      <c r="H57" s="8"/>
      <c r="I57" s="9"/>
      <c r="J57" s="9"/>
      <c r="K57" s="9"/>
      <c r="L57" s="9"/>
      <c r="M57" s="9"/>
      <c r="N57" s="9"/>
      <c r="O57" s="35"/>
      <c r="P57" s="13"/>
    </row>
    <row r="58" spans="2:16" s="14" customFormat="1" ht="15.75">
      <c r="B58" t="s">
        <v>33</v>
      </c>
      <c r="C58" s="32">
        <v>24.451000213623047</v>
      </c>
      <c r="D58" s="5">
        <f>STDEV(C57:C58)</f>
        <v>1.3435740955696843E-2</v>
      </c>
      <c r="E58" s="1">
        <f>AVERAGE(C57:C58)</f>
        <v>24.441499710083008</v>
      </c>
      <c r="F58" s="9"/>
      <c r="G58" s="32">
        <v>21.304000854492188</v>
      </c>
      <c r="H58" s="4">
        <f>STDEV(G57:G58)</f>
        <v>7.0671835583067109E-4</v>
      </c>
      <c r="I58" s="1">
        <f>AVERAGE(G57:G58)</f>
        <v>21.304500579833984</v>
      </c>
      <c r="J58" s="9"/>
      <c r="K58" s="1">
        <f>E58-I58</f>
        <v>3.1369991302490234</v>
      </c>
      <c r="L58" s="1">
        <f>K58-$K$7</f>
        <v>-0.10350131988525391</v>
      </c>
      <c r="M58" s="29">
        <f>SQRT((D58*D58)+(H58*H58))</f>
        <v>1.3454314767503306E-2</v>
      </c>
      <c r="N58" s="16"/>
      <c r="O58" s="36">
        <f>POWER(2,-L58)</f>
        <v>1.0743777406349773</v>
      </c>
      <c r="P58" s="28">
        <f>M58/SQRT((COUNT(C57:C58)+COUNT(G57:G58)/2))</f>
        <v>7.767852252779991E-3</v>
      </c>
    </row>
    <row r="59" spans="2:16" s="14" customFormat="1">
      <c r="B59" t="s">
        <v>34</v>
      </c>
      <c r="C59" s="32">
        <v>24.808000564575195</v>
      </c>
      <c r="D59" s="12"/>
      <c r="E59" s="9"/>
      <c r="F59" s="9"/>
      <c r="G59" s="32">
        <v>21.302000045776367</v>
      </c>
      <c r="H59" s="8"/>
      <c r="I59" s="9"/>
      <c r="J59" s="9"/>
      <c r="K59" s="9"/>
      <c r="L59" s="9"/>
      <c r="M59" s="9"/>
      <c r="N59" s="9"/>
      <c r="O59" s="35"/>
      <c r="P59" s="13"/>
    </row>
    <row r="60" spans="2:16" s="14" customFormat="1" ht="15.75">
      <c r="B60" t="s">
        <v>34</v>
      </c>
      <c r="C60" s="32">
        <v>24.954999923706055</v>
      </c>
      <c r="D60" s="5">
        <f>STDEV(C59:C60)</f>
        <v>0.1039442436715073</v>
      </c>
      <c r="E60" s="1">
        <f>AVERAGE(C59:C60)</f>
        <v>24.881500244140625</v>
      </c>
      <c r="F60" s="9"/>
      <c r="G60" s="32">
        <v>21.431999206542969</v>
      </c>
      <c r="H60" s="4">
        <f>STDEV(G59:G60)</f>
        <v>9.1923288126624147E-2</v>
      </c>
      <c r="I60" s="1">
        <f>AVERAGE(G59:G60)</f>
        <v>21.366999626159668</v>
      </c>
      <c r="J60" s="9"/>
      <c r="K60" s="1">
        <f>E60-I60</f>
        <v>3.514500617980957</v>
      </c>
      <c r="L60" s="1">
        <f>K60-$K$7</f>
        <v>0.27400016784667969</v>
      </c>
      <c r="M60" s="29">
        <f>SQRT((D60*D60)+(H60*H60))</f>
        <v>0.13875985259595819</v>
      </c>
      <c r="N60" s="16"/>
      <c r="O60" s="36">
        <f>POWER(2,-L60)</f>
        <v>0.827023272225344</v>
      </c>
      <c r="P60" s="28">
        <f>M60/SQRT((COUNT(C59:C60)+COUNT(G59:G60)/2))</f>
        <v>8.0113038248989257E-2</v>
      </c>
    </row>
    <row r="61" spans="2:16" s="14" customFormat="1">
      <c r="B61" s="37" t="s">
        <v>35</v>
      </c>
      <c r="C61" s="32">
        <v>24.288000106811523</v>
      </c>
      <c r="D61" s="12"/>
      <c r="E61" s="9"/>
      <c r="F61" s="9"/>
      <c r="G61" s="32">
        <v>21.663000106811523</v>
      </c>
      <c r="H61" s="8"/>
      <c r="I61" s="9"/>
      <c r="J61" s="9"/>
      <c r="K61" s="9"/>
      <c r="L61" s="9"/>
      <c r="M61" s="9"/>
      <c r="N61" s="9"/>
      <c r="O61" s="35"/>
      <c r="P61" s="13"/>
    </row>
    <row r="62" spans="2:16" s="14" customFormat="1" ht="15.75">
      <c r="B62" s="37" t="s">
        <v>35</v>
      </c>
      <c r="C62" s="32">
        <v>25.194000244140625</v>
      </c>
      <c r="D62" s="5">
        <f>STDEV(C61:C62)</f>
        <v>0.64063884086135103</v>
      </c>
      <c r="E62" s="1">
        <f>AVERAGE(C61:C62)</f>
        <v>24.741000175476074</v>
      </c>
      <c r="F62" s="9"/>
      <c r="G62" s="32">
        <v>21.437999725341797</v>
      </c>
      <c r="H62" s="4">
        <f>STDEV(G61:G62)</f>
        <v>0.15909929550680366</v>
      </c>
      <c r="I62" s="1">
        <f>AVERAGE(G61:G62)</f>
        <v>21.55049991607666</v>
      </c>
      <c r="J62" s="9"/>
      <c r="K62" s="1">
        <f>E62-I62</f>
        <v>3.1905002593994141</v>
      </c>
      <c r="L62" s="1">
        <f>K62-$K$7</f>
        <v>-5.0000190734863281E-2</v>
      </c>
      <c r="M62" s="29">
        <f>SQRT((D62*D62)+(H62*H62))</f>
        <v>0.66009901549005257</v>
      </c>
      <c r="N62" s="16"/>
      <c r="O62" s="43">
        <f>POWER(2,-L62)</f>
        <v>1.0352650607110008</v>
      </c>
      <c r="P62" s="28">
        <f>M62/SQRT((COUNT(C61:C62)+COUNT(G61:G62)/2))</f>
        <v>0.3811083442849888</v>
      </c>
    </row>
    <row r="63" spans="2:16" s="14" customFormat="1">
      <c r="B63" t="s">
        <v>36</v>
      </c>
      <c r="C63" s="32">
        <v>23.833999633789063</v>
      </c>
      <c r="D63" s="12"/>
      <c r="E63" s="9"/>
      <c r="F63" s="9"/>
      <c r="G63" s="32">
        <v>21.232999801635742</v>
      </c>
      <c r="H63" s="8"/>
      <c r="I63" s="9"/>
      <c r="J63" s="9"/>
      <c r="K63" s="9"/>
      <c r="L63" s="9"/>
      <c r="M63" s="9"/>
      <c r="N63" s="9"/>
      <c r="O63" s="35"/>
      <c r="P63" s="13"/>
    </row>
    <row r="64" spans="2:16" s="14" customFormat="1" ht="15.75">
      <c r="B64" t="s">
        <v>36</v>
      </c>
      <c r="C64" s="32">
        <v>23.902999877929688</v>
      </c>
      <c r="D64" s="5">
        <f>STDEV(C63:C64)</f>
        <v>4.8790540535363282E-2</v>
      </c>
      <c r="E64" s="1">
        <f>AVERAGE(C63:C64)</f>
        <v>23.868499755859375</v>
      </c>
      <c r="F64" s="9"/>
      <c r="G64" s="32">
        <v>21.271999359130859</v>
      </c>
      <c r="H64" s="4">
        <f>STDEV(G63:G64)</f>
        <v>2.7576851568072009E-2</v>
      </c>
      <c r="I64" s="1">
        <f>AVERAGE(G63:G64)</f>
        <v>21.252499580383301</v>
      </c>
      <c r="J64" s="9"/>
      <c r="K64" s="1">
        <f>E64-I64</f>
        <v>2.6160001754760742</v>
      </c>
      <c r="L64" s="1">
        <f>K64-$K$7</f>
        <v>-0.62450027465820313</v>
      </c>
      <c r="M64" s="29">
        <f>SQRT((D64*D64)+(H64*H64))</f>
        <v>5.6044621402418296E-2</v>
      </c>
      <c r="N64" s="16"/>
      <c r="O64" s="36">
        <f>POWER(2,-L64)</f>
        <v>1.5416767219766565</v>
      </c>
      <c r="P64" s="28">
        <f>M64/SQRT((COUNT(C63:C64)+COUNT(G63:G64)/2))</f>
        <v>3.2357377253316867E-2</v>
      </c>
    </row>
    <row r="65" spans="2:16" s="14" customFormat="1">
      <c r="B65" t="s">
        <v>37</v>
      </c>
      <c r="C65" s="32">
        <v>23.781000137329102</v>
      </c>
      <c r="D65" s="12"/>
      <c r="E65" s="9"/>
      <c r="F65" s="9"/>
      <c r="G65" s="32">
        <v>21.153999328613281</v>
      </c>
      <c r="H65" s="8"/>
      <c r="I65" s="9"/>
      <c r="J65" s="9"/>
      <c r="K65" s="9"/>
      <c r="L65" s="9"/>
      <c r="M65" s="9"/>
      <c r="N65" s="9"/>
      <c r="O65" s="35"/>
      <c r="P65" s="13"/>
    </row>
    <row r="66" spans="2:16" s="14" customFormat="1" ht="15.75">
      <c r="B66" t="s">
        <v>37</v>
      </c>
      <c r="C66" s="32">
        <v>23.847999572753906</v>
      </c>
      <c r="D66" s="5">
        <f>STDEV(C65:C66)</f>
        <v>4.7375755124549591E-2</v>
      </c>
      <c r="E66" s="1">
        <f>AVERAGE(C65:C66)</f>
        <v>23.814499855041504</v>
      </c>
      <c r="F66" s="9"/>
      <c r="G66" s="32">
        <v>21.141000747680664</v>
      </c>
      <c r="H66" s="4">
        <f>STDEV(G65:G66)</f>
        <v>9.1913847232557699E-3</v>
      </c>
      <c r="I66" s="1">
        <f>AVERAGE(G65:G66)</f>
        <v>21.147500038146973</v>
      </c>
      <c r="J66" s="9"/>
      <c r="K66" s="1">
        <f>E66-I66</f>
        <v>2.6669998168945312</v>
      </c>
      <c r="L66" s="1">
        <f>K66-$K$7</f>
        <v>-0.57350063323974609</v>
      </c>
      <c r="M66" s="29">
        <f>SQRT((D66*D66)+(H66*H66))</f>
        <v>4.8259131019447364E-2</v>
      </c>
      <c r="N66" s="16"/>
      <c r="O66" s="36">
        <f>POWER(2,-L66)</f>
        <v>1.4881300726108144</v>
      </c>
      <c r="P66" s="28">
        <f>M66/SQRT((COUNT(C65:C66)+COUNT(G65:G66)/2))</f>
        <v>2.7862422284935358E-2</v>
      </c>
    </row>
    <row r="67" spans="2:16" s="14" customFormat="1">
      <c r="B67" t="s">
        <v>38</v>
      </c>
      <c r="C67" s="32">
        <v>24.601999282836914</v>
      </c>
      <c r="D67" s="12"/>
      <c r="E67" s="9"/>
      <c r="F67" s="9"/>
      <c r="G67" s="32">
        <v>21.090000152587891</v>
      </c>
      <c r="H67" s="8"/>
      <c r="I67" s="9"/>
      <c r="J67" s="9"/>
      <c r="K67" s="9"/>
      <c r="L67" s="9"/>
      <c r="M67" s="9"/>
      <c r="N67" s="9"/>
      <c r="O67" s="35"/>
      <c r="P67" s="13"/>
    </row>
    <row r="68" spans="2:16" s="14" customFormat="1" ht="15.75">
      <c r="B68" t="s">
        <v>38</v>
      </c>
      <c r="C68" s="32">
        <v>24.569000244140625</v>
      </c>
      <c r="D68" s="5">
        <f>STDEV(C67:C68)</f>
        <v>2.3333844034783283E-2</v>
      </c>
      <c r="E68" s="1">
        <f>AVERAGE(C67:C68)</f>
        <v>24.58549976348877</v>
      </c>
      <c r="F68" s="9"/>
      <c r="G68" s="32">
        <v>21.104999542236328</v>
      </c>
      <c r="H68" s="4">
        <f>STDEV(G67:G68)</f>
        <v>1.0606170134069462E-2</v>
      </c>
      <c r="I68" s="1">
        <f>AVERAGE(G67:G68)</f>
        <v>21.097499847412109</v>
      </c>
      <c r="J68" s="9"/>
      <c r="K68" s="1">
        <f>E68-I68</f>
        <v>3.4879999160766602</v>
      </c>
      <c r="L68" s="1">
        <f>K68-$K$7</f>
        <v>0.24749946594238281</v>
      </c>
      <c r="M68" s="29">
        <f>SQRT((D68*D68)+(H68*H68))</f>
        <v>2.5631213829087736E-2</v>
      </c>
      <c r="N68" s="16"/>
      <c r="O68" s="36">
        <f>POWER(2,-L68)</f>
        <v>0.84235515279021356</v>
      </c>
      <c r="P68" s="28">
        <f>M68/SQRT((COUNT(C67:C68)+COUNT(G67:G68)/2))</f>
        <v>1.4798188203880664E-2</v>
      </c>
    </row>
    <row r="69" spans="2:16" s="14" customFormat="1">
      <c r="B69"/>
      <c r="C69"/>
      <c r="D69" s="12"/>
      <c r="E69" s="9"/>
      <c r="F69" s="9"/>
      <c r="G69"/>
      <c r="H69" s="8"/>
      <c r="I69" s="9"/>
      <c r="J69" s="9"/>
      <c r="K69" s="9"/>
      <c r="L69" s="9"/>
      <c r="M69" s="9"/>
      <c r="N69" s="9"/>
      <c r="O69" s="35"/>
      <c r="P69" s="13"/>
    </row>
    <row r="70" spans="2:16" s="14" customFormat="1" ht="15.75">
      <c r="B70"/>
      <c r="C70"/>
      <c r="D70" s="5" t="e">
        <f>STDEV(C69:C70)</f>
        <v>#DIV/0!</v>
      </c>
      <c r="E70" s="1" t="e">
        <f>AVERAGE(C69:C70)</f>
        <v>#DIV/0!</v>
      </c>
      <c r="F70" s="9"/>
      <c r="G70"/>
      <c r="H70" s="4" t="e">
        <f>STDEV(G69:G70)</f>
        <v>#DIV/0!</v>
      </c>
      <c r="I70" s="1" t="e">
        <f>AVERAGE(G69:G70)</f>
        <v>#DIV/0!</v>
      </c>
      <c r="J70" s="9"/>
      <c r="K70" s="1" t="e">
        <f>E70-I70</f>
        <v>#DIV/0!</v>
      </c>
      <c r="L70" s="1" t="e">
        <f>K70-$K$7</f>
        <v>#DIV/0!</v>
      </c>
      <c r="M70" s="29" t="e">
        <f>SQRT((D70*D70)+(H70*H70))</f>
        <v>#DIV/0!</v>
      </c>
      <c r="N70" s="16"/>
      <c r="O70" s="36" t="e">
        <f>POWER(2,-L70)</f>
        <v>#DIV/0!</v>
      </c>
      <c r="P70" s="28" t="e">
        <f>M70/SQRT((COUNT(C69:C70)+COUNT(G69:G70)/2))</f>
        <v>#DIV/0!</v>
      </c>
    </row>
    <row r="71" spans="2:16" s="14" customFormat="1">
      <c r="B71"/>
      <c r="C71"/>
      <c r="D71" s="12"/>
      <c r="E71" s="9"/>
      <c r="F71" s="9"/>
      <c r="G71"/>
      <c r="H71" s="8"/>
      <c r="I71" s="9"/>
      <c r="J71" s="9"/>
      <c r="K71" s="9"/>
      <c r="L71" s="9"/>
      <c r="M71" s="9"/>
      <c r="N71" s="9"/>
      <c r="O71" s="35"/>
      <c r="P71" s="13"/>
    </row>
    <row r="72" spans="2:16" s="14" customFormat="1" ht="15.75">
      <c r="B72"/>
      <c r="C72"/>
      <c r="D72" s="5" t="e">
        <f>STDEV(C71:C72)</f>
        <v>#DIV/0!</v>
      </c>
      <c r="E72" s="1" t="e">
        <f>AVERAGE(C71:C72)</f>
        <v>#DIV/0!</v>
      </c>
      <c r="F72" s="9"/>
      <c r="G72"/>
      <c r="H72" s="4" t="e">
        <f>STDEV(G71:G72)</f>
        <v>#DIV/0!</v>
      </c>
      <c r="I72" s="1" t="e">
        <f>AVERAGE(G71:G72)</f>
        <v>#DIV/0!</v>
      </c>
      <c r="J72" s="9"/>
      <c r="K72" s="1" t="e">
        <f>E72-I72</f>
        <v>#DIV/0!</v>
      </c>
      <c r="L72" s="1" t="e">
        <f>K72-$K$7</f>
        <v>#DIV/0!</v>
      </c>
      <c r="M72" s="29" t="e">
        <f>SQRT((D72*D72)+(H72*H72))</f>
        <v>#DIV/0!</v>
      </c>
      <c r="N72" s="16"/>
      <c r="O72" s="36" t="e">
        <f>POWER(2,-L72)</f>
        <v>#DIV/0!</v>
      </c>
      <c r="P72" s="28" t="e">
        <f>M72/SQRT((COUNT(C71:C72)+COUNT(G71:G72)/2))</f>
        <v>#DIV/0!</v>
      </c>
    </row>
    <row r="73" spans="2:16" s="14" customFormat="1">
      <c r="B73"/>
      <c r="C73"/>
      <c r="D73" s="12"/>
      <c r="E73" s="9"/>
      <c r="F73" s="9"/>
      <c r="G73"/>
      <c r="H73" s="8"/>
      <c r="I73" s="9"/>
      <c r="J73" s="9"/>
      <c r="K73" s="9"/>
      <c r="L73" s="9"/>
      <c r="M73" s="9"/>
      <c r="N73" s="9"/>
      <c r="O73" s="35"/>
      <c r="P73" s="13"/>
    </row>
    <row r="74" spans="2:16" s="14" customFormat="1" ht="15.75">
      <c r="B74"/>
      <c r="C74"/>
      <c r="D74" s="5" t="e">
        <f>STDEV(C73:C74)</f>
        <v>#DIV/0!</v>
      </c>
      <c r="E74" s="1" t="e">
        <f>AVERAGE(C73:C74)</f>
        <v>#DIV/0!</v>
      </c>
      <c r="F74" s="9"/>
      <c r="G74"/>
      <c r="H74" s="4" t="e">
        <f>STDEV(G73:G74)</f>
        <v>#DIV/0!</v>
      </c>
      <c r="I74" s="1" t="e">
        <f>AVERAGE(G73:G74)</f>
        <v>#DIV/0!</v>
      </c>
      <c r="J74" s="9"/>
      <c r="K74" s="1" t="e">
        <f>E74-I74</f>
        <v>#DIV/0!</v>
      </c>
      <c r="L74" s="1" t="e">
        <f>K74-$K$7</f>
        <v>#DIV/0!</v>
      </c>
      <c r="M74" s="29" t="e">
        <f>SQRT((D74*D74)+(H74*H74))</f>
        <v>#DIV/0!</v>
      </c>
      <c r="N74" s="16"/>
      <c r="O74" s="36" t="e">
        <f>POWER(2,-L74)</f>
        <v>#DIV/0!</v>
      </c>
      <c r="P74" s="28" t="e">
        <f>M74/SQRT((COUNT(C73:C74)+COUNT(G73:G74)/2))</f>
        <v>#DIV/0!</v>
      </c>
    </row>
    <row r="75" spans="2:16" s="14" customFormat="1">
      <c r="B75"/>
      <c r="C75"/>
      <c r="D75" s="12"/>
      <c r="E75" s="9"/>
      <c r="F75" s="9"/>
      <c r="G75"/>
      <c r="H75" s="8"/>
      <c r="I75" s="9"/>
      <c r="J75" s="9"/>
      <c r="K75" s="9"/>
      <c r="L75" s="9"/>
      <c r="M75" s="9"/>
      <c r="N75" s="9"/>
      <c r="O75" s="35"/>
      <c r="P75" s="13"/>
    </row>
    <row r="76" spans="2:16" s="14" customFormat="1" ht="15.75">
      <c r="B76"/>
      <c r="C76"/>
      <c r="D76" s="5" t="e">
        <f>STDEV(C75:C76)</f>
        <v>#DIV/0!</v>
      </c>
      <c r="E76" s="1" t="e">
        <f>AVERAGE(C75:C76)</f>
        <v>#DIV/0!</v>
      </c>
      <c r="F76" s="9"/>
      <c r="G76"/>
      <c r="H76" s="4" t="e">
        <f>STDEV(G75:G76)</f>
        <v>#DIV/0!</v>
      </c>
      <c r="I76" s="1" t="e">
        <f>AVERAGE(G75:G76)</f>
        <v>#DIV/0!</v>
      </c>
      <c r="J76" s="9"/>
      <c r="K76" s="1" t="e">
        <f>E76-I76</f>
        <v>#DIV/0!</v>
      </c>
      <c r="L76" s="1" t="e">
        <f>K76-$K$7</f>
        <v>#DIV/0!</v>
      </c>
      <c r="M76" s="29" t="e">
        <f>SQRT((D76*D76)+(H76*H76))</f>
        <v>#DIV/0!</v>
      </c>
      <c r="N76" s="16"/>
      <c r="O76" s="36" t="e">
        <f>POWER(2,-L76)</f>
        <v>#DIV/0!</v>
      </c>
      <c r="P76" s="28" t="e">
        <f>M76/SQRT((COUNT(C75:C76)+COUNT(G75:G76)/2))</f>
        <v>#DIV/0!</v>
      </c>
    </row>
    <row r="77" spans="2:16" s="14" customFormat="1">
      <c r="B77"/>
      <c r="C77"/>
      <c r="D77" s="12"/>
      <c r="E77" s="9"/>
      <c r="F77" s="9"/>
      <c r="G77"/>
      <c r="H77" s="8"/>
      <c r="I77" s="9"/>
      <c r="J77" s="9"/>
      <c r="K77" s="9"/>
      <c r="L77" s="9"/>
      <c r="M77" s="9"/>
      <c r="N77" s="9"/>
      <c r="O77" s="35"/>
      <c r="P77" s="13"/>
    </row>
    <row r="78" spans="2:16" s="14" customFormat="1" ht="15.75">
      <c r="B78"/>
      <c r="C78"/>
      <c r="D78" s="5" t="e">
        <f>STDEV(C77:C78)</f>
        <v>#DIV/0!</v>
      </c>
      <c r="E78" s="1" t="e">
        <f>AVERAGE(C77:C78)</f>
        <v>#DIV/0!</v>
      </c>
      <c r="F78" s="9"/>
      <c r="G78"/>
      <c r="H78" s="4" t="e">
        <f>STDEV(G77:G78)</f>
        <v>#DIV/0!</v>
      </c>
      <c r="I78" s="1" t="e">
        <f>AVERAGE(G77:G78)</f>
        <v>#DIV/0!</v>
      </c>
      <c r="J78" s="9"/>
      <c r="K78" s="1" t="e">
        <f>E78-I78</f>
        <v>#DIV/0!</v>
      </c>
      <c r="L78" s="1" t="e">
        <f>K78-$K$7</f>
        <v>#DIV/0!</v>
      </c>
      <c r="M78" s="29" t="e">
        <f>SQRT((D78*D78)+(H78*H78))</f>
        <v>#DIV/0!</v>
      </c>
      <c r="N78" s="16"/>
      <c r="O78" s="36" t="e">
        <f>POWER(2,-L78)</f>
        <v>#DIV/0!</v>
      </c>
      <c r="P78" s="28" t="e">
        <f>M78/SQRT((COUNT(C77:C78)+COUNT(G77:G78)/2))</f>
        <v>#DIV/0!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Q94"/>
  <sheetViews>
    <sheetView showGridLines="0" workbookViewId="0">
      <selection activeCell="O10" sqref="O10:O68"/>
    </sheetView>
  </sheetViews>
  <sheetFormatPr defaultRowHeight="12.75"/>
  <cols>
    <col min="1" max="1" width="0.7109375" customWidth="1"/>
    <col min="2" max="2" width="21.140625" customWidth="1"/>
    <col min="3" max="3" width="7.28515625" style="8" customWidth="1"/>
    <col min="4" max="4" width="4.7109375" style="8" customWidth="1"/>
    <col min="5" max="5" width="6.42578125" style="8" customWidth="1"/>
    <col min="6" max="6" width="0.42578125" style="12" customWidth="1"/>
    <col min="7" max="7" width="8.140625" style="8" customWidth="1"/>
    <col min="8" max="8" width="5" style="8" customWidth="1"/>
    <col min="9" max="9" width="5.85546875" style="8" customWidth="1"/>
    <col min="10" max="10" width="0.5703125" style="12" customWidth="1"/>
    <col min="11" max="11" width="5.28515625" style="8" customWidth="1"/>
    <col min="12" max="13" width="5.5703125" style="8" customWidth="1"/>
    <col min="14" max="14" width="1.140625" style="12" customWidth="1"/>
    <col min="15" max="15" width="8.7109375" style="33" customWidth="1"/>
    <col min="16" max="16" width="6.28515625" style="13" customWidth="1"/>
    <col min="17" max="17" width="9.140625" style="14"/>
  </cols>
  <sheetData>
    <row r="1" spans="2:16" ht="6" customHeight="1"/>
    <row r="2" spans="2:16" ht="20.25">
      <c r="B2" s="10" t="s">
        <v>3</v>
      </c>
      <c r="C2" s="17" t="s">
        <v>0</v>
      </c>
      <c r="D2" s="24" t="s">
        <v>1</v>
      </c>
      <c r="E2" s="25" t="s">
        <v>6</v>
      </c>
      <c r="F2" s="18"/>
      <c r="G2" s="17" t="s">
        <v>0</v>
      </c>
      <c r="H2" s="24" t="s">
        <v>1</v>
      </c>
      <c r="I2" s="25" t="s">
        <v>6</v>
      </c>
      <c r="J2" s="18"/>
      <c r="K2" s="26" t="s">
        <v>7</v>
      </c>
      <c r="L2" s="27" t="s">
        <v>8</v>
      </c>
      <c r="M2" s="15" t="s">
        <v>1</v>
      </c>
      <c r="N2" s="30"/>
      <c r="O2" s="34" t="s">
        <v>2</v>
      </c>
      <c r="P2" s="13" t="s">
        <v>5</v>
      </c>
    </row>
    <row r="3" spans="2:16" ht="15.75">
      <c r="C3" s="39" t="s">
        <v>86</v>
      </c>
      <c r="D3" s="40"/>
      <c r="E3" s="41"/>
      <c r="F3" s="19"/>
      <c r="G3" s="42" t="s">
        <v>85</v>
      </c>
      <c r="H3" s="42"/>
      <c r="I3" s="42"/>
      <c r="J3" s="20"/>
      <c r="K3" s="21"/>
      <c r="L3" s="22"/>
      <c r="M3" s="22"/>
      <c r="N3" s="31"/>
    </row>
    <row r="4" spans="2:16" ht="5.25" customHeight="1">
      <c r="C4" s="23"/>
      <c r="G4" s="23"/>
    </row>
    <row r="5" spans="2:16">
      <c r="B5" s="6"/>
      <c r="C5"/>
      <c r="D5" s="12"/>
      <c r="E5" s="9"/>
      <c r="F5" s="9"/>
      <c r="G5"/>
      <c r="H5" s="12"/>
      <c r="I5" s="9"/>
      <c r="J5" s="9"/>
      <c r="K5" s="9"/>
      <c r="L5" s="9"/>
      <c r="M5" s="9"/>
      <c r="N5" s="9"/>
      <c r="O5" s="35"/>
    </row>
    <row r="6" spans="2:16">
      <c r="B6" s="2" t="s">
        <v>4</v>
      </c>
      <c r="C6" s="32">
        <v>25.398000717163086</v>
      </c>
      <c r="D6" s="11"/>
      <c r="E6" s="9"/>
      <c r="F6" s="9"/>
      <c r="G6" s="32">
        <v>22.128000259399414</v>
      </c>
      <c r="H6" s="11"/>
      <c r="I6" s="9"/>
      <c r="J6" s="9"/>
      <c r="K6" s="9"/>
      <c r="L6" s="9"/>
      <c r="M6" s="9"/>
      <c r="N6" s="9"/>
      <c r="O6" s="35"/>
    </row>
    <row r="7" spans="2:16" ht="15.75">
      <c r="B7" s="2"/>
      <c r="C7" s="32">
        <v>25.340999603271484</v>
      </c>
      <c r="D7" s="5">
        <f>STDEV(C5:C8)</f>
        <v>4.0305874167938183E-2</v>
      </c>
      <c r="E7" s="1">
        <f>AVERAGE(C5:C8)</f>
        <v>25.369500160217285</v>
      </c>
      <c r="F7" s="9"/>
      <c r="G7" s="32">
        <v>22.129999160766602</v>
      </c>
      <c r="H7" s="4">
        <f>STDEV(G5:G8)</f>
        <v>1.4134367116613422E-3</v>
      </c>
      <c r="I7" s="1">
        <f>AVERAGE(G5:G8)</f>
        <v>22.128999710083008</v>
      </c>
      <c r="J7" s="9"/>
      <c r="K7" s="3">
        <f>E7-I7</f>
        <v>3.2405004501342773</v>
      </c>
      <c r="L7" s="1">
        <f>K7-$K$7</f>
        <v>0</v>
      </c>
      <c r="M7" s="29">
        <f>SQRT((D7*D7)+(H7*H7))</f>
        <v>4.0330649582910744E-2</v>
      </c>
      <c r="N7" s="16"/>
      <c r="O7" s="36">
        <f>POWER(2,-L7)</f>
        <v>1</v>
      </c>
      <c r="P7" s="28">
        <f>M7/SQRT((COUNT(C5:C8)+COUNT(G5:G8)/2))</f>
        <v>2.3284911393285986E-2</v>
      </c>
    </row>
    <row r="8" spans="2:16">
      <c r="B8" s="2"/>
      <c r="C8" s="7"/>
      <c r="D8" s="11"/>
      <c r="E8" s="9"/>
      <c r="F8" s="9"/>
      <c r="G8" s="7"/>
      <c r="H8" s="11"/>
      <c r="I8" s="9"/>
      <c r="J8" s="9"/>
      <c r="K8" s="9"/>
      <c r="L8" s="9"/>
      <c r="M8" s="9"/>
      <c r="N8" s="9"/>
      <c r="O8" s="35"/>
    </row>
    <row r="9" spans="2:16">
      <c r="B9" t="s">
        <v>39</v>
      </c>
      <c r="C9" s="32">
        <v>24.528999328613281</v>
      </c>
      <c r="D9" s="11"/>
      <c r="E9" s="9"/>
      <c r="F9" s="9"/>
      <c r="G9" s="32">
        <v>22.378999710083008</v>
      </c>
      <c r="H9" s="11"/>
      <c r="I9" s="9"/>
      <c r="J9" s="9"/>
      <c r="K9" s="9"/>
      <c r="L9" s="9"/>
      <c r="M9" s="9"/>
      <c r="N9" s="9"/>
      <c r="O9" s="35"/>
    </row>
    <row r="10" spans="2:16" ht="15.75">
      <c r="B10" t="s">
        <v>39</v>
      </c>
      <c r="C10" s="32">
        <v>24.579000473022461</v>
      </c>
      <c r="D10" s="5">
        <f>STDEV(C9:C10)</f>
        <v>3.5356148278818784E-2</v>
      </c>
      <c r="E10" s="1">
        <f>AVERAGE(C9:C10)</f>
        <v>24.553999900817871</v>
      </c>
      <c r="F10" s="9"/>
      <c r="G10" s="32">
        <v>22.367000579833984</v>
      </c>
      <c r="H10" s="4">
        <f>STDEV(G9:G10)</f>
        <v>8.4846663674250991E-3</v>
      </c>
      <c r="I10" s="1">
        <f>AVERAGE(G9:G10)</f>
        <v>22.373000144958496</v>
      </c>
      <c r="J10" s="9"/>
      <c r="K10" s="1">
        <f>E10-I10</f>
        <v>2.180999755859375</v>
      </c>
      <c r="L10" s="1">
        <f>K10-$K$7</f>
        <v>-1.0595006942749023</v>
      </c>
      <c r="M10" s="29">
        <f>SQRT((D10*D10)+(H10*H10))</f>
        <v>3.6359961282712266E-2</v>
      </c>
      <c r="N10" s="16"/>
      <c r="O10" s="36">
        <f>POWER(2,-L10)</f>
        <v>2.0842100676727222</v>
      </c>
      <c r="P10" s="28">
        <f>M10/SQRT((COUNT(C9:C10)+COUNT(G9:G10)/2))</f>
        <v>2.09924334342983E-2</v>
      </c>
    </row>
    <row r="11" spans="2:16">
      <c r="B11" t="s">
        <v>40</v>
      </c>
      <c r="C11" s="32">
        <v>24.391000747680664</v>
      </c>
      <c r="D11" s="11"/>
      <c r="E11" s="9"/>
      <c r="F11" s="9"/>
      <c r="G11" s="32">
        <v>21.406000137329102</v>
      </c>
      <c r="H11" s="11"/>
      <c r="I11" s="9"/>
      <c r="J11" s="9"/>
      <c r="K11" s="9"/>
      <c r="L11" s="9"/>
      <c r="M11" s="9"/>
      <c r="N11" s="9"/>
      <c r="O11" s="35"/>
    </row>
    <row r="12" spans="2:16" ht="15.75">
      <c r="B12" t="s">
        <v>40</v>
      </c>
      <c r="C12" s="32">
        <v>24.433000564575195</v>
      </c>
      <c r="D12" s="5">
        <f>STDEV(C11:C12)</f>
        <v>2.9698355334716372E-2</v>
      </c>
      <c r="E12" s="1">
        <f>AVERAGE(C11:C12)</f>
        <v>24.41200065612793</v>
      </c>
      <c r="F12" s="9"/>
      <c r="G12" s="32">
        <v>21.579000473022461</v>
      </c>
      <c r="H12" s="4">
        <f>STDEV(G11:G12)</f>
        <v>0.12232971051632353</v>
      </c>
      <c r="I12" s="1">
        <f>AVERAGE(G11:G12)</f>
        <v>21.492500305175781</v>
      </c>
      <c r="J12" s="9"/>
      <c r="K12" s="1">
        <f>E12-I12</f>
        <v>2.9195003509521484</v>
      </c>
      <c r="L12" s="1">
        <f>K12-$K$7</f>
        <v>-0.32100009918212891</v>
      </c>
      <c r="M12" s="29">
        <f>SQRT((D12*D12)+(H12*H12))</f>
        <v>0.12588308220167868</v>
      </c>
      <c r="N12" s="16"/>
      <c r="O12" s="36">
        <f>POWER(2,-L12)</f>
        <v>1.2491962115328814</v>
      </c>
      <c r="P12" s="28">
        <f>M12/SQRT((COUNT(C11:C12)+COUNT(G11:G12)/2))</f>
        <v>7.2678631395558982E-2</v>
      </c>
    </row>
    <row r="13" spans="2:16">
      <c r="B13" t="s">
        <v>41</v>
      </c>
      <c r="C13" s="32">
        <v>24.426000595092773</v>
      </c>
      <c r="D13" s="11"/>
      <c r="E13" s="9"/>
      <c r="F13" s="9"/>
      <c r="G13" s="32">
        <v>20.97599983215332</v>
      </c>
      <c r="H13" s="11"/>
      <c r="I13" s="9"/>
      <c r="J13" s="9"/>
      <c r="K13" s="9"/>
      <c r="L13" s="9"/>
      <c r="M13" s="9"/>
      <c r="N13" s="9"/>
      <c r="O13" s="35"/>
    </row>
    <row r="14" spans="2:16" ht="15.75">
      <c r="B14" t="s">
        <v>41</v>
      </c>
      <c r="C14" s="32">
        <v>24.424999237060547</v>
      </c>
      <c r="D14" s="5">
        <f>STDEV(C13:C14)</f>
        <v>7.0806705498301971E-4</v>
      </c>
      <c r="E14" s="1">
        <f>AVERAGE(C13:C14)</f>
        <v>24.42549991607666</v>
      </c>
      <c r="F14" s="9"/>
      <c r="G14" s="32">
        <v>21.034999847412109</v>
      </c>
      <c r="H14" s="4">
        <f>STDEV(G13:G14)</f>
        <v>4.1719310879599521E-2</v>
      </c>
      <c r="I14" s="1">
        <f>AVERAGE(G13:G14)</f>
        <v>21.005499839782715</v>
      </c>
      <c r="J14" s="9"/>
      <c r="K14" s="1">
        <f>E14-I14</f>
        <v>3.4200000762939453</v>
      </c>
      <c r="L14" s="1">
        <f>K14-$K$7</f>
        <v>0.17949962615966797</v>
      </c>
      <c r="M14" s="29">
        <f>SQRT((D14*D14)+(H14*H14))</f>
        <v>4.1725319162626222E-2</v>
      </c>
      <c r="N14" s="16"/>
      <c r="O14" s="36">
        <f>POWER(2,-L14)</f>
        <v>0.88300919966646019</v>
      </c>
      <c r="P14" s="28">
        <f>M14/SQRT((COUNT(C13:C14)+COUNT(G13:G14)/2))</f>
        <v>2.4090124250565302E-2</v>
      </c>
    </row>
    <row r="15" spans="2:16">
      <c r="B15" t="s">
        <v>42</v>
      </c>
      <c r="C15" s="32">
        <v>24.33799934387207</v>
      </c>
      <c r="D15" s="11"/>
      <c r="E15" s="9"/>
      <c r="F15" s="9"/>
      <c r="G15" s="32">
        <v>20.853000640869141</v>
      </c>
      <c r="H15" s="11"/>
      <c r="I15" s="9"/>
      <c r="J15" s="9"/>
      <c r="K15" s="9"/>
      <c r="L15" s="9"/>
      <c r="M15" s="9"/>
      <c r="N15" s="9"/>
      <c r="O15" s="35"/>
    </row>
    <row r="16" spans="2:16" ht="15.75">
      <c r="B16" t="s">
        <v>42</v>
      </c>
      <c r="C16" s="32">
        <v>24.37700080871582</v>
      </c>
      <c r="D16" s="5">
        <f>STDEV(C15:C16)</f>
        <v>2.7578200267224358E-2</v>
      </c>
      <c r="E16" s="1">
        <f>AVERAGE(C15:C16)</f>
        <v>24.357500076293945</v>
      </c>
      <c r="F16" s="9"/>
      <c r="G16" s="32">
        <v>20.847999572753906</v>
      </c>
      <c r="H16" s="4">
        <f>STDEV(G15:G16)</f>
        <v>3.5362891774580528E-3</v>
      </c>
      <c r="I16" s="1">
        <f>AVERAGE(G15:G16)</f>
        <v>20.850500106811523</v>
      </c>
      <c r="J16" s="9"/>
      <c r="K16" s="1">
        <f>E16-I16</f>
        <v>3.5069999694824219</v>
      </c>
      <c r="L16" s="1">
        <f>K16-$K$7</f>
        <v>0.26649951934814453</v>
      </c>
      <c r="M16" s="29">
        <f>SQRT((D16*D16)+(H16*H16))</f>
        <v>2.7804000991327498E-2</v>
      </c>
      <c r="N16" s="16"/>
      <c r="O16" s="36">
        <f>POWER(2,-L16)</f>
        <v>0.83133420702648364</v>
      </c>
      <c r="P16" s="28">
        <f>M16/SQRT((COUNT(C15:C16)+COUNT(G15:G16)/2))</f>
        <v>1.6052647456891552E-2</v>
      </c>
    </row>
    <row r="17" spans="2:16">
      <c r="B17" t="s">
        <v>43</v>
      </c>
      <c r="C17" s="32">
        <v>24.816999435424805</v>
      </c>
      <c r="D17" s="11"/>
      <c r="E17" s="9"/>
      <c r="F17" s="9"/>
      <c r="G17" s="32">
        <v>21.302999496459961</v>
      </c>
      <c r="H17" s="11"/>
      <c r="I17" s="9"/>
      <c r="J17" s="9"/>
      <c r="K17" s="9"/>
      <c r="L17" s="9"/>
      <c r="M17" s="9"/>
      <c r="N17" s="9"/>
      <c r="O17" s="35"/>
    </row>
    <row r="18" spans="2:16" ht="15.75">
      <c r="B18" t="s">
        <v>43</v>
      </c>
      <c r="C18" s="32">
        <v>24.865999221801758</v>
      </c>
      <c r="D18" s="5">
        <f>STDEV(C17:C18)</f>
        <v>3.4648081223835767E-2</v>
      </c>
      <c r="E18" s="1">
        <f>AVERAGE(C17:C18)</f>
        <v>24.841499328613281</v>
      </c>
      <c r="F18" s="9"/>
      <c r="G18" s="32">
        <v>21.249000549316406</v>
      </c>
      <c r="H18" s="4">
        <f>STDEV(G17:G18)</f>
        <v>3.8183021702141468E-2</v>
      </c>
      <c r="I18" s="1">
        <f>AVERAGE(G17:G18)</f>
        <v>21.276000022888184</v>
      </c>
      <c r="J18" s="9"/>
      <c r="K18" s="1">
        <f>E18-I18</f>
        <v>3.5654993057250977</v>
      </c>
      <c r="L18" s="1">
        <f>K18-$K$7</f>
        <v>0.32499885559082031</v>
      </c>
      <c r="M18" s="29">
        <f>SQRT((D18*D18)+(H18*H18))</f>
        <v>5.1559991066714966E-2</v>
      </c>
      <c r="N18" s="16"/>
      <c r="O18" s="36">
        <f>POWER(2,-L18)</f>
        <v>0.79829901960230332</v>
      </c>
      <c r="P18" s="28">
        <f>M18/SQRT((COUNT(C17:C18)+COUNT(G17:G18)/2))</f>
        <v>2.9768174721782587E-2</v>
      </c>
    </row>
    <row r="19" spans="2:16">
      <c r="B19" t="s">
        <v>44</v>
      </c>
      <c r="C19" s="32">
        <v>24.153999328613281</v>
      </c>
      <c r="D19" s="11"/>
      <c r="E19" s="9"/>
      <c r="F19" s="9"/>
      <c r="G19" s="32">
        <v>20.892999649047852</v>
      </c>
      <c r="H19" s="11"/>
      <c r="I19" s="9"/>
      <c r="J19" s="9"/>
      <c r="K19" s="9"/>
      <c r="L19" s="9"/>
      <c r="M19" s="9"/>
      <c r="N19" s="9"/>
      <c r="O19" s="35"/>
    </row>
    <row r="20" spans="2:16" ht="15.75">
      <c r="B20" t="s">
        <v>44</v>
      </c>
      <c r="C20" s="32">
        <v>24.177000045776367</v>
      </c>
      <c r="D20" s="5">
        <f>STDEV(C19:C20)</f>
        <v>1.6263963078171875E-2</v>
      </c>
      <c r="E20" s="1">
        <f>AVERAGE(C19:C20)</f>
        <v>24.165499687194824</v>
      </c>
      <c r="F20" s="9"/>
      <c r="G20" s="32">
        <v>20.889999389648437</v>
      </c>
      <c r="H20" s="4">
        <f>STDEV(G19:G20)</f>
        <v>2.121503766644362E-3</v>
      </c>
      <c r="I20" s="1">
        <f>AVERAGE(G19:G20)</f>
        <v>20.891499519348145</v>
      </c>
      <c r="J20" s="9"/>
      <c r="K20" s="1">
        <f>E20-I20</f>
        <v>3.2740001678466797</v>
      </c>
      <c r="L20" s="1">
        <f>K20-$K$7</f>
        <v>3.3499717712402344E-2</v>
      </c>
      <c r="M20" s="29">
        <f>SQRT((D20*D20)+(H20*H20))</f>
        <v>1.6401746042419514E-2</v>
      </c>
      <c r="N20" s="16"/>
      <c r="O20" s="36">
        <f>POWER(2,-L20)</f>
        <v>0.9770472801841108</v>
      </c>
      <c r="P20" s="28">
        <f>M20/SQRT((COUNT(C19:C20)+COUNT(G19:G20)/2))</f>
        <v>9.4695524927707869E-3</v>
      </c>
    </row>
    <row r="21" spans="2:16">
      <c r="B21" t="s">
        <v>45</v>
      </c>
      <c r="C21" s="32">
        <v>24.340000152587891</v>
      </c>
      <c r="D21" s="11"/>
      <c r="E21" s="9"/>
      <c r="F21" s="9"/>
      <c r="G21" s="32">
        <v>21.034999847412109</v>
      </c>
      <c r="H21" s="11"/>
      <c r="I21" s="9"/>
      <c r="J21" s="9"/>
      <c r="K21" s="9"/>
      <c r="L21" s="9"/>
      <c r="M21" s="9"/>
      <c r="N21" s="9"/>
      <c r="O21" s="35"/>
    </row>
    <row r="22" spans="2:16" ht="15.75">
      <c r="B22" t="s">
        <v>45</v>
      </c>
      <c r="C22" s="32">
        <v>24.440000534057617</v>
      </c>
      <c r="D22" s="5">
        <f>STDEV(C21:C22)</f>
        <v>7.0710947858485224E-2</v>
      </c>
      <c r="E22" s="1">
        <f>AVERAGE(C21:C22)</f>
        <v>24.390000343322754</v>
      </c>
      <c r="F22" s="9"/>
      <c r="G22" s="32">
        <v>21.020999908447266</v>
      </c>
      <c r="H22" s="4">
        <f>STDEV(G21:G22)</f>
        <v>9.8994517782387895E-3</v>
      </c>
      <c r="I22" s="1">
        <f>AVERAGE(G21:G22)</f>
        <v>21.027999877929688</v>
      </c>
      <c r="J22" s="9"/>
      <c r="K22" s="1">
        <f>E22-I22</f>
        <v>3.3620004653930664</v>
      </c>
      <c r="L22" s="1">
        <f>K22-$K$7</f>
        <v>0.12150001525878906</v>
      </c>
      <c r="M22" s="29">
        <f>SQRT((D22*D22)+(H22*H22))</f>
        <v>7.1400541262339814E-2</v>
      </c>
      <c r="N22" s="16"/>
      <c r="O22" s="36">
        <f>POWER(2,-L22)</f>
        <v>0.91923139988708524</v>
      </c>
      <c r="P22" s="28">
        <f>M22/SQRT((COUNT(C21:C22)+COUNT(G21:G22)/2))</f>
        <v>4.1223121718096875E-2</v>
      </c>
    </row>
    <row r="23" spans="2:16">
      <c r="B23" t="s">
        <v>46</v>
      </c>
      <c r="C23" s="32">
        <v>24.052999496459961</v>
      </c>
      <c r="D23" s="11"/>
      <c r="E23" s="9"/>
      <c r="F23" s="9"/>
      <c r="G23" s="32">
        <v>20.966999053955078</v>
      </c>
      <c r="H23" s="11"/>
      <c r="I23" s="9"/>
      <c r="J23" s="9"/>
      <c r="K23" s="9"/>
      <c r="L23" s="9"/>
      <c r="M23" s="9"/>
      <c r="N23" s="9"/>
      <c r="O23" s="35"/>
    </row>
    <row r="24" spans="2:16" ht="15.75">
      <c r="B24" t="s">
        <v>46</v>
      </c>
      <c r="C24" s="32">
        <v>23.934999465942383</v>
      </c>
      <c r="D24" s="5">
        <f>STDEV(C23:C24)</f>
        <v>8.3438621759199041E-2</v>
      </c>
      <c r="E24" s="1">
        <f>AVERAGE(C23:C24)</f>
        <v>23.993999481201172</v>
      </c>
      <c r="F24" s="9"/>
      <c r="G24" s="32">
        <v>20.976999282836914</v>
      </c>
      <c r="H24" s="4">
        <f>STDEV(G23:G24)</f>
        <v>7.0712296557637567E-3</v>
      </c>
      <c r="I24" s="1">
        <f>AVERAGE(G23:G24)</f>
        <v>20.971999168395996</v>
      </c>
      <c r="J24" s="9"/>
      <c r="K24" s="1">
        <f>E24-I24</f>
        <v>3.0220003128051758</v>
      </c>
      <c r="L24" s="1">
        <f>K24-$K$7</f>
        <v>-0.21850013732910156</v>
      </c>
      <c r="M24" s="29">
        <f>SQRT((D24*D24)+(H24*H24))</f>
        <v>8.373772083069396E-2</v>
      </c>
      <c r="N24" s="16"/>
      <c r="O24" s="36">
        <f>POWER(2,-L24)</f>
        <v>1.1635233288526554</v>
      </c>
      <c r="P24" s="28">
        <f>M24/SQRT((COUNT(C23:C24)+COUNT(G23:G24)/2))</f>
        <v>4.8345995662926897E-2</v>
      </c>
    </row>
    <row r="25" spans="2:16">
      <c r="B25" t="s">
        <v>47</v>
      </c>
      <c r="C25" s="32">
        <v>24.632999420166016</v>
      </c>
      <c r="D25" s="11"/>
      <c r="E25" s="9"/>
      <c r="F25" s="9"/>
      <c r="G25" s="32">
        <v>21.549999237060547</v>
      </c>
      <c r="H25" s="11"/>
      <c r="I25" s="9"/>
      <c r="J25" s="9"/>
      <c r="K25" s="9"/>
      <c r="L25" s="9"/>
      <c r="M25" s="9"/>
      <c r="N25" s="9"/>
      <c r="O25" s="35"/>
    </row>
    <row r="26" spans="2:16" ht="15.75">
      <c r="B26" t="s">
        <v>47</v>
      </c>
      <c r="C26" s="32">
        <v>24.576999664306641</v>
      </c>
      <c r="D26" s="5">
        <f>STDEV(C25:C26)</f>
        <v>3.9597807112955158E-2</v>
      </c>
      <c r="E26" s="1">
        <f>AVERAGE(C25:C26)</f>
        <v>24.604999542236328</v>
      </c>
      <c r="F26" s="9"/>
      <c r="G26" s="32">
        <v>21.552000045776367</v>
      </c>
      <c r="H26" s="4">
        <f>STDEV(G25:G26)</f>
        <v>1.4147854108136908E-3</v>
      </c>
      <c r="I26" s="1">
        <f>AVERAGE(G25:G26)</f>
        <v>21.550999641418457</v>
      </c>
      <c r="J26" s="9"/>
      <c r="K26" s="1">
        <f>E26-I26</f>
        <v>3.0539999008178711</v>
      </c>
      <c r="L26" s="1">
        <f>K26-$K$7</f>
        <v>-0.18650054931640625</v>
      </c>
      <c r="M26" s="29">
        <f>SQRT((D26*D26)+(H26*H26))</f>
        <v>3.9623073403175751E-2</v>
      </c>
      <c r="N26" s="16"/>
      <c r="O26" s="36">
        <f>POWER(2,-L26)</f>
        <v>1.1379999934307914</v>
      </c>
      <c r="P26" s="28">
        <f>M26/SQRT((COUNT(C25:C26)+COUNT(G25:G26)/2))</f>
        <v>2.2876392095443822E-2</v>
      </c>
    </row>
    <row r="27" spans="2:16">
      <c r="B27" t="s">
        <v>48</v>
      </c>
      <c r="C27" s="32">
        <v>24.735000610351563</v>
      </c>
      <c r="D27" s="12"/>
      <c r="E27" s="9"/>
      <c r="F27" s="9"/>
      <c r="G27" s="32">
        <v>21.440000534057617</v>
      </c>
      <c r="I27" s="9"/>
      <c r="J27" s="9"/>
      <c r="K27" s="9"/>
      <c r="L27" s="9"/>
      <c r="M27" s="9"/>
      <c r="N27" s="9"/>
      <c r="O27" s="35"/>
    </row>
    <row r="28" spans="2:16" ht="15.75">
      <c r="B28" t="s">
        <v>48</v>
      </c>
      <c r="C28" s="32">
        <v>24.458999633789063</v>
      </c>
      <c r="D28" s="5">
        <f>STDEV(C27:C28)</f>
        <v>0.19516216214145313</v>
      </c>
      <c r="E28" s="1">
        <f>AVERAGE(C27:C28)</f>
        <v>24.597000122070313</v>
      </c>
      <c r="F28" s="9"/>
      <c r="G28" s="32">
        <v>21.167999267578125</v>
      </c>
      <c r="H28" s="4">
        <f>STDEV(G27:G28)</f>
        <v>0.19233394001897808</v>
      </c>
      <c r="I28" s="1">
        <f>AVERAGE(G27:G28)</f>
        <v>21.303999900817871</v>
      </c>
      <c r="J28" s="9"/>
      <c r="K28" s="1">
        <f>E28-I28</f>
        <v>3.2930002212524414</v>
      </c>
      <c r="L28" s="1">
        <f>K28-$K$7</f>
        <v>5.2499771118164063E-2</v>
      </c>
      <c r="M28" s="29">
        <f>SQRT((D28*D28)+(H28*H28))</f>
        <v>0.27400841960595063</v>
      </c>
      <c r="N28" s="16"/>
      <c r="O28" s="36">
        <f>POWER(2,-L28)</f>
        <v>0.96426409123127876</v>
      </c>
      <c r="P28" s="28">
        <f>M28/SQRT((COUNT(C27:C28)+COUNT(G27:G28)/2))</f>
        <v>0.15819883481971952</v>
      </c>
    </row>
    <row r="29" spans="2:16">
      <c r="B29" t="s">
        <v>49</v>
      </c>
      <c r="C29" s="32">
        <v>23.319999694824219</v>
      </c>
      <c r="D29" s="12"/>
      <c r="E29" s="9"/>
      <c r="F29" s="9"/>
      <c r="G29" s="32">
        <v>21.183000564575195</v>
      </c>
      <c r="I29" s="9"/>
      <c r="J29" s="9"/>
      <c r="K29" s="9"/>
      <c r="L29" s="9"/>
      <c r="M29" s="9"/>
      <c r="N29" s="9"/>
      <c r="O29" s="35"/>
    </row>
    <row r="30" spans="2:16" ht="15.75">
      <c r="B30" t="s">
        <v>49</v>
      </c>
      <c r="C30" s="32">
        <v>23.361000061035156</v>
      </c>
      <c r="D30" s="5">
        <f>STDEV(C29:C30)</f>
        <v>2.8991636978885699E-2</v>
      </c>
      <c r="E30" s="1">
        <f>AVERAGE(C29:C30)</f>
        <v>23.340499877929688</v>
      </c>
      <c r="F30" s="9"/>
      <c r="G30" s="32">
        <v>21.186000823974609</v>
      </c>
      <c r="H30" s="4">
        <f>STDEV(G29:G30)</f>
        <v>2.121503766644362E-3</v>
      </c>
      <c r="I30" s="1">
        <f>AVERAGE(G29:G30)</f>
        <v>21.184500694274902</v>
      </c>
      <c r="J30" s="9"/>
      <c r="K30" s="1">
        <f>E30-I30</f>
        <v>2.1559991836547852</v>
      </c>
      <c r="L30" s="1">
        <f>K30-$K$7</f>
        <v>-1.0845012664794922</v>
      </c>
      <c r="M30" s="29">
        <f>SQRT((D30*D30)+(H30*H30))</f>
        <v>2.9069155353181126E-2</v>
      </c>
      <c r="N30" s="16"/>
      <c r="O30" s="36">
        <f>POWER(2,-L30)</f>
        <v>2.1206422590261642</v>
      </c>
      <c r="P30" s="28">
        <f>M30/SQRT((COUNT(C29:C30)+COUNT(G29:G30)/2))</f>
        <v>1.6783084668274176E-2</v>
      </c>
    </row>
    <row r="31" spans="2:16">
      <c r="B31" t="s">
        <v>50</v>
      </c>
      <c r="C31" s="32">
        <v>24.347000122070312</v>
      </c>
      <c r="D31" s="12"/>
      <c r="E31" s="9"/>
      <c r="F31" s="9"/>
      <c r="G31" s="32">
        <v>20.309000015258789</v>
      </c>
      <c r="I31" s="9"/>
      <c r="J31" s="9"/>
      <c r="K31" s="9"/>
      <c r="L31" s="9"/>
      <c r="M31" s="9"/>
      <c r="N31" s="9"/>
      <c r="O31" s="35"/>
    </row>
    <row r="32" spans="2:16" ht="15.75">
      <c r="B32" t="s">
        <v>50</v>
      </c>
      <c r="C32" s="32">
        <v>24.364999771118164</v>
      </c>
      <c r="D32" s="5">
        <f>STDEV(C31:C32)</f>
        <v>1.2727673900713823E-2</v>
      </c>
      <c r="E32" s="1">
        <f>AVERAGE(C31:C32)</f>
        <v>24.355999946594238</v>
      </c>
      <c r="F32" s="9"/>
      <c r="G32" s="32">
        <v>20.229999542236328</v>
      </c>
      <c r="H32" s="4">
        <f>STDEV(G31:G32)</f>
        <v>5.5861770191127036E-2</v>
      </c>
      <c r="I32" s="1">
        <f>AVERAGE(G31:G32)</f>
        <v>20.269499778747559</v>
      </c>
      <c r="J32" s="9"/>
      <c r="K32" s="1">
        <f>E32-I32</f>
        <v>4.0865001678466797</v>
      </c>
      <c r="L32" s="1">
        <f>K32-$K$7</f>
        <v>0.84599971771240234</v>
      </c>
      <c r="M32" s="29">
        <f>SQRT((D32*D32)+(H32*H32))</f>
        <v>5.7293377032683286E-2</v>
      </c>
      <c r="N32" s="16"/>
      <c r="O32" s="36">
        <f>POWER(2,-L32)</f>
        <v>0.55632516914680108</v>
      </c>
      <c r="P32" s="28">
        <f>M32/SQRT((COUNT(C31:C32)+COUNT(G31:G32)/2))</f>
        <v>3.3078346652602418E-2</v>
      </c>
    </row>
    <row r="33" spans="2:16">
      <c r="B33" t="s">
        <v>51</v>
      </c>
      <c r="C33" s="32">
        <v>25.010000228881836</v>
      </c>
      <c r="D33" s="12"/>
      <c r="E33" s="9"/>
      <c r="F33" s="9"/>
      <c r="G33" s="32">
        <v>21.093999862670898</v>
      </c>
      <c r="I33" s="9"/>
      <c r="J33" s="9"/>
      <c r="K33" s="9"/>
      <c r="L33" s="9"/>
      <c r="M33" s="9"/>
      <c r="N33" s="9"/>
      <c r="O33" s="35"/>
    </row>
    <row r="34" spans="2:16" ht="15.75">
      <c r="B34" t="s">
        <v>51</v>
      </c>
      <c r="C34" s="32">
        <v>25.038999557495117</v>
      </c>
      <c r="D34" s="5">
        <f>STDEV(C33:C34)</f>
        <v>2.0505621912308251E-2</v>
      </c>
      <c r="E34" s="1">
        <f>AVERAGE(C33:C34)</f>
        <v>25.024499893188477</v>
      </c>
      <c r="F34" s="9"/>
      <c r="G34" s="32">
        <v>21.072000503540039</v>
      </c>
      <c r="H34" s="4">
        <f>STDEV(G33:G34)</f>
        <v>1.5555896023188857E-2</v>
      </c>
      <c r="I34" s="1">
        <f>AVERAGE(G33:G34)</f>
        <v>21.083000183105469</v>
      </c>
      <c r="J34" s="9"/>
      <c r="K34" s="1">
        <f>E34-I34</f>
        <v>3.9414997100830078</v>
      </c>
      <c r="L34" s="1">
        <f>K34-$K$7</f>
        <v>0.70099925994873047</v>
      </c>
      <c r="M34" s="29">
        <f>SQRT((D34*D34)+(H34*H34))</f>
        <v>2.5738423244146078E-2</v>
      </c>
      <c r="N34" s="16"/>
      <c r="O34" s="36">
        <f>POWER(2,-L34)</f>
        <v>0.61514598792351527</v>
      </c>
      <c r="P34" s="28">
        <f>M34/SQRT((COUNT(C33:C34)+COUNT(G33:G34)/2))</f>
        <v>1.4860085588524259E-2</v>
      </c>
    </row>
    <row r="35" spans="2:16">
      <c r="B35" t="s">
        <v>52</v>
      </c>
      <c r="C35" s="32">
        <v>24.420999526977539</v>
      </c>
      <c r="D35" s="12"/>
      <c r="E35" s="9"/>
      <c r="F35" s="9"/>
      <c r="G35" s="32">
        <v>20.746000289916992</v>
      </c>
      <c r="I35" s="9"/>
      <c r="J35" s="9"/>
      <c r="K35" s="9"/>
      <c r="L35" s="9"/>
      <c r="M35" s="9"/>
      <c r="N35" s="9"/>
      <c r="O35" s="35"/>
    </row>
    <row r="36" spans="2:16" ht="15.75">
      <c r="B36" t="s">
        <v>52</v>
      </c>
      <c r="C36" s="32">
        <v>24.38800048828125</v>
      </c>
      <c r="D36" s="5">
        <f>STDEV(C35:C36)</f>
        <v>2.3333844034783283E-2</v>
      </c>
      <c r="E36" s="1">
        <f>AVERAGE(C35:C36)</f>
        <v>24.404500007629395</v>
      </c>
      <c r="F36" s="9"/>
      <c r="G36" s="32">
        <v>20.659999847412109</v>
      </c>
      <c r="H36" s="4">
        <f>STDEV(G35:G36)</f>
        <v>6.0811496080246434E-2</v>
      </c>
      <c r="I36" s="1">
        <f>AVERAGE(G35:G36)</f>
        <v>20.703000068664551</v>
      </c>
      <c r="J36" s="9"/>
      <c r="K36" s="1">
        <f>E36-I36</f>
        <v>3.7014999389648438</v>
      </c>
      <c r="L36" s="1">
        <f>K36-$K$7</f>
        <v>0.46099948883056641</v>
      </c>
      <c r="M36" s="29">
        <f>SQRT((D36*D36)+(H36*H36))</f>
        <v>6.5134524892390355E-2</v>
      </c>
      <c r="N36" s="16"/>
      <c r="O36" s="36">
        <f>POWER(2,-L36)</f>
        <v>0.72648278218985973</v>
      </c>
      <c r="P36" s="28">
        <f>M36/SQRT((COUNT(C35:C36)+COUNT(G35:G36)/2))</f>
        <v>3.7605435480159953E-2</v>
      </c>
    </row>
    <row r="37" spans="2:16">
      <c r="B37" t="s">
        <v>53</v>
      </c>
      <c r="C37" s="32">
        <v>24.017000198364258</v>
      </c>
      <c r="D37" s="12"/>
      <c r="E37" s="9"/>
      <c r="F37" s="9"/>
      <c r="G37" s="32">
        <v>20.562000274658203</v>
      </c>
      <c r="I37" s="9"/>
      <c r="J37" s="9"/>
      <c r="K37" s="9"/>
      <c r="L37" s="9"/>
      <c r="M37" s="9"/>
      <c r="N37" s="9"/>
      <c r="O37" s="35"/>
    </row>
    <row r="38" spans="2:16" ht="15.75">
      <c r="B38" t="s">
        <v>53</v>
      </c>
      <c r="C38" s="32">
        <v>24.042999267578125</v>
      </c>
      <c r="D38" s="5">
        <f>STDEV(C37:C38)</f>
        <v>1.8384118145663889E-2</v>
      </c>
      <c r="E38" s="1">
        <f>AVERAGE(C37:C38)</f>
        <v>24.029999732971191</v>
      </c>
      <c r="F38" s="9"/>
      <c r="G38" s="32">
        <v>20.454000473022461</v>
      </c>
      <c r="H38" s="4">
        <f>STDEV(G37:G38)</f>
        <v>7.6367392103435294E-2</v>
      </c>
      <c r="I38" s="1">
        <f>AVERAGE(G37:G38)</f>
        <v>20.508000373840332</v>
      </c>
      <c r="J38" s="9"/>
      <c r="K38" s="1">
        <f>E38-I38</f>
        <v>3.5219993591308594</v>
      </c>
      <c r="L38" s="1">
        <f>K38-$K$7</f>
        <v>0.28149890899658203</v>
      </c>
      <c r="M38" s="29">
        <f>SQRT((D38*D38)+(H38*H38))</f>
        <v>7.8549057134211106E-2</v>
      </c>
      <c r="N38" s="16"/>
      <c r="O38" s="36">
        <f>POWER(2,-L38)</f>
        <v>0.8227357797587932</v>
      </c>
      <c r="P38" s="28">
        <f>M38/SQRT((COUNT(C37:C38)+COUNT(G37:G38)/2))</f>
        <v>4.5350319281028076E-2</v>
      </c>
    </row>
    <row r="39" spans="2:16">
      <c r="B39" t="s">
        <v>54</v>
      </c>
      <c r="C39" s="32">
        <v>24.006000518798828</v>
      </c>
      <c r="D39" s="11"/>
      <c r="E39" s="9"/>
      <c r="F39" s="9"/>
      <c r="G39" s="32">
        <v>20.530000686645508</v>
      </c>
      <c r="H39" s="11"/>
      <c r="I39" s="9"/>
      <c r="J39" s="9"/>
      <c r="K39" s="9"/>
      <c r="L39" s="9"/>
      <c r="M39" s="9"/>
      <c r="N39" s="9"/>
      <c r="O39" s="35"/>
    </row>
    <row r="40" spans="2:16" ht="15.75">
      <c r="B40" t="s">
        <v>54</v>
      </c>
      <c r="C40" s="32">
        <v>24.014999389648437</v>
      </c>
      <c r="D40" s="5">
        <f>STDEV(C39:C40)</f>
        <v>6.3631626007807371E-3</v>
      </c>
      <c r="E40" s="1">
        <f>AVERAGE(C39:C40)</f>
        <v>24.010499954223633</v>
      </c>
      <c r="F40" s="9"/>
      <c r="G40" s="32">
        <v>20.496999740600586</v>
      </c>
      <c r="H40" s="4">
        <f>STDEV(G39:G40)</f>
        <v>2.3335192733935632E-2</v>
      </c>
      <c r="I40" s="1">
        <f>AVERAGE(G39:G40)</f>
        <v>20.513500213623047</v>
      </c>
      <c r="J40" s="9"/>
      <c r="K40" s="1">
        <f>E40-I40</f>
        <v>3.4969997406005859</v>
      </c>
      <c r="L40" s="1">
        <f>K40-$K$7</f>
        <v>0.25649929046630859</v>
      </c>
      <c r="M40" s="29">
        <f>SQRT((D40*D40)+(H40*H40))</f>
        <v>2.4187208565973402E-2</v>
      </c>
      <c r="N40" s="16"/>
      <c r="O40" s="36">
        <f>POWER(2,-L40)</f>
        <v>0.83711672652487201</v>
      </c>
      <c r="P40" s="28">
        <f>M40/SQRT((COUNT(C39:C40)+COUNT(G39:G40)/2))</f>
        <v>1.3964491376510367E-2</v>
      </c>
    </row>
    <row r="41" spans="2:16" s="14" customFormat="1">
      <c r="B41" t="s">
        <v>55</v>
      </c>
      <c r="C41" s="32">
        <v>23.652000427246094</v>
      </c>
      <c r="D41" s="12"/>
      <c r="E41" s="9"/>
      <c r="F41" s="9"/>
      <c r="G41" s="32">
        <v>20.827999114990234</v>
      </c>
      <c r="H41" s="8"/>
      <c r="I41" s="9"/>
      <c r="J41" s="9"/>
      <c r="K41" s="9"/>
      <c r="L41" s="9"/>
      <c r="M41" s="9"/>
      <c r="N41" s="9"/>
      <c r="O41" s="35"/>
      <c r="P41" s="13"/>
    </row>
    <row r="42" spans="2:16" s="14" customFormat="1" ht="15.75">
      <c r="B42" t="s">
        <v>55</v>
      </c>
      <c r="C42" s="32">
        <v>23.680999755859375</v>
      </c>
      <c r="D42" s="5">
        <f>STDEV(C41:C42)</f>
        <v>2.0505621912308251E-2</v>
      </c>
      <c r="E42" s="1">
        <f>AVERAGE(C41:C42)</f>
        <v>23.666500091552734</v>
      </c>
      <c r="F42" s="9"/>
      <c r="G42" s="32">
        <v>20.63800048828125</v>
      </c>
      <c r="H42" s="4">
        <f>STDEV(G41:G42)</f>
        <v>0.13434931736205433</v>
      </c>
      <c r="I42" s="1">
        <f>AVERAGE(G41:G42)</f>
        <v>20.732999801635742</v>
      </c>
      <c r="J42" s="9"/>
      <c r="K42" s="1">
        <f>E42-I42</f>
        <v>2.9335002899169922</v>
      </c>
      <c r="L42" s="1">
        <f>K42-$K$7</f>
        <v>-0.30700016021728516</v>
      </c>
      <c r="M42" s="29">
        <f>SQRT((D42*D42)+(H42*H42))</f>
        <v>0.13590518608817151</v>
      </c>
      <c r="N42" s="16"/>
      <c r="O42" s="36">
        <f>POWER(2,-L42)</f>
        <v>1.2371326160758878</v>
      </c>
      <c r="P42" s="28">
        <f>M42/SQRT((COUNT(C41:C42)+COUNT(G41:G42)/2))</f>
        <v>7.8464895772272003E-2</v>
      </c>
    </row>
    <row r="43" spans="2:16" s="14" customFormat="1">
      <c r="B43" t="s">
        <v>56</v>
      </c>
      <c r="C43" s="32">
        <v>24.829999923706055</v>
      </c>
      <c r="D43" s="12"/>
      <c r="E43" s="9"/>
      <c r="F43" s="9"/>
      <c r="G43" s="32">
        <v>21.007999420166016</v>
      </c>
      <c r="H43" s="8"/>
      <c r="I43" s="9"/>
      <c r="J43" s="9"/>
      <c r="K43" s="9"/>
      <c r="L43" s="9"/>
      <c r="M43" s="9"/>
      <c r="N43" s="9"/>
      <c r="O43" s="35"/>
      <c r="P43" s="13"/>
    </row>
    <row r="44" spans="2:16" s="14" customFormat="1" ht="15.75">
      <c r="B44" t="s">
        <v>56</v>
      </c>
      <c r="C44" s="32">
        <v>24.857000350952148</v>
      </c>
      <c r="D44" s="5">
        <f>STDEV(C43:C44)</f>
        <v>1.909218520064691E-2</v>
      </c>
      <c r="E44" s="1">
        <f>AVERAGE(C43:C44)</f>
        <v>24.843500137329102</v>
      </c>
      <c r="F44" s="9"/>
      <c r="G44" s="32">
        <v>20.879999160766602</v>
      </c>
      <c r="H44" s="4">
        <f>STDEV(G43:G44)</f>
        <v>9.0509851414962803E-2</v>
      </c>
      <c r="I44" s="1">
        <f>AVERAGE(G43:G44)</f>
        <v>20.943999290466309</v>
      </c>
      <c r="J44" s="9"/>
      <c r="K44" s="1">
        <f>E44-I44</f>
        <v>3.899500846862793</v>
      </c>
      <c r="L44" s="1">
        <f>K44-$K$7</f>
        <v>0.65900039672851563</v>
      </c>
      <c r="M44" s="29">
        <f>SQRT((D44*D44)+(H44*H44))</f>
        <v>9.2501593169493274E-2</v>
      </c>
      <c r="N44" s="16"/>
      <c r="O44" s="36">
        <f>POWER(2,-L44)</f>
        <v>0.63331695270496313</v>
      </c>
      <c r="P44" s="28">
        <f>M44/SQRT((COUNT(C43:C44)+COUNT(G43:G44)/2))</f>
        <v>5.3405819716876191E-2</v>
      </c>
    </row>
    <row r="45" spans="2:16" s="14" customFormat="1">
      <c r="B45" t="s">
        <v>57</v>
      </c>
      <c r="C45" s="32">
        <v>24.733999252319336</v>
      </c>
      <c r="D45" s="12"/>
      <c r="E45" s="9"/>
      <c r="F45" s="9"/>
      <c r="G45" s="32">
        <v>21.583000183105469</v>
      </c>
      <c r="H45" s="8"/>
      <c r="I45" s="9"/>
      <c r="J45" s="9"/>
      <c r="K45" s="9"/>
      <c r="L45" s="9"/>
      <c r="M45" s="9"/>
      <c r="N45" s="9"/>
      <c r="O45" s="35"/>
      <c r="P45" s="13"/>
    </row>
    <row r="46" spans="2:16" s="14" customFormat="1" ht="15.75">
      <c r="B46" t="s">
        <v>57</v>
      </c>
      <c r="C46" s="32">
        <v>24.790000915527344</v>
      </c>
      <c r="D46" s="5">
        <f>STDEV(C45:C46)</f>
        <v>3.959915581210751E-2</v>
      </c>
      <c r="E46" s="1">
        <f>AVERAGE(C45:C46)</f>
        <v>24.76200008392334</v>
      </c>
      <c r="F46" s="9"/>
      <c r="G46" s="32">
        <v>21.764999389648437</v>
      </c>
      <c r="H46" s="4">
        <f>STDEV(G45:G46)</f>
        <v>0.12869287311710428</v>
      </c>
      <c r="I46" s="1">
        <f>AVERAGE(G45:G46)</f>
        <v>21.673999786376953</v>
      </c>
      <c r="J46" s="9"/>
      <c r="K46" s="1">
        <f>E46-I46</f>
        <v>3.0880002975463867</v>
      </c>
      <c r="L46" s="1">
        <f>K46-$K$7</f>
        <v>-0.15250015258789063</v>
      </c>
      <c r="M46" s="29">
        <f>SQRT((D46*D46)+(H46*H46))</f>
        <v>0.13464749805386905</v>
      </c>
      <c r="N46" s="16"/>
      <c r="O46" s="36">
        <f>POWER(2,-L46)</f>
        <v>1.1114939938916455</v>
      </c>
      <c r="P46" s="28">
        <f>M46/SQRT((COUNT(C45:C46)+COUNT(G45:G46)/2))</f>
        <v>7.7738769247110914E-2</v>
      </c>
    </row>
    <row r="47" spans="2:16" s="14" customFormat="1">
      <c r="B47" t="s">
        <v>58</v>
      </c>
      <c r="C47" s="32">
        <v>25.115999221801758</v>
      </c>
      <c r="D47" s="12"/>
      <c r="E47" s="9"/>
      <c r="F47" s="9"/>
      <c r="G47" s="32">
        <v>21.63800048828125</v>
      </c>
      <c r="H47" s="8"/>
      <c r="I47" s="9"/>
      <c r="J47" s="9"/>
      <c r="K47" s="9"/>
      <c r="L47" s="9"/>
      <c r="M47" s="9"/>
      <c r="N47" s="9"/>
      <c r="O47" s="35"/>
      <c r="P47" s="13"/>
    </row>
    <row r="48" spans="2:16" s="14" customFormat="1" ht="15.75">
      <c r="B48" t="s">
        <v>58</v>
      </c>
      <c r="C48" s="32">
        <v>25.076999664306641</v>
      </c>
      <c r="D48" s="5">
        <f>STDEV(C47:C48)</f>
        <v>2.7576851568072009E-2</v>
      </c>
      <c r="E48" s="1">
        <f>AVERAGE(C47:C48)</f>
        <v>25.096499443054199</v>
      </c>
      <c r="F48" s="9"/>
      <c r="G48" s="32">
        <v>21.597000122070313</v>
      </c>
      <c r="H48" s="4">
        <f>STDEV(G47:G48)</f>
        <v>2.8991636978885699E-2</v>
      </c>
      <c r="I48" s="1">
        <f>AVERAGE(G47:G48)</f>
        <v>21.617500305175781</v>
      </c>
      <c r="J48" s="9"/>
      <c r="K48" s="1">
        <f>E48-I48</f>
        <v>3.478999137878418</v>
      </c>
      <c r="L48" s="1">
        <f>K48-$K$7</f>
        <v>0.23849868774414063</v>
      </c>
      <c r="M48" s="29">
        <f>SQRT((D48*D48)+(H48*H48))</f>
        <v>4.0012470020269537E-2</v>
      </c>
      <c r="N48" s="16"/>
      <c r="O48" s="36">
        <f>POWER(2,-L48)</f>
        <v>0.84762691987367489</v>
      </c>
      <c r="P48" s="28">
        <f>M48/SQRT((COUNT(C47:C48)+COUNT(G47:G48)/2))</f>
        <v>2.3101210337144448E-2</v>
      </c>
    </row>
    <row r="49" spans="2:16" s="14" customFormat="1">
      <c r="B49" t="s">
        <v>59</v>
      </c>
      <c r="C49" s="32">
        <v>23.83799934387207</v>
      </c>
      <c r="D49" s="12"/>
      <c r="E49" s="9"/>
      <c r="F49" s="9"/>
      <c r="G49" s="32">
        <v>20.39900016784668</v>
      </c>
      <c r="H49" s="8"/>
      <c r="I49" s="9"/>
      <c r="J49" s="9"/>
      <c r="K49" s="9"/>
      <c r="L49" s="9"/>
      <c r="M49" s="9"/>
      <c r="N49" s="9"/>
      <c r="O49" s="35"/>
      <c r="P49" s="13"/>
    </row>
    <row r="50" spans="2:16" s="14" customFormat="1" ht="15.75">
      <c r="B50" t="s">
        <v>59</v>
      </c>
      <c r="C50" s="32">
        <v>23.586000442504883</v>
      </c>
      <c r="D50" s="5">
        <f>STDEV(C49:C50)</f>
        <v>0.17819013200829822</v>
      </c>
      <c r="E50" s="1">
        <f>AVERAGE(C49:C50)</f>
        <v>23.711999893188477</v>
      </c>
      <c r="F50" s="9"/>
      <c r="G50" s="32">
        <v>20.040000915527344</v>
      </c>
      <c r="H50" s="4">
        <f>STDEV(G49:G50)</f>
        <v>0.25385080575590285</v>
      </c>
      <c r="I50" s="1">
        <f>AVERAGE(G49:G50)</f>
        <v>20.219500541687012</v>
      </c>
      <c r="J50" s="9"/>
      <c r="K50" s="1">
        <f>E50-I50</f>
        <v>3.4924993515014648</v>
      </c>
      <c r="L50" s="1">
        <f>K50-$K$7</f>
        <v>0.2519989013671875</v>
      </c>
      <c r="M50" s="29">
        <f>SQRT((D50*D50)+(H50*H50))</f>
        <v>0.31014827861533562</v>
      </c>
      <c r="N50" s="16"/>
      <c r="O50" s="36">
        <f>POWER(2,-L50)</f>
        <v>0.8397321324118705</v>
      </c>
      <c r="P50" s="28">
        <f>M50/SQRT((COUNT(C49:C50)+COUNT(G49:G50)/2))</f>
        <v>0.17906419214726307</v>
      </c>
    </row>
    <row r="51" spans="2:16" s="14" customFormat="1">
      <c r="B51" t="s">
        <v>60</v>
      </c>
      <c r="C51" s="32">
        <v>24.003999710083008</v>
      </c>
      <c r="D51" s="12"/>
      <c r="E51" s="9"/>
      <c r="F51" s="9"/>
      <c r="G51" s="32">
        <v>20.590999603271484</v>
      </c>
      <c r="H51" s="8"/>
      <c r="I51" s="9"/>
      <c r="J51" s="9"/>
      <c r="K51" s="9"/>
      <c r="L51" s="9"/>
      <c r="M51" s="9"/>
      <c r="N51" s="9"/>
      <c r="O51" s="35"/>
      <c r="P51" s="13"/>
    </row>
    <row r="52" spans="2:16" s="14" customFormat="1" ht="15.75">
      <c r="B52" t="s">
        <v>60</v>
      </c>
      <c r="C52" s="32">
        <v>23.97599983215332</v>
      </c>
      <c r="D52" s="5">
        <f>STDEV(C51:C52)</f>
        <v>1.9798903556477579E-2</v>
      </c>
      <c r="E52" s="1">
        <f>AVERAGE(C51:C52)</f>
        <v>23.989999771118164</v>
      </c>
      <c r="F52" s="9"/>
      <c r="G52" s="32">
        <v>20.583999633789063</v>
      </c>
      <c r="H52" s="4">
        <f>STDEV(G51:G52)</f>
        <v>4.9497258891193947E-3</v>
      </c>
      <c r="I52" s="1">
        <f>AVERAGE(G51:G52)</f>
        <v>20.587499618530273</v>
      </c>
      <c r="J52" s="9"/>
      <c r="K52" s="1">
        <f>E52-I52</f>
        <v>3.4025001525878906</v>
      </c>
      <c r="L52" s="1">
        <f>K52-$K$7</f>
        <v>0.16199970245361328</v>
      </c>
      <c r="M52" s="29">
        <f>SQRT((D52*D52)+(H52*H52))</f>
        <v>2.0408242658693555E-2</v>
      </c>
      <c r="N52" s="16"/>
      <c r="O52" s="36">
        <f>POWER(2,-L52)</f>
        <v>0.89378534669413157</v>
      </c>
      <c r="P52" s="28">
        <f>M52/SQRT((COUNT(C51:C52)+COUNT(G51:G52)/2))</f>
        <v>1.1782704392683929E-2</v>
      </c>
    </row>
    <row r="53" spans="2:16" s="14" customFormat="1">
      <c r="B53" t="s">
        <v>61</v>
      </c>
      <c r="C53" s="32">
        <v>23.829999923706055</v>
      </c>
      <c r="D53" s="12"/>
      <c r="E53" s="9"/>
      <c r="F53" s="9"/>
      <c r="G53" s="32">
        <v>20.427000045776367</v>
      </c>
      <c r="H53" s="8"/>
      <c r="I53" s="9"/>
      <c r="J53" s="9"/>
      <c r="K53" s="9"/>
      <c r="L53" s="9"/>
      <c r="M53" s="9"/>
      <c r="N53" s="9"/>
      <c r="O53" s="35"/>
      <c r="P53" s="13"/>
    </row>
    <row r="54" spans="2:16" s="14" customFormat="1" ht="15.75">
      <c r="B54" t="s">
        <v>61</v>
      </c>
      <c r="C54" s="32">
        <v>23.893999099731445</v>
      </c>
      <c r="D54" s="5">
        <f>STDEV(C53:C54)</f>
        <v>4.5254251357905229E-2</v>
      </c>
      <c r="E54" s="1">
        <f>AVERAGE(C53:C54)</f>
        <v>23.86199951171875</v>
      </c>
      <c r="F54" s="9"/>
      <c r="G54" s="32">
        <v>20.381999969482422</v>
      </c>
      <c r="H54" s="4">
        <f>STDEV(G53:G54)</f>
        <v>3.1819859101360731E-2</v>
      </c>
      <c r="I54" s="1">
        <f>AVERAGE(G53:G54)</f>
        <v>20.404500007629395</v>
      </c>
      <c r="J54" s="9"/>
      <c r="K54" s="1">
        <f>E54-I54</f>
        <v>3.4574995040893555</v>
      </c>
      <c r="L54" s="1">
        <f>K54-$K$7</f>
        <v>0.21699905395507813</v>
      </c>
      <c r="M54" s="29">
        <f>SQRT((D54*D54)+(H54*H54))</f>
        <v>5.5321340359710341E-2</v>
      </c>
      <c r="N54" s="16"/>
      <c r="O54" s="36">
        <f>POWER(2,-L54)</f>
        <v>0.86035319478646011</v>
      </c>
      <c r="P54" s="28">
        <f>M54/SQRT((COUNT(C53:C54)+COUNT(G53:G54)/2))</f>
        <v>3.1939790748609677E-2</v>
      </c>
    </row>
    <row r="55" spans="2:16" s="14" customFormat="1">
      <c r="B55" t="s">
        <v>62</v>
      </c>
      <c r="C55" s="32">
        <v>24.849000930786133</v>
      </c>
      <c r="D55" s="12"/>
      <c r="E55" s="9"/>
      <c r="F55" s="9"/>
      <c r="G55" s="32">
        <v>20.97599983215332</v>
      </c>
      <c r="H55" s="8"/>
      <c r="I55" s="9"/>
      <c r="J55" s="9"/>
      <c r="K55" s="9"/>
      <c r="L55" s="9"/>
      <c r="M55" s="9"/>
      <c r="N55" s="9"/>
      <c r="O55" s="35"/>
      <c r="P55" s="13"/>
    </row>
    <row r="56" spans="2:16" s="14" customFormat="1" ht="15.75">
      <c r="B56" t="s">
        <v>62</v>
      </c>
      <c r="C56" s="32">
        <v>24.87299919128418</v>
      </c>
      <c r="D56" s="5">
        <f>STDEV(C55:C56)</f>
        <v>1.6969332734850198E-2</v>
      </c>
      <c r="E56" s="1">
        <f>AVERAGE(C55:C56)</f>
        <v>24.861000061035156</v>
      </c>
      <c r="F56" s="9"/>
      <c r="G56" s="32">
        <v>20.923999786376953</v>
      </c>
      <c r="H56" s="4">
        <f>STDEV(G55:G56)</f>
        <v>3.6769584990480129E-2</v>
      </c>
      <c r="I56" s="1">
        <f>AVERAGE(G55:G56)</f>
        <v>20.949999809265137</v>
      </c>
      <c r="J56" s="9"/>
      <c r="K56" s="1">
        <f>E56-I56</f>
        <v>3.9110002517700195</v>
      </c>
      <c r="L56" s="1">
        <f>K56-$K$7</f>
        <v>0.67049980163574219</v>
      </c>
      <c r="M56" s="29">
        <f>SQRT((D56*D56)+(H56*H56))</f>
        <v>4.0496427420677494E-2</v>
      </c>
      <c r="N56" s="16"/>
      <c r="O56" s="36">
        <f>POWER(2,-L56)</f>
        <v>0.62828898757040819</v>
      </c>
      <c r="P56" s="28">
        <f>M56/SQRT((COUNT(C55:C56)+COUNT(G55:G56)/2))</f>
        <v>2.3380623272546294E-2</v>
      </c>
    </row>
    <row r="57" spans="2:16" s="14" customFormat="1">
      <c r="B57" t="s">
        <v>63</v>
      </c>
      <c r="C57" s="32">
        <v>24.312999725341797</v>
      </c>
      <c r="D57" s="12"/>
      <c r="E57" s="9"/>
      <c r="F57" s="9"/>
      <c r="G57" s="32">
        <v>21.11199951171875</v>
      </c>
      <c r="H57" s="8"/>
      <c r="I57" s="9"/>
      <c r="J57" s="9"/>
      <c r="K57" s="9"/>
      <c r="L57" s="9"/>
      <c r="M57" s="9"/>
      <c r="N57" s="9"/>
      <c r="O57" s="35"/>
      <c r="P57" s="13"/>
    </row>
    <row r="58" spans="2:16" s="14" customFormat="1" ht="15.75">
      <c r="B58" t="s">
        <v>63</v>
      </c>
      <c r="C58" s="32">
        <v>24.332000732421875</v>
      </c>
      <c r="D58" s="5">
        <f>STDEV(C57:C58)</f>
        <v>1.3435740955696843E-2</v>
      </c>
      <c r="E58" s="1">
        <f>AVERAGE(C57:C58)</f>
        <v>24.322500228881836</v>
      </c>
      <c r="F58" s="9"/>
      <c r="G58" s="32">
        <v>20.993999481201172</v>
      </c>
      <c r="H58" s="4">
        <f>STDEV(G57:G58)</f>
        <v>8.3438621759199041E-2</v>
      </c>
      <c r="I58" s="1">
        <f>AVERAGE(G57:G58)</f>
        <v>21.052999496459961</v>
      </c>
      <c r="J58" s="9"/>
      <c r="K58" s="1">
        <f>E58-I58</f>
        <v>3.269500732421875</v>
      </c>
      <c r="L58" s="1">
        <f>K58-$K$7</f>
        <v>2.9000282287597656E-2</v>
      </c>
      <c r="M58" s="29">
        <f>SQRT((D58*D58)+(H58*H58))</f>
        <v>8.4513447072659828E-2</v>
      </c>
      <c r="N58" s="16"/>
      <c r="O58" s="36">
        <f>POWER(2,-L58)</f>
        <v>0.98009922356892187</v>
      </c>
      <c r="P58" s="28">
        <f>M58/SQRT((COUNT(C57:C58)+COUNT(G57:G58)/2))</f>
        <v>4.8793861417543341E-2</v>
      </c>
    </row>
    <row r="59" spans="2:16" s="14" customFormat="1">
      <c r="B59" t="s">
        <v>64</v>
      </c>
      <c r="C59" s="32">
        <v>25.320999145507813</v>
      </c>
      <c r="D59" s="12"/>
      <c r="E59" s="9"/>
      <c r="F59" s="9"/>
      <c r="G59" s="32">
        <v>20.670999526977539</v>
      </c>
      <c r="H59" s="8"/>
      <c r="I59" s="9"/>
      <c r="J59" s="9"/>
      <c r="K59" s="9"/>
      <c r="L59" s="9"/>
      <c r="M59" s="9"/>
      <c r="N59" s="9"/>
      <c r="O59" s="35"/>
      <c r="P59" s="13"/>
    </row>
    <row r="60" spans="2:16" s="14" customFormat="1" ht="15.75">
      <c r="B60" t="s">
        <v>64</v>
      </c>
      <c r="C60" s="32">
        <v>25.336000442504883</v>
      </c>
      <c r="D60" s="5">
        <f>STDEV(C59:C60)</f>
        <v>1.0607518833221809E-2</v>
      </c>
      <c r="E60" s="1">
        <f>AVERAGE(C59:C60)</f>
        <v>25.328499794006348</v>
      </c>
      <c r="F60" s="9"/>
      <c r="G60" s="32">
        <v>20.702999114990234</v>
      </c>
      <c r="H60" s="4">
        <f>STDEV(G59:G60)</f>
        <v>2.2627125678952614E-2</v>
      </c>
      <c r="I60" s="1">
        <f>AVERAGE(G59:G60)</f>
        <v>20.686999320983887</v>
      </c>
      <c r="J60" s="9"/>
      <c r="K60" s="1">
        <f>E60-I60</f>
        <v>4.6415004730224609</v>
      </c>
      <c r="L60" s="1">
        <f>K60-$K$7</f>
        <v>1.4010000228881836</v>
      </c>
      <c r="M60" s="29">
        <f>SQRT((D60*D60)+(H60*H60))</f>
        <v>2.4990123494858366E-2</v>
      </c>
      <c r="N60" s="16"/>
      <c r="O60" s="36">
        <f>POWER(2,-L60)</f>
        <v>0.37866657296174416</v>
      </c>
      <c r="P60" s="28">
        <f>M60/SQRT((COUNT(C59:C60)+COUNT(G59:G60)/2))</f>
        <v>1.442805452683847E-2</v>
      </c>
    </row>
    <row r="61" spans="2:16" s="14" customFormat="1">
      <c r="B61" t="s">
        <v>65</v>
      </c>
      <c r="C61" s="32">
        <v>23.933000564575195</v>
      </c>
      <c r="D61" s="12"/>
      <c r="E61" s="9"/>
      <c r="F61" s="9"/>
      <c r="G61" s="32">
        <v>21.000999450683594</v>
      </c>
      <c r="H61" s="8"/>
      <c r="I61" s="9"/>
      <c r="J61" s="9"/>
      <c r="K61" s="9"/>
      <c r="L61" s="9"/>
      <c r="M61" s="9"/>
      <c r="N61" s="9"/>
      <c r="O61" s="35"/>
      <c r="P61" s="13"/>
    </row>
    <row r="62" spans="2:16" s="14" customFormat="1" ht="15.75">
      <c r="B62" t="s">
        <v>65</v>
      </c>
      <c r="C62" s="32">
        <v>24.020999908447266</v>
      </c>
      <c r="D62" s="5">
        <f>STDEV(C61:C62)</f>
        <v>6.2224932791907772E-2</v>
      </c>
      <c r="E62" s="1">
        <f>AVERAGE(C61:C62)</f>
        <v>23.97700023651123</v>
      </c>
      <c r="F62" s="9"/>
      <c r="G62" s="32">
        <v>20.985000610351563</v>
      </c>
      <c r="H62" s="4">
        <f>STDEV(G61:G62)</f>
        <v>1.1312888489900133E-2</v>
      </c>
      <c r="I62" s="1">
        <f>AVERAGE(G61:G62)</f>
        <v>20.993000030517578</v>
      </c>
      <c r="J62" s="9"/>
      <c r="K62" s="1">
        <f>E62-I62</f>
        <v>2.9840002059936523</v>
      </c>
      <c r="L62" s="1">
        <f>K62-$K$7</f>
        <v>-0.256500244140625</v>
      </c>
      <c r="M62" s="29">
        <f>SQRT((D62*D62)+(H62*H62))</f>
        <v>6.3244950050912005E-2</v>
      </c>
      <c r="N62" s="16"/>
      <c r="O62" s="36">
        <f>POWER(2,-L62)</f>
        <v>1.1945773263762045</v>
      </c>
      <c r="P62" s="28">
        <f>M62/SQRT((COUNT(C61:C62)+COUNT(G61:G62)/2))</f>
        <v>3.6514488936778486E-2</v>
      </c>
    </row>
    <row r="63" spans="2:16" s="14" customFormat="1">
      <c r="B63" t="s">
        <v>66</v>
      </c>
      <c r="C63" s="32">
        <v>24.00200080871582</v>
      </c>
      <c r="D63" s="12"/>
      <c r="E63" s="9"/>
      <c r="F63" s="9"/>
      <c r="G63" s="32">
        <v>20.701000213623047</v>
      </c>
      <c r="H63" s="8"/>
      <c r="I63" s="9"/>
      <c r="J63" s="9"/>
      <c r="K63" s="9"/>
      <c r="L63" s="9"/>
      <c r="M63" s="9"/>
      <c r="N63" s="9"/>
      <c r="O63" s="35"/>
      <c r="P63" s="13"/>
    </row>
    <row r="64" spans="2:16" s="14" customFormat="1" ht="15.75">
      <c r="B64" t="s">
        <v>66</v>
      </c>
      <c r="C64" s="32">
        <v>24.093999862670898</v>
      </c>
      <c r="D64" s="5">
        <f>STDEV(C63:C64)</f>
        <v>6.5053154914382808E-2</v>
      </c>
      <c r="E64" s="1">
        <f>AVERAGE(C63:C64)</f>
        <v>24.048000335693359</v>
      </c>
      <c r="F64" s="9"/>
      <c r="G64" s="32">
        <v>20.659000396728516</v>
      </c>
      <c r="H64" s="4">
        <f>STDEV(G63:G64)</f>
        <v>2.9698355334716372E-2</v>
      </c>
      <c r="I64" s="1">
        <f>AVERAGE(G63:G64)</f>
        <v>20.680000305175781</v>
      </c>
      <c r="J64" s="9"/>
      <c r="K64" s="1">
        <f>E64-I64</f>
        <v>3.3680000305175781</v>
      </c>
      <c r="L64" s="1">
        <f>K64-$K$7</f>
        <v>0.12749958038330078</v>
      </c>
      <c r="M64" s="29">
        <f>SQRT((D64*D64)+(H64*H64))</f>
        <v>7.1511574405139236E-2</v>
      </c>
      <c r="N64" s="16"/>
      <c r="O64" s="36">
        <f>POWER(2,-L64)</f>
        <v>0.9154166385507112</v>
      </c>
      <c r="P64" s="28">
        <f>M64/SQRT((COUNT(C63:C64)+COUNT(G63:G64)/2))</f>
        <v>4.1287226732981089E-2</v>
      </c>
    </row>
    <row r="65" spans="2:16" s="14" customFormat="1">
      <c r="B65" t="s">
        <v>67</v>
      </c>
      <c r="C65" s="32">
        <v>25.253999710083008</v>
      </c>
      <c r="D65" s="12"/>
      <c r="E65" s="9"/>
      <c r="F65" s="9"/>
      <c r="G65" s="32">
        <v>21.784000396728516</v>
      </c>
      <c r="H65" s="8"/>
      <c r="I65" s="9"/>
      <c r="J65" s="9"/>
      <c r="K65" s="9"/>
      <c r="L65" s="9"/>
      <c r="M65" s="9"/>
      <c r="N65" s="9"/>
      <c r="O65" s="35"/>
      <c r="P65" s="13"/>
    </row>
    <row r="66" spans="2:16" s="14" customFormat="1" ht="15.75">
      <c r="B66" t="s">
        <v>67</v>
      </c>
      <c r="C66" s="32">
        <v>25.339000701904297</v>
      </c>
      <c r="D66" s="5">
        <f>STDEV(C65:C66)</f>
        <v>6.0104777724415762E-2</v>
      </c>
      <c r="E66" s="1">
        <f>AVERAGE(C65:C66)</f>
        <v>25.296500205993652</v>
      </c>
      <c r="F66" s="9"/>
      <c r="G66" s="32">
        <v>21.802999496459961</v>
      </c>
      <c r="H66" s="4">
        <f>STDEV(G65:G66)</f>
        <v>1.3434392256544494E-2</v>
      </c>
      <c r="I66" s="1">
        <f>AVERAGE(G65:G66)</f>
        <v>21.793499946594238</v>
      </c>
      <c r="J66" s="9"/>
      <c r="K66" s="1">
        <f>E66-I66</f>
        <v>3.5030002593994141</v>
      </c>
      <c r="L66" s="1">
        <f>K66-$K$7</f>
        <v>0.26249980926513672</v>
      </c>
      <c r="M66" s="29">
        <f>SQRT((D66*D66)+(H66*H66))</f>
        <v>6.1587881929841749E-2</v>
      </c>
      <c r="N66" s="16"/>
      <c r="O66" s="36">
        <f>POWER(2,-L66)</f>
        <v>0.8336421856399624</v>
      </c>
      <c r="P66" s="28">
        <f>M66/SQRT((COUNT(C65:C66)+COUNT(G65:G66)/2))</f>
        <v>3.5557780211013024E-2</v>
      </c>
    </row>
    <row r="67" spans="2:16" s="14" customFormat="1">
      <c r="B67" t="s">
        <v>68</v>
      </c>
      <c r="C67" s="32">
        <v>27.10099983215332</v>
      </c>
      <c r="D67" s="12"/>
      <c r="E67" s="9"/>
      <c r="F67" s="9"/>
      <c r="G67" s="32">
        <v>23.966999053955078</v>
      </c>
      <c r="H67" s="8"/>
      <c r="I67" s="9"/>
      <c r="J67" s="9"/>
      <c r="K67" s="9"/>
      <c r="L67" s="9"/>
      <c r="M67" s="9"/>
      <c r="N67" s="9"/>
      <c r="O67" s="35"/>
      <c r="P67" s="13"/>
    </row>
    <row r="68" spans="2:16" s="14" customFormat="1" ht="15.75">
      <c r="B68" t="s">
        <v>68</v>
      </c>
      <c r="C68" s="32">
        <v>27.152999877929688</v>
      </c>
      <c r="D68" s="5">
        <f>STDEV(C67:C68)</f>
        <v>3.6769584990480129E-2</v>
      </c>
      <c r="E68" s="1">
        <f>AVERAGE(C67:C68)</f>
        <v>27.126999855041504</v>
      </c>
      <c r="F68" s="9"/>
      <c r="G68" s="32">
        <v>23.919000625610352</v>
      </c>
      <c r="H68" s="4">
        <f>STDEV(G67:G68)</f>
        <v>3.3940014168852749E-2</v>
      </c>
      <c r="I68" s="1">
        <f>AVERAGE(G67:G68)</f>
        <v>23.942999839782715</v>
      </c>
      <c r="J68" s="9"/>
      <c r="K68" s="1">
        <f>E68-I68</f>
        <v>3.1840000152587891</v>
      </c>
      <c r="L68" s="1">
        <f>K68-$K$7</f>
        <v>-5.6500434875488281E-2</v>
      </c>
      <c r="M68" s="29">
        <f>SQRT((D68*D68)+(H68*H68))</f>
        <v>5.0039254012765488E-2</v>
      </c>
      <c r="N68" s="16"/>
      <c r="O68" s="36">
        <f>POWER(2,-L68)</f>
        <v>1.0399401018652807</v>
      </c>
      <c r="P68" s="28">
        <f>M68/SQRT((COUNT(C67:C68)+COUNT(G67:G68)/2))</f>
        <v>2.8890176774318217E-2</v>
      </c>
    </row>
    <row r="69" spans="2:16" s="14" customFormat="1">
      <c r="B69"/>
      <c r="C69"/>
      <c r="D69" s="12"/>
      <c r="E69" s="9"/>
      <c r="F69" s="9"/>
      <c r="G69"/>
      <c r="H69" s="8"/>
      <c r="I69" s="9"/>
      <c r="J69" s="9"/>
      <c r="K69" s="9"/>
      <c r="L69" s="9"/>
      <c r="M69" s="9"/>
      <c r="N69" s="9"/>
      <c r="O69" s="35"/>
      <c r="P69" s="13"/>
    </row>
    <row r="70" spans="2:16" s="14" customFormat="1" ht="15.75">
      <c r="B70"/>
      <c r="C70"/>
      <c r="D70" s="5" t="e">
        <f>STDEV(C69:C70)</f>
        <v>#DIV/0!</v>
      </c>
      <c r="E70" s="1" t="e">
        <f>AVERAGE(C69:C70)</f>
        <v>#DIV/0!</v>
      </c>
      <c r="F70" s="9"/>
      <c r="G70"/>
      <c r="H70" s="4" t="e">
        <f>STDEV(G69:G70)</f>
        <v>#DIV/0!</v>
      </c>
      <c r="I70" s="1" t="e">
        <f>AVERAGE(G69:G70)</f>
        <v>#DIV/0!</v>
      </c>
      <c r="J70" s="9"/>
      <c r="K70" s="1" t="e">
        <f>E70-I70</f>
        <v>#DIV/0!</v>
      </c>
      <c r="L70" s="1" t="e">
        <f>K70-$K$7</f>
        <v>#DIV/0!</v>
      </c>
      <c r="M70" s="29" t="e">
        <f>SQRT((D70*D70)+(H70*H70))</f>
        <v>#DIV/0!</v>
      </c>
      <c r="N70" s="16"/>
      <c r="O70" s="36" t="e">
        <f>POWER(2,-L70)</f>
        <v>#DIV/0!</v>
      </c>
      <c r="P70" s="28" t="e">
        <f>M70/SQRT((COUNT(C69:C70)+COUNT(G69:G70)/2))</f>
        <v>#DIV/0!</v>
      </c>
    </row>
    <row r="71" spans="2:16" s="14" customFormat="1">
      <c r="B71"/>
      <c r="C71"/>
      <c r="D71" s="12"/>
      <c r="E71" s="9"/>
      <c r="F71" s="9"/>
      <c r="G71"/>
      <c r="H71" s="8"/>
      <c r="I71" s="9"/>
      <c r="J71" s="9"/>
      <c r="K71" s="9"/>
      <c r="L71" s="9"/>
      <c r="M71" s="9"/>
      <c r="N71" s="9"/>
      <c r="O71" s="35"/>
      <c r="P71" s="13"/>
    </row>
    <row r="72" spans="2:16" s="14" customFormat="1" ht="15.75">
      <c r="B72"/>
      <c r="C72"/>
      <c r="D72" s="5" t="e">
        <f>STDEV(C71:C72)</f>
        <v>#DIV/0!</v>
      </c>
      <c r="E72" s="1" t="e">
        <f>AVERAGE(C71:C72)</f>
        <v>#DIV/0!</v>
      </c>
      <c r="F72" s="9"/>
      <c r="G72"/>
      <c r="H72" s="4" t="e">
        <f>STDEV(G71:G72)</f>
        <v>#DIV/0!</v>
      </c>
      <c r="I72" s="1" t="e">
        <f>AVERAGE(G71:G72)</f>
        <v>#DIV/0!</v>
      </c>
      <c r="J72" s="9"/>
      <c r="K72" s="1" t="e">
        <f>E72-I72</f>
        <v>#DIV/0!</v>
      </c>
      <c r="L72" s="1" t="e">
        <f>K72-$K$7</f>
        <v>#DIV/0!</v>
      </c>
      <c r="M72" s="29" t="e">
        <f>SQRT((D72*D72)+(H72*H72))</f>
        <v>#DIV/0!</v>
      </c>
      <c r="N72" s="16"/>
      <c r="O72" s="36" t="e">
        <f>POWER(2,-L72)</f>
        <v>#DIV/0!</v>
      </c>
      <c r="P72" s="28" t="e">
        <f>M72/SQRT((COUNT(C71:C72)+COUNT(G71:G72)/2))</f>
        <v>#DIV/0!</v>
      </c>
    </row>
    <row r="73" spans="2:16" s="14" customFormat="1">
      <c r="B73"/>
      <c r="C73"/>
      <c r="D73" s="12"/>
      <c r="E73" s="9"/>
      <c r="F73" s="9"/>
      <c r="G73"/>
      <c r="H73" s="8"/>
      <c r="I73" s="9"/>
      <c r="J73" s="9"/>
      <c r="K73" s="9"/>
      <c r="L73" s="9"/>
      <c r="M73" s="9"/>
      <c r="N73" s="9"/>
      <c r="O73" s="35"/>
      <c r="P73" s="13"/>
    </row>
    <row r="74" spans="2:16" s="14" customFormat="1" ht="15.75">
      <c r="B74"/>
      <c r="C74"/>
      <c r="D74" s="5" t="e">
        <f>STDEV(C73:C74)</f>
        <v>#DIV/0!</v>
      </c>
      <c r="E74" s="1" t="e">
        <f>AVERAGE(C73:C74)</f>
        <v>#DIV/0!</v>
      </c>
      <c r="F74" s="9"/>
      <c r="G74"/>
      <c r="H74" s="4" t="e">
        <f>STDEV(G73:G74)</f>
        <v>#DIV/0!</v>
      </c>
      <c r="I74" s="1" t="e">
        <f>AVERAGE(G73:G74)</f>
        <v>#DIV/0!</v>
      </c>
      <c r="J74" s="9"/>
      <c r="K74" s="1" t="e">
        <f>E74-I74</f>
        <v>#DIV/0!</v>
      </c>
      <c r="L74" s="1" t="e">
        <f>K74-$K$7</f>
        <v>#DIV/0!</v>
      </c>
      <c r="M74" s="29" t="e">
        <f>SQRT((D74*D74)+(H74*H74))</f>
        <v>#DIV/0!</v>
      </c>
      <c r="N74" s="16"/>
      <c r="O74" s="36" t="e">
        <f>POWER(2,-L74)</f>
        <v>#DIV/0!</v>
      </c>
      <c r="P74" s="28" t="e">
        <f>M74/SQRT((COUNT(C73:C74)+COUNT(G73:G74)/2))</f>
        <v>#DIV/0!</v>
      </c>
    </row>
    <row r="75" spans="2:16" s="14" customFormat="1">
      <c r="B75"/>
      <c r="C75"/>
      <c r="D75" s="12"/>
      <c r="E75" s="9"/>
      <c r="F75" s="9"/>
      <c r="G75"/>
      <c r="H75" s="8"/>
      <c r="I75" s="9"/>
      <c r="J75" s="9"/>
      <c r="K75" s="9"/>
      <c r="L75" s="9"/>
      <c r="M75" s="9"/>
      <c r="N75" s="9"/>
      <c r="O75" s="35"/>
      <c r="P75" s="13"/>
    </row>
    <row r="76" spans="2:16" s="14" customFormat="1" ht="15.75">
      <c r="B76"/>
      <c r="C76"/>
      <c r="D76" s="5" t="e">
        <f>STDEV(C75:C76)</f>
        <v>#DIV/0!</v>
      </c>
      <c r="E76" s="1" t="e">
        <f>AVERAGE(C75:C76)</f>
        <v>#DIV/0!</v>
      </c>
      <c r="F76" s="9"/>
      <c r="G76"/>
      <c r="H76" s="4" t="e">
        <f>STDEV(G75:G76)</f>
        <v>#DIV/0!</v>
      </c>
      <c r="I76" s="1" t="e">
        <f>AVERAGE(G75:G76)</f>
        <v>#DIV/0!</v>
      </c>
      <c r="J76" s="9"/>
      <c r="K76" s="1" t="e">
        <f>E76-I76</f>
        <v>#DIV/0!</v>
      </c>
      <c r="L76" s="1" t="e">
        <f>K76-$K$7</f>
        <v>#DIV/0!</v>
      </c>
      <c r="M76" s="29" t="e">
        <f>SQRT((D76*D76)+(H76*H76))</f>
        <v>#DIV/0!</v>
      </c>
      <c r="N76" s="16"/>
      <c r="O76" s="36" t="e">
        <f>POWER(2,-L76)</f>
        <v>#DIV/0!</v>
      </c>
      <c r="P76" s="28" t="e">
        <f>M76/SQRT((COUNT(C75:C76)+COUNT(G75:G76)/2))</f>
        <v>#DIV/0!</v>
      </c>
    </row>
    <row r="77" spans="2:16" s="14" customFormat="1">
      <c r="B77"/>
      <c r="C77"/>
      <c r="D77" s="12"/>
      <c r="E77" s="9"/>
      <c r="F77" s="9"/>
      <c r="G77"/>
      <c r="H77" s="8"/>
      <c r="I77" s="9"/>
      <c r="J77" s="9"/>
      <c r="K77" s="9"/>
      <c r="L77" s="9"/>
      <c r="M77" s="9"/>
      <c r="N77" s="9"/>
      <c r="O77" s="35"/>
      <c r="P77" s="13"/>
    </row>
    <row r="78" spans="2:16" s="14" customFormat="1" ht="15.75">
      <c r="B78"/>
      <c r="C78"/>
      <c r="D78" s="5" t="e">
        <f>STDEV(C77:C78)</f>
        <v>#DIV/0!</v>
      </c>
      <c r="E78" s="1" t="e">
        <f>AVERAGE(C77:C78)</f>
        <v>#DIV/0!</v>
      </c>
      <c r="F78" s="9"/>
      <c r="G78"/>
      <c r="H78" s="4" t="e">
        <f>STDEV(G77:G78)</f>
        <v>#DIV/0!</v>
      </c>
      <c r="I78" s="1" t="e">
        <f>AVERAGE(G77:G78)</f>
        <v>#DIV/0!</v>
      </c>
      <c r="J78" s="9"/>
      <c r="K78" s="1" t="e">
        <f>E78-I78</f>
        <v>#DIV/0!</v>
      </c>
      <c r="L78" s="1" t="e">
        <f>K78-$K$7</f>
        <v>#DIV/0!</v>
      </c>
      <c r="M78" s="29" t="e">
        <f>SQRT((D78*D78)+(H78*H78))</f>
        <v>#DIV/0!</v>
      </c>
      <c r="N78" s="16"/>
      <c r="O78" s="36" t="e">
        <f>POWER(2,-L78)</f>
        <v>#DIV/0!</v>
      </c>
      <c r="P78" s="28" t="e">
        <f>M78/SQRT((COUNT(C77:C78)+COUNT(G77:G78)/2))</f>
        <v>#DIV/0!</v>
      </c>
    </row>
    <row r="79" spans="2:16" s="14" customFormat="1">
      <c r="B79"/>
      <c r="C79"/>
      <c r="D79" s="12"/>
      <c r="E79" s="9"/>
      <c r="F79" s="9"/>
      <c r="G79"/>
      <c r="H79" s="8"/>
      <c r="I79" s="9"/>
      <c r="J79" s="9"/>
      <c r="K79" s="9"/>
      <c r="L79" s="9"/>
      <c r="M79" s="9"/>
      <c r="N79" s="9"/>
      <c r="O79" s="35"/>
      <c r="P79" s="13"/>
    </row>
    <row r="80" spans="2:16" s="14" customFormat="1" ht="15.75">
      <c r="B80"/>
      <c r="C80"/>
      <c r="D80" s="5" t="e">
        <f>STDEV(C79:C80)</f>
        <v>#DIV/0!</v>
      </c>
      <c r="E80" s="1" t="e">
        <f>AVERAGE(C79:C80)</f>
        <v>#DIV/0!</v>
      </c>
      <c r="F80" s="9"/>
      <c r="G80"/>
      <c r="H80" s="4" t="e">
        <f>STDEV(G79:G80)</f>
        <v>#DIV/0!</v>
      </c>
      <c r="I80" s="1" t="e">
        <f>AVERAGE(G79:G80)</f>
        <v>#DIV/0!</v>
      </c>
      <c r="J80" s="9"/>
      <c r="K80" s="1" t="e">
        <f>E80-I80</f>
        <v>#DIV/0!</v>
      </c>
      <c r="L80" s="1" t="e">
        <f>K80-$K$7</f>
        <v>#DIV/0!</v>
      </c>
      <c r="M80" s="29" t="e">
        <f>SQRT((D80*D80)+(H80*H80))</f>
        <v>#DIV/0!</v>
      </c>
      <c r="N80" s="16"/>
      <c r="O80" s="36" t="e">
        <f>POWER(2,-L80)</f>
        <v>#DIV/0!</v>
      </c>
      <c r="P80" s="28" t="e">
        <f>M80/SQRT((COUNT(C79:C80)+COUNT(G79:G80)/2))</f>
        <v>#DIV/0!</v>
      </c>
    </row>
    <row r="81" spans="2:16" s="14" customFormat="1">
      <c r="B81"/>
      <c r="C81"/>
      <c r="D81" s="12"/>
      <c r="E81" s="9"/>
      <c r="F81" s="9"/>
      <c r="G81"/>
      <c r="H81" s="8"/>
      <c r="I81" s="9"/>
      <c r="J81" s="9"/>
      <c r="K81" s="9"/>
      <c r="L81" s="9"/>
      <c r="M81" s="9"/>
      <c r="N81" s="9"/>
      <c r="O81" s="35"/>
      <c r="P81" s="13"/>
    </row>
    <row r="82" spans="2:16" s="14" customFormat="1" ht="15.75">
      <c r="B82"/>
      <c r="C82"/>
      <c r="D82" s="5" t="e">
        <f>STDEV(C81:C82)</f>
        <v>#DIV/0!</v>
      </c>
      <c r="E82" s="1" t="e">
        <f>AVERAGE(C81:C82)</f>
        <v>#DIV/0!</v>
      </c>
      <c r="F82" s="9"/>
      <c r="G82"/>
      <c r="H82" s="4" t="e">
        <f>STDEV(G81:G82)</f>
        <v>#DIV/0!</v>
      </c>
      <c r="I82" s="1" t="e">
        <f>AVERAGE(G81:G82)</f>
        <v>#DIV/0!</v>
      </c>
      <c r="J82" s="9"/>
      <c r="K82" s="1" t="e">
        <f>E82-I82</f>
        <v>#DIV/0!</v>
      </c>
      <c r="L82" s="1" t="e">
        <f>K82-$K$7</f>
        <v>#DIV/0!</v>
      </c>
      <c r="M82" s="29" t="e">
        <f>SQRT((D82*D82)+(H82*H82))</f>
        <v>#DIV/0!</v>
      </c>
      <c r="N82" s="16"/>
      <c r="O82" s="36" t="e">
        <f>POWER(2,-L82)</f>
        <v>#DIV/0!</v>
      </c>
      <c r="P82" s="28" t="e">
        <f>M82/SQRT((COUNT(C81:C82)+COUNT(G81:G82)/2))</f>
        <v>#DIV/0!</v>
      </c>
    </row>
    <row r="83" spans="2:16" s="14" customFormat="1">
      <c r="B83"/>
      <c r="C83"/>
      <c r="D83" s="12"/>
      <c r="E83" s="9"/>
      <c r="F83" s="9"/>
      <c r="G83"/>
      <c r="H83" s="8"/>
      <c r="I83" s="9"/>
      <c r="J83" s="9"/>
      <c r="K83" s="9"/>
      <c r="L83" s="9"/>
      <c r="M83" s="9"/>
      <c r="N83" s="9"/>
      <c r="O83" s="35"/>
      <c r="P83" s="13"/>
    </row>
    <row r="84" spans="2:16" s="14" customFormat="1" ht="15.75">
      <c r="B84"/>
      <c r="C84"/>
      <c r="D84" s="5" t="e">
        <f>STDEV(C83:C84)</f>
        <v>#DIV/0!</v>
      </c>
      <c r="E84" s="1" t="e">
        <f>AVERAGE(C83:C84)</f>
        <v>#DIV/0!</v>
      </c>
      <c r="F84" s="9"/>
      <c r="G84"/>
      <c r="H84" s="4" t="e">
        <f>STDEV(G83:G84)</f>
        <v>#DIV/0!</v>
      </c>
      <c r="I84" s="1" t="e">
        <f>AVERAGE(G83:G84)</f>
        <v>#DIV/0!</v>
      </c>
      <c r="J84" s="9"/>
      <c r="K84" s="1" t="e">
        <f>E84-I84</f>
        <v>#DIV/0!</v>
      </c>
      <c r="L84" s="1" t="e">
        <f>K84-$K$7</f>
        <v>#DIV/0!</v>
      </c>
      <c r="M84" s="29" t="e">
        <f>SQRT((D84*D84)+(H84*H84))</f>
        <v>#DIV/0!</v>
      </c>
      <c r="N84" s="16"/>
      <c r="O84" s="36" t="e">
        <f>POWER(2,-L84)</f>
        <v>#DIV/0!</v>
      </c>
      <c r="P84" s="28" t="e">
        <f>M84/SQRT((COUNT(C83:C84)+COUNT(G83:G84)/2))</f>
        <v>#DIV/0!</v>
      </c>
    </row>
    <row r="85" spans="2:16" s="14" customFormat="1">
      <c r="B85"/>
      <c r="C85"/>
      <c r="D85" s="12"/>
      <c r="E85" s="9"/>
      <c r="F85" s="9"/>
      <c r="G85"/>
      <c r="H85" s="8"/>
      <c r="I85" s="9"/>
      <c r="J85" s="9"/>
      <c r="K85" s="9"/>
      <c r="L85" s="9"/>
      <c r="M85" s="9"/>
      <c r="N85" s="9"/>
      <c r="O85" s="35"/>
      <c r="P85" s="13"/>
    </row>
    <row r="86" spans="2:16" s="14" customFormat="1" ht="15.75">
      <c r="B86"/>
      <c r="C86"/>
      <c r="D86" s="5" t="e">
        <f>STDEV(C85:C86)</f>
        <v>#DIV/0!</v>
      </c>
      <c r="E86" s="1" t="e">
        <f>AVERAGE(C85:C86)</f>
        <v>#DIV/0!</v>
      </c>
      <c r="F86" s="9"/>
      <c r="G86"/>
      <c r="H86" s="4" t="e">
        <f>STDEV(G85:G86)</f>
        <v>#DIV/0!</v>
      </c>
      <c r="I86" s="1" t="e">
        <f>AVERAGE(G85:G86)</f>
        <v>#DIV/0!</v>
      </c>
      <c r="J86" s="9"/>
      <c r="K86" s="1" t="e">
        <f>E86-I86</f>
        <v>#DIV/0!</v>
      </c>
      <c r="L86" s="1" t="e">
        <f>K86-$K$7</f>
        <v>#DIV/0!</v>
      </c>
      <c r="M86" s="29" t="e">
        <f>SQRT((D86*D86)+(H86*H86))</f>
        <v>#DIV/0!</v>
      </c>
      <c r="N86" s="16"/>
      <c r="O86" s="36" t="e">
        <f>POWER(2,-L86)</f>
        <v>#DIV/0!</v>
      </c>
      <c r="P86" s="28" t="e">
        <f>M86/SQRT((COUNT(C85:C86)+COUNT(G85:G86)/2))</f>
        <v>#DIV/0!</v>
      </c>
    </row>
    <row r="87" spans="2:16" s="14" customFormat="1">
      <c r="B87"/>
      <c r="C87"/>
      <c r="D87" s="12"/>
      <c r="E87" s="9"/>
      <c r="F87" s="9"/>
      <c r="G87"/>
      <c r="H87" s="8"/>
      <c r="I87" s="9"/>
      <c r="J87" s="9"/>
      <c r="K87" s="9"/>
      <c r="L87" s="9"/>
      <c r="M87" s="9"/>
      <c r="N87" s="9"/>
      <c r="O87" s="35"/>
      <c r="P87" s="13"/>
    </row>
    <row r="88" spans="2:16" s="14" customFormat="1" ht="15.75">
      <c r="B88"/>
      <c r="C88"/>
      <c r="D88" s="5" t="e">
        <f>STDEV(C87:C88)</f>
        <v>#DIV/0!</v>
      </c>
      <c r="E88" s="1" t="e">
        <f>AVERAGE(C87:C88)</f>
        <v>#DIV/0!</v>
      </c>
      <c r="F88" s="9"/>
      <c r="G88"/>
      <c r="H88" s="4" t="e">
        <f>STDEV(G87:G88)</f>
        <v>#DIV/0!</v>
      </c>
      <c r="I88" s="1" t="e">
        <f>AVERAGE(G87:G88)</f>
        <v>#DIV/0!</v>
      </c>
      <c r="J88" s="9"/>
      <c r="K88" s="1" t="e">
        <f>E88-I88</f>
        <v>#DIV/0!</v>
      </c>
      <c r="L88" s="1" t="e">
        <f>K88-$K$7</f>
        <v>#DIV/0!</v>
      </c>
      <c r="M88" s="29" t="e">
        <f>SQRT((D88*D88)+(H88*H88))</f>
        <v>#DIV/0!</v>
      </c>
      <c r="N88" s="16"/>
      <c r="O88" s="36" t="e">
        <f>POWER(2,-L88)</f>
        <v>#DIV/0!</v>
      </c>
      <c r="P88" s="28" t="e">
        <f>M88/SQRT((COUNT(C87:C88)+COUNT(G87:G88)/2))</f>
        <v>#DIV/0!</v>
      </c>
    </row>
    <row r="89" spans="2:16" s="14" customFormat="1">
      <c r="B89"/>
      <c r="C89"/>
      <c r="D89" s="12"/>
      <c r="E89" s="9"/>
      <c r="F89" s="9"/>
      <c r="G89"/>
      <c r="H89" s="8"/>
      <c r="I89" s="9"/>
      <c r="J89" s="9"/>
      <c r="K89" s="9"/>
      <c r="L89" s="9"/>
      <c r="M89" s="9"/>
      <c r="N89" s="9"/>
      <c r="O89" s="35"/>
      <c r="P89" s="13"/>
    </row>
    <row r="90" spans="2:16" s="14" customFormat="1" ht="15.75">
      <c r="B90"/>
      <c r="C90"/>
      <c r="D90" s="5" t="e">
        <f>STDEV(C89:C90)</f>
        <v>#DIV/0!</v>
      </c>
      <c r="E90" s="1" t="e">
        <f>AVERAGE(C89:C90)</f>
        <v>#DIV/0!</v>
      </c>
      <c r="F90" s="9"/>
      <c r="G90"/>
      <c r="H90" s="4" t="e">
        <f>STDEV(G89:G90)</f>
        <v>#DIV/0!</v>
      </c>
      <c r="I90" s="1" t="e">
        <f>AVERAGE(G89:G90)</f>
        <v>#DIV/0!</v>
      </c>
      <c r="J90" s="9"/>
      <c r="K90" s="1" t="e">
        <f>E90-I90</f>
        <v>#DIV/0!</v>
      </c>
      <c r="L90" s="1" t="e">
        <f>K90-$K$7</f>
        <v>#DIV/0!</v>
      </c>
      <c r="M90" s="29" t="e">
        <f>SQRT((D90*D90)+(H90*H90))</f>
        <v>#DIV/0!</v>
      </c>
      <c r="N90" s="16"/>
      <c r="O90" s="36" t="e">
        <f>POWER(2,-L90)</f>
        <v>#DIV/0!</v>
      </c>
      <c r="P90" s="28" t="e">
        <f>M90/SQRT((COUNT(C89:C90)+COUNT(G89:G90)/2))</f>
        <v>#DIV/0!</v>
      </c>
    </row>
    <row r="91" spans="2:16" s="14" customFormat="1">
      <c r="B91"/>
      <c r="C91"/>
      <c r="D91" s="12"/>
      <c r="E91" s="9"/>
      <c r="F91" s="9"/>
      <c r="G91"/>
      <c r="H91" s="8"/>
      <c r="I91" s="9"/>
      <c r="J91" s="9"/>
      <c r="K91" s="9"/>
      <c r="L91" s="9"/>
      <c r="M91" s="9"/>
      <c r="N91" s="9"/>
      <c r="O91" s="35"/>
      <c r="P91" s="13"/>
    </row>
    <row r="92" spans="2:16" s="14" customFormat="1" ht="15.75">
      <c r="B92"/>
      <c r="C92"/>
      <c r="D92" s="5" t="e">
        <f>STDEV(C91:C92)</f>
        <v>#DIV/0!</v>
      </c>
      <c r="E92" s="1" t="e">
        <f>AVERAGE(C91:C92)</f>
        <v>#DIV/0!</v>
      </c>
      <c r="F92" s="9"/>
      <c r="G92"/>
      <c r="H92" s="4" t="e">
        <f>STDEV(G91:G92)</f>
        <v>#DIV/0!</v>
      </c>
      <c r="I92" s="1" t="e">
        <f>AVERAGE(G91:G92)</f>
        <v>#DIV/0!</v>
      </c>
      <c r="J92" s="9"/>
      <c r="K92" s="1" t="e">
        <f>E92-I92</f>
        <v>#DIV/0!</v>
      </c>
      <c r="L92" s="1" t="e">
        <f>K92-$K$7</f>
        <v>#DIV/0!</v>
      </c>
      <c r="M92" s="29" t="e">
        <f>SQRT((D92*D92)+(H92*H92))</f>
        <v>#DIV/0!</v>
      </c>
      <c r="N92" s="16"/>
      <c r="O92" s="36" t="e">
        <f>POWER(2,-L92)</f>
        <v>#DIV/0!</v>
      </c>
      <c r="P92" s="28" t="e">
        <f>M92/SQRT((COUNT(C91:C92)+COUNT(G91:G92)/2))</f>
        <v>#DIV/0!</v>
      </c>
    </row>
    <row r="93" spans="2:16" s="14" customFormat="1">
      <c r="B93"/>
      <c r="C93"/>
      <c r="D93" s="12"/>
      <c r="E93" s="9"/>
      <c r="F93" s="9"/>
      <c r="G93"/>
      <c r="H93" s="8"/>
      <c r="I93" s="9"/>
      <c r="J93" s="9"/>
      <c r="K93" s="9"/>
      <c r="L93" s="9"/>
      <c r="M93" s="9"/>
      <c r="N93" s="9"/>
      <c r="O93" s="35"/>
      <c r="P93" s="13"/>
    </row>
    <row r="94" spans="2:16" s="14" customFormat="1" ht="15.75">
      <c r="B94"/>
      <c r="C94"/>
      <c r="D94" s="5" t="e">
        <f>STDEV(C93:C94)</f>
        <v>#DIV/0!</v>
      </c>
      <c r="E94" s="1" t="e">
        <f>AVERAGE(C93:C94)</f>
        <v>#DIV/0!</v>
      </c>
      <c r="F94" s="9"/>
      <c r="G94"/>
      <c r="H94" s="4" t="e">
        <f>STDEV(G93:G94)</f>
        <v>#DIV/0!</v>
      </c>
      <c r="I94" s="1" t="e">
        <f>AVERAGE(G93:G94)</f>
        <v>#DIV/0!</v>
      </c>
      <c r="J94" s="9"/>
      <c r="K94" s="1" t="e">
        <f>E94-I94</f>
        <v>#DIV/0!</v>
      </c>
      <c r="L94" s="1" t="e">
        <f>K94-$K$7</f>
        <v>#DIV/0!</v>
      </c>
      <c r="M94" s="29" t="e">
        <f>SQRT((D94*D94)+(H94*H94))</f>
        <v>#DIV/0!</v>
      </c>
      <c r="N94" s="16"/>
      <c r="O94" s="36" t="e">
        <f>POWER(2,-L94)</f>
        <v>#DIV/0!</v>
      </c>
      <c r="P94" s="28" t="e">
        <f>M94/SQRT((COUNT(C93:C94)+COUNT(G93:G94)/2))</f>
        <v>#DIV/0!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KONTROLL</vt:lpstr>
      <vt:lpstr>PSORIAAS</vt:lpstr>
      <vt:lpstr>VITILIIGO</vt:lpstr>
    </vt:vector>
  </TitlesOfParts>
  <Company>Tartu Ülikool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eias</dc:creator>
  <cp:lastModifiedBy>liisis</cp:lastModifiedBy>
  <cp:lastPrinted>2006-05-26T11:48:22Z</cp:lastPrinted>
  <dcterms:created xsi:type="dcterms:W3CDTF">2004-01-30T12:41:56Z</dcterms:created>
  <dcterms:modified xsi:type="dcterms:W3CDTF">2014-01-08T17:03:06Z</dcterms:modified>
</cp:coreProperties>
</file>