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farcega\Downloads\"/>
    </mc:Choice>
  </mc:AlternateContent>
  <xr:revisionPtr revIDLastSave="0" documentId="13_ncr:1_{997CA034-6B0E-4161-80D2-92562BD5C71C}" xr6:coauthVersionLast="43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iness Requirements" sheetId="1" r:id="rId1"/>
    <sheet name="Task" sheetId="3" r:id="rId2"/>
    <sheet name="Sprint Schedule" sheetId="2" r:id="rId3"/>
    <sheet name="Retorspecti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3" l="1"/>
  <c r="B5" i="3" l="1"/>
  <c r="B6" i="3"/>
  <c r="B4" i="3"/>
  <c r="G161" i="3"/>
  <c r="G151" i="3"/>
  <c r="G143" i="3"/>
  <c r="G129" i="3"/>
  <c r="G134" i="3"/>
  <c r="G139" i="3"/>
  <c r="G105" i="3"/>
  <c r="G82" i="3"/>
  <c r="G77" i="3"/>
  <c r="G68" i="3"/>
  <c r="G67" i="3" s="1"/>
  <c r="G59" i="3"/>
  <c r="G46" i="3"/>
  <c r="G31" i="3"/>
  <c r="G41" i="3"/>
  <c r="G104" i="3" l="1"/>
  <c r="G88" i="3" s="1"/>
  <c r="B7" i="3"/>
  <c r="B8" i="3" s="1"/>
  <c r="G40" i="3"/>
  <c r="G149" i="3"/>
  <c r="G76" i="3"/>
  <c r="G12" i="3"/>
  <c r="B9" i="2"/>
  <c r="B10" i="2"/>
  <c r="B8" i="2"/>
  <c r="F22" i="2"/>
  <c r="B11" i="2" l="1"/>
  <c r="G11" i="3"/>
  <c r="B12" i="2"/>
  <c r="A5" i="1"/>
  <c r="A8" i="1" s="1"/>
  <c r="A9" i="1" s="1"/>
  <c r="A14" i="1" l="1"/>
  <c r="A15" i="1" s="1"/>
  <c r="A16" i="1" s="1"/>
  <c r="A17" i="1" s="1"/>
  <c r="A10" i="1"/>
  <c r="A11" i="1" s="1"/>
  <c r="A12" i="1" s="1"/>
  <c r="A13" i="1" s="1"/>
  <c r="A6" i="1"/>
  <c r="A7" i="1" s="1"/>
  <c r="A18" i="1" l="1"/>
  <c r="A19" i="1" s="1"/>
  <c r="A20" i="1" s="1"/>
  <c r="A21" i="1" s="1"/>
  <c r="A22" i="1" s="1"/>
  <c r="A23" i="1" s="1"/>
  <c r="A24" i="1" s="1"/>
  <c r="A25" i="1" s="1"/>
  <c r="A26" i="1" s="1"/>
  <c r="A28" i="1"/>
  <c r="A29" i="1" s="1"/>
  <c r="A30" i="1" s="1"/>
  <c r="A31" i="1" s="1"/>
  <c r="A32" i="1" s="1"/>
  <c r="A33" i="1" l="1"/>
  <c r="A34" i="1" s="1"/>
  <c r="A35" i="1" s="1"/>
  <c r="A36" i="1"/>
  <c r="A37" i="1" l="1"/>
  <c r="A38" i="1" s="1"/>
  <c r="A39" i="1" s="1"/>
  <c r="A40" i="1"/>
  <c r="A41" i="1" s="1"/>
  <c r="A42" i="1" l="1"/>
  <c r="A43" i="1" s="1"/>
  <c r="A44" i="1" s="1"/>
  <c r="A46" i="1"/>
  <c r="A47" i="1" s="1"/>
  <c r="A52" i="1" l="1"/>
  <c r="A48" i="1"/>
  <c r="A49" i="1" s="1"/>
  <c r="A50" i="1" s="1"/>
  <c r="A51" i="1" s="1"/>
  <c r="A53" i="1" l="1"/>
  <c r="A54" i="1" s="1"/>
  <c r="A55" i="1" s="1"/>
  <c r="A56" i="1" s="1"/>
  <c r="A57" i="1" s="1"/>
  <c r="A58" i="1" s="1"/>
  <c r="A59" i="1"/>
  <c r="A60" i="1" l="1"/>
  <c r="A61" i="1" s="1"/>
  <c r="A62" i="1"/>
  <c r="A68" i="1" l="1"/>
  <c r="A70" i="1" s="1"/>
  <c r="A71" i="1" s="1"/>
  <c r="A72" i="1" s="1"/>
  <c r="A92" i="1" s="1"/>
  <c r="A63" i="1"/>
  <c r="A64" i="1" s="1"/>
  <c r="A65" i="1" s="1"/>
  <c r="A66" i="1" s="1"/>
  <c r="A67" i="1" s="1"/>
  <c r="A73" i="1" l="1"/>
  <c r="A69" i="1"/>
  <c r="A74" i="1" l="1"/>
  <c r="A93" i="1"/>
  <c r="A75" i="1" l="1"/>
  <c r="A94" i="1"/>
  <c r="A95" i="1" l="1"/>
  <c r="A76" i="1"/>
  <c r="A96" i="1" l="1"/>
  <c r="A77" i="1"/>
  <c r="A78" i="1" l="1"/>
  <c r="A97" i="1"/>
  <c r="A79" i="1" l="1"/>
  <c r="A98" i="1"/>
  <c r="A80" i="1" l="1"/>
  <c r="A99" i="1"/>
  <c r="A81" i="1" l="1"/>
  <c r="A101" i="1" s="1"/>
  <c r="A100" i="1"/>
</calcChain>
</file>

<file path=xl/sharedStrings.xml><?xml version="1.0" encoding="utf-8"?>
<sst xmlns="http://schemas.openxmlformats.org/spreadsheetml/2006/main" count="1079" uniqueCount="644">
  <si>
    <t>#</t>
  </si>
  <si>
    <t>Access Management</t>
  </si>
  <si>
    <t>The following will be the credentials of the employees in order to access the system</t>
  </si>
  <si>
    <t>User ID: Employee Number</t>
  </si>
  <si>
    <t>Password: Employee Number (Default)</t>
  </si>
  <si>
    <t>Employees must be redirected to corresponding user interface based on assigned roles on the users management setup.</t>
  </si>
  <si>
    <t>The following are the roles exist on the system:</t>
  </si>
  <si>
    <t>system administrator</t>
  </si>
  <si>
    <t>collector</t>
  </si>
  <si>
    <t xml:space="preserve">top management </t>
  </si>
  <si>
    <t>The employess must able to return to login page upon clicking the logout button.</t>
  </si>
  <si>
    <t>Employee must able to select 3 security question from the available list</t>
  </si>
  <si>
    <t>Employees must able to fillup security questions on the 1st instance of login.</t>
  </si>
  <si>
    <t>The following are the security questions available:</t>
  </si>
  <si>
    <t>What is the name of your favorite pet?</t>
  </si>
  <si>
    <t>What is the name of your childhood friend?</t>
  </si>
  <si>
    <t>What is your favorite color?</t>
  </si>
  <si>
    <t>Who is your favorite writer?</t>
  </si>
  <si>
    <t>What is the first model of your car?</t>
  </si>
  <si>
    <t>How long is your first relationship?</t>
  </si>
  <si>
    <t>What is your favorite place?</t>
  </si>
  <si>
    <t>How much is your first salary?</t>
  </si>
  <si>
    <t>What is you mother maiden name?</t>
  </si>
  <si>
    <t>What is the name of your youngest sibling?</t>
  </si>
  <si>
    <t>Employee must change default password on first login instance only.</t>
  </si>
  <si>
    <t>Employee must able to provide employee number and answer 3 security question correctly in order to proceed the request.</t>
  </si>
  <si>
    <t>Assigned manager of the employee must be notify on the request.</t>
  </si>
  <si>
    <t>Employee must able to change the password anytime by providing the folloiwing:</t>
  </si>
  <si>
    <t>Current password</t>
  </si>
  <si>
    <t>New password</t>
  </si>
  <si>
    <t>Confirm New Password (retype new password)</t>
  </si>
  <si>
    <t>Password format must comply on the following:</t>
  </si>
  <si>
    <t>Composed of more that 15 characters;</t>
  </si>
  <si>
    <t>Must have 1 uppercase letter;</t>
  </si>
  <si>
    <t>Must have 1 special character;</t>
  </si>
  <si>
    <t>Employee must see a text regarding composition of password.</t>
  </si>
  <si>
    <t>Employee Profile</t>
  </si>
  <si>
    <t>Employee ID</t>
  </si>
  <si>
    <t>Default Password</t>
  </si>
  <si>
    <t xml:space="preserve">Users Management </t>
  </si>
  <si>
    <t>First Name*</t>
  </si>
  <si>
    <t>Last Name*</t>
  </si>
  <si>
    <t>Middle Name</t>
  </si>
  <si>
    <t>Extension Name</t>
  </si>
  <si>
    <t>Birth Date*</t>
  </si>
  <si>
    <t>Gender</t>
  </si>
  <si>
    <t>The following categories must be included in adding new record:</t>
  </si>
  <si>
    <t xml:space="preserve">Personal Inforamtion </t>
  </si>
  <si>
    <t>Business Inforamtion</t>
  </si>
  <si>
    <t>Access Inforamtion</t>
  </si>
  <si>
    <t>Contact Information</t>
  </si>
  <si>
    <t>Contact Number*</t>
  </si>
  <si>
    <t>Personal Email*</t>
  </si>
  <si>
    <t>Business Email</t>
  </si>
  <si>
    <t>Employee Number*</t>
  </si>
  <si>
    <t>Position</t>
  </si>
  <si>
    <t>Assigned Manager</t>
  </si>
  <si>
    <t>Branch</t>
  </si>
  <si>
    <t>Role*</t>
  </si>
  <si>
    <t>The following details must be included under Access  Information category</t>
  </si>
  <si>
    <t>The following details must be included under Business  Information category</t>
  </si>
  <si>
    <t>The following details must be included under Contact Information category</t>
  </si>
  <si>
    <t>The following details must be included under Personal Information category</t>
  </si>
  <si>
    <t>Assigned employee will be known as system admistrator and must be able to add employee records using the system</t>
  </si>
  <si>
    <t>Status</t>
  </si>
  <si>
    <t>Roles</t>
  </si>
  <si>
    <t>Manager</t>
  </si>
  <si>
    <t>System Adminsitrator must able to do the following:</t>
  </si>
  <si>
    <t>To update employees' information</t>
  </si>
  <si>
    <t>To deactivete employees' account.</t>
  </si>
  <si>
    <t>To activate employee's account</t>
  </si>
  <si>
    <t>To import excel file contains employee details</t>
  </si>
  <si>
    <t>To view the list of active and inactive employees.</t>
  </si>
  <si>
    <t>To search employees based on their first name, last name ,or employee number.</t>
  </si>
  <si>
    <t>To view the count of employees based on the following:</t>
  </si>
  <si>
    <t>BUSINESS REQUIREMENTS</t>
  </si>
  <si>
    <t>M.C. BILIBER e-Lending Tool Business Requirments</t>
  </si>
  <si>
    <t>Summary</t>
  </si>
  <si>
    <t>Sprint Velocity:</t>
  </si>
  <si>
    <t>2 weeks sprint</t>
  </si>
  <si>
    <t>Date Started:</t>
  </si>
  <si>
    <t>July 27, 2020</t>
  </si>
  <si>
    <t>Project Deadline:</t>
  </si>
  <si>
    <t>January 20, 2021</t>
  </si>
  <si>
    <t>Deployment Date:</t>
  </si>
  <si>
    <t>To Do</t>
  </si>
  <si>
    <t>In Progress</t>
  </si>
  <si>
    <t>Done</t>
  </si>
  <si>
    <t>Total</t>
  </si>
  <si>
    <t>%</t>
  </si>
  <si>
    <t>Sprint #</t>
  </si>
  <si>
    <t>Employee must be able to request for a reset password.</t>
  </si>
  <si>
    <t>Content</t>
  </si>
  <si>
    <t>Start Date</t>
  </si>
  <si>
    <t>End Date</t>
  </si>
  <si>
    <t>Dashboard</t>
  </si>
  <si>
    <t>Employee must able to access the system using given credentials.</t>
  </si>
  <si>
    <t>To filter the list of employees using the following parameters:</t>
  </si>
  <si>
    <t>Dashbaord must be able no all users of the system such as system adminsitrator, employee, collector, and top management.</t>
  </si>
  <si>
    <t>Top management dashboard must contains the following:</t>
  </si>
  <si>
    <t>Current fund of the business;</t>
  </si>
  <si>
    <t xml:space="preserve">Total expenses of the business per day; </t>
  </si>
  <si>
    <t>Total income of the business per day;</t>
  </si>
  <si>
    <t>Number of transctions per day;</t>
  </si>
  <si>
    <t>Number of approved loans per day;</t>
  </si>
  <si>
    <t>Population of clients based on location;</t>
  </si>
  <si>
    <t>National Capital Region;</t>
  </si>
  <si>
    <t>Luzon;</t>
  </si>
  <si>
    <t xml:space="preserve">Visayas; </t>
  </si>
  <si>
    <t>Mindanao</t>
  </si>
  <si>
    <t>Low Risk</t>
  </si>
  <si>
    <t>Medium Risk</t>
  </si>
  <si>
    <t>High Risk</t>
  </si>
  <si>
    <t>18-24 years old</t>
  </si>
  <si>
    <t>25-31 years old</t>
  </si>
  <si>
    <t>32-39 years old</t>
  </si>
  <si>
    <t>40-47 years old</t>
  </si>
  <si>
    <t>48-55 years old</t>
  </si>
  <si>
    <t>56-65 years old</t>
  </si>
  <si>
    <t>Above 65 years old</t>
  </si>
  <si>
    <t>No grade completed</t>
  </si>
  <si>
    <t>Pre-school</t>
  </si>
  <si>
    <t>Some Elementary</t>
  </si>
  <si>
    <t>Elementary Graduate</t>
  </si>
  <si>
    <t>Some High School</t>
  </si>
  <si>
    <t>High School Graduate</t>
  </si>
  <si>
    <t>Post-Secondary</t>
  </si>
  <si>
    <t>College Undergradute</t>
  </si>
  <si>
    <t>College Graduate</t>
  </si>
  <si>
    <t>Post-Baccalaureate</t>
  </si>
  <si>
    <t xml:space="preserve">Gender/Sex </t>
  </si>
  <si>
    <t>Male</t>
  </si>
  <si>
    <t>Female</t>
  </si>
  <si>
    <t>Occupation</t>
  </si>
  <si>
    <t>Technicians and associate professinoals</t>
  </si>
  <si>
    <t>Professional</t>
  </si>
  <si>
    <t>Clerical and Support Worker</t>
  </si>
  <si>
    <t>Pland and Machine Operator and Assembler</t>
  </si>
  <si>
    <t>Craft and Related Trade Worker</t>
  </si>
  <si>
    <t>Skilled Agricultural, Forestry, and Fishery Worker</t>
  </si>
  <si>
    <t>Service and Sales Worker</t>
  </si>
  <si>
    <t>Others *Please specify*</t>
  </si>
  <si>
    <t>Income Level</t>
  </si>
  <si>
    <t>Less than PHP 9,250.00</t>
  </si>
  <si>
    <t>PHP 9,250.00 - PHP 19,040.00</t>
  </si>
  <si>
    <t>PHP 19,041.00 - PHP 38,080.00</t>
  </si>
  <si>
    <t>PHP 38,081.00 - PHP 66,640.00</t>
  </si>
  <si>
    <t>PHP 66,641.00 - PHP 114,240.00</t>
  </si>
  <si>
    <t>PHP 114,241.00 - PHP 190,400.00</t>
  </si>
  <si>
    <t>More than PHP 190,400.00</t>
  </si>
  <si>
    <t>Marital Status</t>
  </si>
  <si>
    <t>Single</t>
  </si>
  <si>
    <t>Married</t>
  </si>
  <si>
    <t>Widowed</t>
  </si>
  <si>
    <t>Separated</t>
  </si>
  <si>
    <t>Population of clients based on Demographic profile such as: (arrangd per year)</t>
  </si>
  <si>
    <t xml:space="preserve">Education </t>
  </si>
  <si>
    <t>A. Age</t>
  </si>
  <si>
    <t>B. Risk Borrower Profile</t>
  </si>
  <si>
    <t>C. Number of rollovers/refinance borrowers/ and one time borrowers</t>
  </si>
  <si>
    <t>Numbers based on Historical Data on Loans extended by the company such as: (arrangd per year)</t>
  </si>
  <si>
    <t>A. Total Number of borrowers</t>
  </si>
  <si>
    <t>B. Total Number of Loans</t>
  </si>
  <si>
    <t xml:space="preserve">C. Geographical concentration </t>
  </si>
  <si>
    <t>D. Types of Loan</t>
  </si>
  <si>
    <t>E. Total loan amount</t>
  </si>
  <si>
    <t>F. Tenors</t>
  </si>
  <si>
    <t>G. Interest Rates</t>
  </si>
  <si>
    <t>Expenses of the business per category of assests;</t>
  </si>
  <si>
    <t>Daily transaction</t>
  </si>
  <si>
    <t>Number of transaction per day</t>
  </si>
  <si>
    <t>Total Collection</t>
  </si>
  <si>
    <t>Collector dashboard must contains the following:</t>
  </si>
  <si>
    <t>Employee dashbaord must contains the following:</t>
  </si>
  <si>
    <t>List of active loans</t>
  </si>
  <si>
    <t>List of clients</t>
  </si>
  <si>
    <t>Laons approval - for selected employees only</t>
  </si>
  <si>
    <t>Number of transactions</t>
  </si>
  <si>
    <t>Latest transactions</t>
  </si>
  <si>
    <t>System Admnistrator dashboard contains the following:</t>
  </si>
  <si>
    <t>List of active and inactive employees.</t>
  </si>
  <si>
    <t>Number of system users/employees</t>
  </si>
  <si>
    <t>Audit Trails</t>
  </si>
  <si>
    <t>07/27/2020</t>
  </si>
  <si>
    <t>08/21/2020</t>
  </si>
  <si>
    <t>08/24/2020</t>
  </si>
  <si>
    <t>09/14/2020</t>
  </si>
  <si>
    <t>09/25/2020</t>
  </si>
  <si>
    <t>09/28/2020</t>
  </si>
  <si>
    <t>10/23/2020</t>
  </si>
  <si>
    <t>Requirements Gathering</t>
  </si>
  <si>
    <t>Database
Users Management
Customer Profiling</t>
  </si>
  <si>
    <t>Loan Applciation and Monitoring</t>
  </si>
  <si>
    <t>Collaction Monitoring and Supply Management</t>
  </si>
  <si>
    <t>Setup and Configuration
Dashboard
Reports</t>
  </si>
  <si>
    <t>RTM
Regression Testing
Documentation</t>
  </si>
  <si>
    <t>Bug Fixing
Deployment
Training</t>
  </si>
  <si>
    <t>TOTAL:</t>
  </si>
  <si>
    <t>MCB e-Lending Master Schedule</t>
  </si>
  <si>
    <t>October 24, 2020</t>
  </si>
  <si>
    <t>MCB e-Lending Task List</t>
  </si>
  <si>
    <t>Total:</t>
  </si>
  <si>
    <t>Sprint</t>
  </si>
  <si>
    <t>Task</t>
  </si>
  <si>
    <t>Assigend</t>
  </si>
  <si>
    <t>Date Started</t>
  </si>
  <si>
    <t>Date Finished</t>
  </si>
  <si>
    <t>Note</t>
  </si>
  <si>
    <t>Business Requirement</t>
  </si>
  <si>
    <t>Users Management</t>
  </si>
  <si>
    <t>Setup Configuration</t>
  </si>
  <si>
    <t>Customer profiling</t>
  </si>
  <si>
    <t>Loan Application and Monitoring</t>
  </si>
  <si>
    <t>Collection Monitoring</t>
  </si>
  <si>
    <t>Supply Management</t>
  </si>
  <si>
    <t>Reports</t>
  </si>
  <si>
    <t>Ian</t>
  </si>
  <si>
    <t>Amity</t>
  </si>
  <si>
    <t>Dashbaord</t>
  </si>
  <si>
    <t>Ian and Amity</t>
  </si>
  <si>
    <t>Business Requirement Review</t>
  </si>
  <si>
    <t>Business Requirement Consolidation</t>
  </si>
  <si>
    <t>Ian/Amity</t>
  </si>
  <si>
    <t>Functional Requirements</t>
  </si>
  <si>
    <t>John/Amity</t>
  </si>
  <si>
    <t>Functional Requirements Review</t>
  </si>
  <si>
    <t>Database Standards</t>
  </si>
  <si>
    <t>Database Standards Review</t>
  </si>
  <si>
    <t>Requierments Discussion</t>
  </si>
  <si>
    <t>MCB</t>
  </si>
  <si>
    <t>Signing Off</t>
  </si>
  <si>
    <t>07/28/2020</t>
  </si>
  <si>
    <t>07/29/2020</t>
  </si>
  <si>
    <t>Requierments Gathering
Access Management</t>
  </si>
  <si>
    <t>John</t>
  </si>
  <si>
    <t>Login</t>
  </si>
  <si>
    <t>Mandatory change password</t>
  </si>
  <si>
    <t>Reset Password</t>
  </si>
  <si>
    <t>Change Password</t>
  </si>
  <si>
    <t>Security Question</t>
  </si>
  <si>
    <t>Reset Password Notification - manager</t>
  </si>
  <si>
    <t>New Created Account Notification - manager</t>
  </si>
  <si>
    <t>07/30/2020</t>
  </si>
  <si>
    <t>MCB e-Lending Dev Team Rertrospective</t>
  </si>
  <si>
    <t>July 27, 2020 - Aug. 7, 2020</t>
  </si>
  <si>
    <t>Includes:</t>
  </si>
  <si>
    <t>Period:</t>
  </si>
  <si>
    <t>Velocity:</t>
  </si>
  <si>
    <t>2 Weeks</t>
  </si>
  <si>
    <t>Sprint:</t>
  </si>
  <si>
    <t>What I want to change?</t>
  </si>
  <si>
    <t>What something good happened?</t>
  </si>
  <si>
    <t>What I learned?</t>
  </si>
  <si>
    <t>Dev Team</t>
  </si>
  <si>
    <t>for consolidation</t>
  </si>
  <si>
    <t>8/42020</t>
  </si>
  <si>
    <t>Database</t>
  </si>
  <si>
    <t>ERD</t>
  </si>
  <si>
    <t>Database Script</t>
  </si>
  <si>
    <t>Database Diagram</t>
  </si>
  <si>
    <t>Requirements Mapping</t>
  </si>
  <si>
    <t>Add user/employee</t>
  </si>
  <si>
    <t>Newly Hired employee notification - manager</t>
  </si>
  <si>
    <t>Update User</t>
  </si>
  <si>
    <t>Employee update notification - employees</t>
  </si>
  <si>
    <t>Deactivate User</t>
  </si>
  <si>
    <t>Activate User</t>
  </si>
  <si>
    <t>Activate and Deactivate Notification - manager</t>
  </si>
  <si>
    <t>Import Users</t>
  </si>
  <si>
    <t>List of users view</t>
  </si>
  <si>
    <t>List of Users Filter</t>
  </si>
  <si>
    <t>Search / Search Filter</t>
  </si>
  <si>
    <t>QA Testing</t>
  </si>
  <si>
    <t>for adjustment</t>
  </si>
  <si>
    <t>Add customer</t>
  </si>
  <si>
    <t>Update customer</t>
  </si>
  <si>
    <t>Delinquent Tagging</t>
  </si>
  <si>
    <t>Viewing of loan history</t>
  </si>
  <si>
    <t>Viewing of payments</t>
  </si>
  <si>
    <t>Loan Application - ustomer cashflow</t>
  </si>
  <si>
    <t>Risk Assessment</t>
  </si>
  <si>
    <t>Loan Calculator</t>
  </si>
  <si>
    <t>Archiving</t>
  </si>
  <si>
    <t>Approval</t>
  </si>
  <si>
    <t>Viewing of loans (by category)</t>
  </si>
  <si>
    <t>Search</t>
  </si>
  <si>
    <t>Collection Monitoring
Supply Management</t>
  </si>
  <si>
    <t>Payment Collection</t>
  </si>
  <si>
    <t>Viewing of collection</t>
  </si>
  <si>
    <t>Adding assets</t>
  </si>
  <si>
    <t>Viewing of assets amount per item</t>
  </si>
  <si>
    <t>Viewing of assets amount per category</t>
  </si>
  <si>
    <t>Setup Configuration
Dashboard
Report</t>
  </si>
  <si>
    <t>Employee Position</t>
  </si>
  <si>
    <t>Logo</t>
  </si>
  <si>
    <t>Requirements</t>
  </si>
  <si>
    <t>Assest category</t>
  </si>
  <si>
    <t>Initial capital</t>
  </si>
  <si>
    <t>Interest Rate</t>
  </si>
  <si>
    <t>Top Management</t>
  </si>
  <si>
    <t>Current Fund</t>
  </si>
  <si>
    <t>Total expense per day</t>
  </si>
  <si>
    <t>Total Income per day</t>
  </si>
  <si>
    <t>Number of transction</t>
  </si>
  <si>
    <t>Number of approved loans per day</t>
  </si>
  <si>
    <t>Population of client based on location</t>
  </si>
  <si>
    <t>Expesnes of business for assets per category</t>
  </si>
  <si>
    <t>Population -age</t>
  </si>
  <si>
    <t>Population - education</t>
  </si>
  <si>
    <t>Population - gender</t>
  </si>
  <si>
    <t>Population - occupation</t>
  </si>
  <si>
    <t>Population - income level</t>
  </si>
  <si>
    <t>Population - marital status</t>
  </si>
  <si>
    <t>Population - risk barrower profile</t>
  </si>
  <si>
    <t>Population - rollovers/refinance borrowers/ and one time borrowers</t>
  </si>
  <si>
    <t>Population - number of borrowers</t>
  </si>
  <si>
    <t>Population - number of loans</t>
  </si>
  <si>
    <t>Population - geographical concentration</t>
  </si>
  <si>
    <t>Population - types of loans</t>
  </si>
  <si>
    <t>Total loan amount per year</t>
  </si>
  <si>
    <t>Tenors</t>
  </si>
  <si>
    <t>Total Interest rates</t>
  </si>
  <si>
    <t>H. Fees and other charges please specify</t>
  </si>
  <si>
    <t>Total Fees and other charges please specify</t>
  </si>
  <si>
    <t>Collector</t>
  </si>
  <si>
    <t>Daily Transaction</t>
  </si>
  <si>
    <t>Number of transction per day</t>
  </si>
  <si>
    <t>Total collection per day</t>
  </si>
  <si>
    <t>Employee</t>
  </si>
  <si>
    <t>Loans approval</t>
  </si>
  <si>
    <t>number of transactions</t>
  </si>
  <si>
    <t>Latest of transactions</t>
  </si>
  <si>
    <t>System Administrator</t>
  </si>
  <si>
    <t>List of employees</t>
  </si>
  <si>
    <t>number of users</t>
  </si>
  <si>
    <t>Audit trails</t>
  </si>
  <si>
    <t xml:space="preserve">Collection Report </t>
  </si>
  <si>
    <t>Income Statement</t>
  </si>
  <si>
    <t>Expense Report</t>
  </si>
  <si>
    <t>List of Loans</t>
  </si>
  <si>
    <t>Transaction List</t>
  </si>
  <si>
    <t>RTM
Regression
Documentation</t>
  </si>
  <si>
    <t>RTM</t>
  </si>
  <si>
    <t>Setup and Configuration</t>
  </si>
  <si>
    <t>Regression Testing</t>
  </si>
  <si>
    <t>Documentation</t>
  </si>
  <si>
    <t>SRS</t>
  </si>
  <si>
    <t>SS</t>
  </si>
  <si>
    <t>SDS</t>
  </si>
  <si>
    <t>User's Manual</t>
  </si>
  <si>
    <t>Peer Review</t>
  </si>
  <si>
    <t>Training Manual</t>
  </si>
  <si>
    <t>0.1.1</t>
  </si>
  <si>
    <t>1.1.2</t>
  </si>
  <si>
    <t>1.1.3</t>
  </si>
  <si>
    <t>1.1.4</t>
  </si>
  <si>
    <t>0.1.1.1</t>
  </si>
  <si>
    <t>0.1.1.2</t>
  </si>
  <si>
    <t>0.1.1.3</t>
  </si>
  <si>
    <t>0.1.1.4</t>
  </si>
  <si>
    <t>0.1.1.5</t>
  </si>
  <si>
    <t>0.1.1.6</t>
  </si>
  <si>
    <t>0.1.1.7</t>
  </si>
  <si>
    <t>0.1.1.8</t>
  </si>
  <si>
    <t>0.1.1.9</t>
  </si>
  <si>
    <t>0.1.2</t>
  </si>
  <si>
    <t>0.1.3</t>
  </si>
  <si>
    <t>0.1.4</t>
  </si>
  <si>
    <t>0.1.5</t>
  </si>
  <si>
    <t>0.1.6</t>
  </si>
  <si>
    <t>0.1.7</t>
  </si>
  <si>
    <t>0.1.8</t>
  </si>
  <si>
    <t>0.1.9</t>
  </si>
  <si>
    <t>0.2.1</t>
  </si>
  <si>
    <t>0.2.2</t>
  </si>
  <si>
    <t>0.2.3</t>
  </si>
  <si>
    <t>0.2.4</t>
  </si>
  <si>
    <t>0.2.5</t>
  </si>
  <si>
    <t>0.2.6</t>
  </si>
  <si>
    <t>0.2.7</t>
  </si>
  <si>
    <t>0.2.8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</si>
  <si>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</si>
  <si>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</si>
  <si>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</si>
  <si>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</si>
  <si>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</si>
  <si>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</si>
  <si>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</si>
  <si>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</si>
  <si>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</si>
  <si>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</si>
  <si>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</si>
  <si>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</si>
  <si>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</si>
  <si>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1.3.1</t>
  </si>
  <si>
    <t>1.3.2</t>
  </si>
  <si>
    <t>1.3.3</t>
  </si>
  <si>
    <t>1.3.4</t>
  </si>
  <si>
    <t>1.3.5</t>
  </si>
  <si>
    <t>1.3.6</t>
  </si>
  <si>
    <t>1.3.7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</si>
  <si>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</si>
  <si>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</si>
  <si>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</si>
  <si>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</si>
  <si>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</si>
  <si>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</si>
  <si>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</si>
  <si>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</si>
  <si>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</si>
  <si>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</si>
  <si>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</si>
  <si>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</si>
  <si>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</si>
  <si>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</si>
  <si>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</si>
  <si>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</si>
  <si>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</si>
  <si>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</si>
  <si>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</si>
  <si>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</si>
  <si>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</si>
  <si>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</si>
  <si>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</si>
  <si>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</si>
  <si>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</si>
  <si>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</si>
  <si>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</si>
  <si>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</si>
  <si>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</si>
  <si>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4.2.1</t>
  </si>
  <si>
    <t>4.2.2</t>
  </si>
  <si>
    <t>4.2.3</t>
  </si>
  <si>
    <t>4.2.4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</si>
  <si>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</si>
  <si>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</si>
  <si>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</si>
  <si>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</si>
  <si>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</si>
  <si>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</si>
  <si>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</si>
  <si>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</si>
  <si>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4.2.1.9</t>
  </si>
  <si>
    <t>4.2.1.10</t>
  </si>
  <si>
    <t>4.2.1.11</t>
  </si>
  <si>
    <t>4.2.1.12</t>
  </si>
  <si>
    <t>4.2.1.13</t>
  </si>
  <si>
    <t>4.2.1.14</t>
  </si>
  <si>
    <t>4.2.1.15</t>
  </si>
  <si>
    <t>4.2.1.16</t>
  </si>
  <si>
    <t>4.2.1.17</t>
  </si>
  <si>
    <t>4.2.1.18</t>
  </si>
  <si>
    <t>4.2.1.19</t>
  </si>
  <si>
    <t>4.2.1.20</t>
  </si>
  <si>
    <t>4.2.1.21</t>
  </si>
  <si>
    <t>4.2.1.22</t>
  </si>
  <si>
    <t>4.2.1.23</t>
  </si>
  <si>
    <t>4.2.2.1</t>
  </si>
  <si>
    <t>4.2.2.2</t>
  </si>
  <si>
    <t>4.2.2.3</t>
  </si>
  <si>
    <t>4.2.2.4</t>
  </si>
  <si>
    <t>4.2.3.1</t>
  </si>
  <si>
    <t>4.2.3.2</t>
  </si>
  <si>
    <t>4.2.3.3</t>
  </si>
  <si>
    <t>4.2.3.4</t>
  </si>
  <si>
    <t>4.2.4.1</t>
  </si>
  <si>
    <t>4.2.4.2</t>
  </si>
  <si>
    <t>4.2.4.3</t>
  </si>
  <si>
    <t>4.3.1</t>
  </si>
  <si>
    <t>4.3.2</t>
  </si>
  <si>
    <t>4.3.3</t>
  </si>
  <si>
    <t>4.3.4</t>
  </si>
  <si>
    <t>4.3.5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</si>
  <si>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</si>
  <si>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</si>
  <si>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</si>
  <si>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</si>
  <si>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</si>
  <si>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</si>
  <si>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</si>
  <si>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</si>
  <si>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</si>
  <si>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5.3.1</t>
  </si>
  <si>
    <t>5.3.2</t>
  </si>
  <si>
    <t>5.3.3</t>
  </si>
  <si>
    <t>5.3.4</t>
  </si>
  <si>
    <t>5.3.5</t>
  </si>
  <si>
    <t>5.3.6</t>
  </si>
  <si>
    <t>Name</t>
  </si>
  <si>
    <t>Description</t>
  </si>
  <si>
    <t>Employee or admin should be able to add loan details such as:</t>
  </si>
  <si>
    <t>Admin or employee should be able to add loan details to be used in the loan application</t>
  </si>
  <si>
    <t>Admin or employee should be able to add bank details for the system to use such as their:</t>
  </si>
  <si>
    <t>Account Number (optional)</t>
  </si>
  <si>
    <t>Admin should be able to add branch details such as:</t>
  </si>
  <si>
    <t>Date of lease</t>
  </si>
  <si>
    <t>Monthly lease</t>
  </si>
  <si>
    <t>Admin or employee should be able to add conditional charges to be charged in a loan application such as:</t>
  </si>
  <si>
    <t>Type of charge (Percent or fixed amount)</t>
  </si>
  <si>
    <t xml:space="preserve">Name </t>
  </si>
  <si>
    <t>Frequency</t>
  </si>
  <si>
    <t>Admin or employee should be able to add a requirement checklist for an application loan</t>
  </si>
  <si>
    <t>Admin or employee should be able to add interests for an application loan</t>
  </si>
  <si>
    <t>Admin should be able to change the logo of the system</t>
  </si>
  <si>
    <t>Admin should be able to change the details of a branch</t>
  </si>
  <si>
    <t>Admin or employee should be able to setup the type of charges to be used in the system</t>
  </si>
  <si>
    <t>Admin or employee should be able to add payment cycle to be used in loan application</t>
  </si>
  <si>
    <t>Admin should be able to add or edit loan status to be used in the system</t>
  </si>
  <si>
    <t>Admin or assigned employee should be able to add assets to the system and their details such as:</t>
  </si>
  <si>
    <t>Type</t>
  </si>
  <si>
    <t>Value</t>
  </si>
  <si>
    <t>Date of valuation</t>
  </si>
  <si>
    <t>Admin should be able to add asset types such as its:</t>
  </si>
  <si>
    <t>Category</t>
  </si>
  <si>
    <t>Purchase date</t>
  </si>
  <si>
    <t>Purchase price</t>
  </si>
  <si>
    <t>Replacement value</t>
  </si>
  <si>
    <t>Serial Number (if any)</t>
  </si>
  <si>
    <t>Bought from (if applicable)</t>
  </si>
  <si>
    <t>Supporting files</t>
  </si>
  <si>
    <t>Admin or employee should be able to add loan undertaking for the system to use</t>
  </si>
  <si>
    <t>The following categories must be included in adding new of customer record:</t>
  </si>
  <si>
    <t xml:space="preserve">Personal Information </t>
  </si>
  <si>
    <t>Email*</t>
  </si>
  <si>
    <t>Employment Information</t>
  </si>
  <si>
    <t>The following details must be included under Employment Information category</t>
  </si>
  <si>
    <t>Present employer/business</t>
  </si>
  <si>
    <t>Position title</t>
  </si>
  <si>
    <t>Date hired</t>
  </si>
  <si>
    <t>Telephone no</t>
  </si>
  <si>
    <t>Employment tenure</t>
  </si>
  <si>
    <t>Business address</t>
  </si>
  <si>
    <t>Previous employer/business</t>
  </si>
  <si>
    <t>Previous employer position title</t>
  </si>
  <si>
    <t>Previous employer telephone no</t>
  </si>
  <si>
    <t>Previous employer employment tenure</t>
  </si>
  <si>
    <t>Previous employer address</t>
  </si>
  <si>
    <t>The following details must be included under Personal References category</t>
  </si>
  <si>
    <t>Address</t>
  </si>
  <si>
    <t>Telephone no.</t>
  </si>
  <si>
    <t>The following details must be included under Spouse Information category</t>
  </si>
  <si>
    <t>No of Dependents</t>
  </si>
  <si>
    <t>Civil Status</t>
  </si>
  <si>
    <t>Birthplace</t>
  </si>
  <si>
    <t>City Address</t>
  </si>
  <si>
    <t>Provincial Address</t>
  </si>
  <si>
    <t>Length of stay at city address</t>
  </si>
  <si>
    <t>Telephone at city address</t>
  </si>
  <si>
    <t>Spouse Information</t>
  </si>
  <si>
    <t>Personal References</t>
  </si>
  <si>
    <t>The following details must be included under Co-Maker Information category</t>
  </si>
  <si>
    <t>Co-Maker Information</t>
  </si>
  <si>
    <t>Address Information</t>
  </si>
  <si>
    <t>The following details must be included under Address Information category</t>
  </si>
  <si>
    <t>Resident type</t>
  </si>
  <si>
    <t>ID Name</t>
  </si>
  <si>
    <t>ID Number</t>
  </si>
  <si>
    <t>Customer Identification Information</t>
  </si>
  <si>
    <t>The following details must be included under Customer Identification Information category</t>
  </si>
  <si>
    <t>50.10</t>
  </si>
  <si>
    <t>employee/loan officer</t>
  </si>
  <si>
    <t>Assigned manager must be notified for the credentials of newly hired employee such us:</t>
  </si>
  <si>
    <t>Assigned manager must be notified once new employee is added.</t>
  </si>
  <si>
    <t>Notification must contain the employees name and employee number as well as the default password given.</t>
  </si>
  <si>
    <t>Employee must be notified for any changes on respective information.</t>
  </si>
  <si>
    <t>Assigned manager must be notified upon activation or deactivation of employee.</t>
  </si>
  <si>
    <t>with review points</t>
  </si>
  <si>
    <t>Loan Details</t>
  </si>
  <si>
    <t>Loan undertaking</t>
  </si>
  <si>
    <t>Conditional charges</t>
  </si>
  <si>
    <t>Purpose</t>
  </si>
  <si>
    <t>Payment Cycle</t>
  </si>
  <si>
    <t>Loan Status</t>
  </si>
  <si>
    <t>4.1.14</t>
  </si>
  <si>
    <t>Optional charges</t>
  </si>
  <si>
    <t>Add collection</t>
  </si>
  <si>
    <t>Borrower Management</t>
  </si>
  <si>
    <t>Add Reports</t>
  </si>
  <si>
    <t>Admin should be able to set initial capital to be used throughout the system by the collector or assigned employee</t>
  </si>
  <si>
    <t>Admin should be able to add/edit or remove employee position to be used in adding employees</t>
  </si>
  <si>
    <t>Admin should be able to add/edit or remove optional charges to the system for the loan application to use</t>
  </si>
  <si>
    <t>Admin should be able to add/edit or remove a purpose to the system for the loan application to use</t>
  </si>
  <si>
    <t>Admin should be able to add/edit or remove an asset category for the system to use in supply management</t>
  </si>
  <si>
    <t>46.10</t>
  </si>
  <si>
    <t>Uploading of supporting documents</t>
  </si>
  <si>
    <t>Loan Application</t>
  </si>
  <si>
    <t>Source:</t>
  </si>
  <si>
    <t>Walk-in</t>
  </si>
  <si>
    <t>Term:</t>
  </si>
  <si>
    <t>3 months</t>
  </si>
  <si>
    <t>6 months</t>
  </si>
  <si>
    <t>12 months</t>
  </si>
  <si>
    <t>Purpose:</t>
  </si>
  <si>
    <t>Appliance</t>
  </si>
  <si>
    <t>Hospitalization</t>
  </si>
  <si>
    <t>Personal Use</t>
  </si>
  <si>
    <t>Through Agent</t>
  </si>
  <si>
    <t>Agent's  Name</t>
  </si>
  <si>
    <t>Amount Applied for:</t>
  </si>
  <si>
    <t>The following details must be included  under the Applicant's Household Monthly Net Income:</t>
  </si>
  <si>
    <t>Amount</t>
  </si>
  <si>
    <t>Sources of other income</t>
  </si>
  <si>
    <t>Details</t>
  </si>
  <si>
    <t>Monthly Expenses</t>
  </si>
  <si>
    <t>Own Monthly Salary</t>
  </si>
  <si>
    <t>Spouse's Monthly Salary</t>
  </si>
  <si>
    <t>Other Expenses</t>
  </si>
  <si>
    <t xml:space="preserve">Upon adding the borrowers information successfully, the applicant can proceed to the Loan Application form </t>
  </si>
  <si>
    <t>If a borrower does not exist in the system, the applicant must fill up the necessary details at the Borrower Management Module</t>
  </si>
  <si>
    <t>If a borrower does exist in the system, the applicant must fill up the necessary details such as:</t>
  </si>
  <si>
    <t>The applicant must also submit the following requirements for the application:</t>
  </si>
  <si>
    <t>For Employed:</t>
  </si>
  <si>
    <t>Completely filled out application form</t>
  </si>
  <si>
    <t>Photocoty of valid IDs</t>
  </si>
  <si>
    <t>Photocopy of latest Utility Bill</t>
  </si>
  <si>
    <t>Photocopy of ID issued by the employer with photo and signature</t>
  </si>
  <si>
    <t>Latest Pay Slip</t>
  </si>
  <si>
    <t>ATM Payroll</t>
  </si>
  <si>
    <t>For Self Employed:</t>
  </si>
  <si>
    <t>Photocopy of valid IDs</t>
  </si>
  <si>
    <t>Photocopy of latest ITR</t>
  </si>
  <si>
    <t>Credit Card billing statement (3 months)</t>
  </si>
  <si>
    <t>ATM Payroll card statement (3 months)</t>
  </si>
  <si>
    <t>Business Papers (DTI registration/Business Permit/SEC)</t>
  </si>
  <si>
    <t>Audited Financial Statements for the last 2 years</t>
  </si>
  <si>
    <t>Trade References</t>
  </si>
  <si>
    <t>Other Documents</t>
  </si>
  <si>
    <t>Additional Charges:</t>
  </si>
  <si>
    <t>Add-On Interest Rate</t>
  </si>
  <si>
    <t>Payment Schedule:</t>
  </si>
  <si>
    <t>Amount Payable with each installment</t>
  </si>
  <si>
    <t>No. of Installments</t>
  </si>
  <si>
    <t>Conditional Charges:</t>
  </si>
  <si>
    <t xml:space="preserve">Collection Management </t>
  </si>
  <si>
    <t>Loan Name</t>
  </si>
  <si>
    <t>Method of Payment</t>
  </si>
  <si>
    <t>Change</t>
  </si>
  <si>
    <t>Amount of the Collection</t>
  </si>
  <si>
    <t>The user can add/edit or remove a collector per Loan</t>
  </si>
  <si>
    <t xml:space="preserve">Collection Date </t>
  </si>
  <si>
    <t>The system can display the risk assessment of an applicant based on their birthdate, monthly expenses, salary and monthly obligations</t>
  </si>
  <si>
    <t>After submitting the necessary requirements for the loan application, the employee can now set the approval workflow.</t>
  </si>
  <si>
    <t>Upon the approval of the Loan Application, the following must be included for the disclosure statement on loan/credit transactions</t>
  </si>
  <si>
    <t>The user must be able to add a collection record in the collection management module with the following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</si>
</sst>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0" xfId="1" applyFont="1"/>
    <xf numFmtId="14" fontId="0" fillId="0" borderId="1" xfId="0" applyNumberForma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9" fontId="2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9" fontId="1" fillId="2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0" borderId="1" xfId="0" applyNumberFormat="1" applyBorder="1"/>
    <xf numFmtId="0" fontId="0" fillId="9" borderId="1" xfId="0" applyFill="1" applyBorder="1"/>
    <xf numFmtId="0" fontId="0" fillId="8" borderId="0" xfId="0" applyFill="1"/>
    <xf numFmtId="0" fontId="0" fillId="0" borderId="1" xfId="0" applyFill="1" applyBorder="1"/>
    <xf numFmtId="14" fontId="0" fillId="8" borderId="1" xfId="0" applyNumberFormat="1" applyFill="1" applyBorder="1"/>
    <xf numFmtId="0" fontId="0" fillId="8" borderId="2" xfId="0" applyFill="1" applyBorder="1"/>
    <xf numFmtId="14" fontId="0" fillId="8" borderId="3" xfId="0" applyNumberFormat="1" applyFill="1" applyBorder="1"/>
    <xf numFmtId="0" fontId="0" fillId="8" borderId="1" xfId="0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9" fontId="0" fillId="8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9" fontId="0" fillId="7" borderId="1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9" fontId="0" fillId="6" borderId="1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/>
    <xf numFmtId="0" fontId="7" fillId="0" borderId="1" xfId="0" applyFont="1" applyFill="1" applyBorder="1"/>
    <xf numFmtId="0" fontId="7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Border="1"/>
    <xf numFmtId="0" fontId="0" fillId="0" borderId="1" xfId="0" applyFont="1" applyFill="1" applyBorder="1"/>
    <xf numFmtId="0" fontId="0" fillId="0" borderId="3" xfId="0" applyBorder="1" applyAlignment="1">
      <alignment horizontal="center" vertical="center"/>
    </xf>
    <xf numFmtId="14" fontId="0" fillId="8" borderId="1" xfId="0" applyNumberFormat="1" applyFill="1" applyBorder="1" applyAlignment="1">
      <alignment horizontal="left"/>
    </xf>
    <xf numFmtId="0" fontId="8" fillId="0" borderId="1" xfId="0" applyFont="1" applyFill="1" applyBorder="1"/>
    <xf numFmtId="0" fontId="7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63"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outlinePr summaryBelow="0" summaryRight="0"/>
  </sheetPr>
  <dimension ref="A1:N359"/>
  <sheetViews>
    <sheetView tabSelected="1" zoomScaleNormal="100" workbookViewId="0">
      <selection activeCell="B356" sqref="B356"/>
    </sheetView>
  </sheetViews>
  <sheetFormatPr defaultColWidth="8.6328125" defaultRowHeight="14" outlineLevelRow="5" x14ac:dyDescent="0.3"/>
  <cols>
    <col min="1" max="1" width="9.08984375" style="56" customWidth="1"/>
    <col min="2" max="2" width="118.54296875" style="52" customWidth="1"/>
    <col min="3" max="16384" width="8.6328125" style="52"/>
  </cols>
  <sheetData>
    <row r="1" spans="1:14" x14ac:dyDescent="0.3">
      <c r="A1" s="78" t="s">
        <v>76</v>
      </c>
      <c r="B1" s="78"/>
    </row>
    <row r="2" spans="1:14" s="54" customFormat="1" x14ac:dyDescent="0.3">
      <c r="A2" s="57" t="s">
        <v>0</v>
      </c>
      <c r="B2" s="57" t="s">
        <v>75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54" customFormat="1" collapsed="1" x14ac:dyDescent="0.3">
      <c r="A3" s="58" t="s">
        <v>1</v>
      </c>
      <c r="B3" s="59"/>
    </row>
    <row r="4" spans="1:14" hidden="1" outlineLevel="1" x14ac:dyDescent="0.3">
      <c r="A4" s="60">
        <v>1</v>
      </c>
      <c r="B4" s="61" t="s">
        <v>96</v>
      </c>
    </row>
    <row r="5" spans="1:14" hidden="1" outlineLevel="1" collapsed="1" x14ac:dyDescent="0.3">
      <c r="A5" s="60">
        <f>A4+1</f>
        <v>2</v>
      </c>
      <c r="B5" s="61" t="s">
        <v>2</v>
      </c>
    </row>
    <row r="6" spans="1:14" hidden="1" outlineLevel="2" x14ac:dyDescent="0.3">
      <c r="A6" s="60">
        <f>A5+0.1</f>
        <v>2.1</v>
      </c>
      <c r="B6" s="61" t="s">
        <v>3</v>
      </c>
    </row>
    <row r="7" spans="1:14" hidden="1" outlineLevel="2" x14ac:dyDescent="0.3">
      <c r="A7" s="60">
        <f>A6+0.1</f>
        <v>2.2000000000000002</v>
      </c>
      <c r="B7" s="61" t="s">
        <v>4</v>
      </c>
    </row>
    <row r="8" spans="1:14" hidden="1" outlineLevel="1" x14ac:dyDescent="0.3">
      <c r="A8" s="60">
        <f>A5+1</f>
        <v>3</v>
      </c>
      <c r="B8" s="61" t="s">
        <v>5</v>
      </c>
    </row>
    <row r="9" spans="1:14" hidden="1" outlineLevel="1" collapsed="1" x14ac:dyDescent="0.3">
      <c r="A9" s="60">
        <f>A8+1</f>
        <v>4</v>
      </c>
      <c r="B9" s="61" t="s">
        <v>6</v>
      </c>
    </row>
    <row r="10" spans="1:14" hidden="1" outlineLevel="2" x14ac:dyDescent="0.3">
      <c r="A10" s="60">
        <f>A9+0.1</f>
        <v>4.0999999999999996</v>
      </c>
      <c r="B10" s="61" t="s">
        <v>7</v>
      </c>
    </row>
    <row r="11" spans="1:14" hidden="1" outlineLevel="2" x14ac:dyDescent="0.3">
      <c r="A11" s="60">
        <f t="shared" ref="A11:A13" si="0">A10+0.1</f>
        <v>4.1999999999999993</v>
      </c>
      <c r="B11" s="61" t="s">
        <v>8</v>
      </c>
    </row>
    <row r="12" spans="1:14" hidden="1" outlineLevel="2" x14ac:dyDescent="0.3">
      <c r="A12" s="60">
        <f t="shared" si="0"/>
        <v>4.2999999999999989</v>
      </c>
      <c r="B12" s="61" t="s">
        <v>9</v>
      </c>
    </row>
    <row r="13" spans="1:14" hidden="1" outlineLevel="2" x14ac:dyDescent="0.3">
      <c r="A13" s="60">
        <f t="shared" si="0"/>
        <v>4.3999999999999986</v>
      </c>
      <c r="B13" s="61" t="s">
        <v>560</v>
      </c>
    </row>
    <row r="14" spans="1:14" hidden="1" outlineLevel="1" x14ac:dyDescent="0.3">
      <c r="A14" s="60">
        <f>A9+1</f>
        <v>5</v>
      </c>
      <c r="B14" s="61" t="s">
        <v>10</v>
      </c>
    </row>
    <row r="15" spans="1:14" hidden="1" outlineLevel="1" x14ac:dyDescent="0.3">
      <c r="A15" s="60">
        <f>A14+1</f>
        <v>6</v>
      </c>
      <c r="B15" s="61" t="s">
        <v>11</v>
      </c>
    </row>
    <row r="16" spans="1:14" hidden="1" outlineLevel="1" x14ac:dyDescent="0.3">
      <c r="A16" s="60">
        <f t="shared" ref="A16:A17" si="1">A15+1</f>
        <v>7</v>
      </c>
      <c r="B16" s="61" t="s">
        <v>12</v>
      </c>
    </row>
    <row r="17" spans="1:2" hidden="1" outlineLevel="1" collapsed="1" x14ac:dyDescent="0.3">
      <c r="A17" s="60">
        <f t="shared" si="1"/>
        <v>8</v>
      </c>
      <c r="B17" s="61" t="s">
        <v>13</v>
      </c>
    </row>
    <row r="18" spans="1:2" hidden="1" outlineLevel="2" x14ac:dyDescent="0.3">
      <c r="A18" s="60">
        <f>A17+0.1</f>
        <v>8.1</v>
      </c>
      <c r="B18" s="61" t="s">
        <v>14</v>
      </c>
    </row>
    <row r="19" spans="1:2" hidden="1" outlineLevel="2" x14ac:dyDescent="0.3">
      <c r="A19" s="60">
        <f t="shared" ref="A19:A26" si="2">A18+0.1</f>
        <v>8.1999999999999993</v>
      </c>
      <c r="B19" s="61" t="s">
        <v>15</v>
      </c>
    </row>
    <row r="20" spans="1:2" hidden="1" outlineLevel="2" x14ac:dyDescent="0.3">
      <c r="A20" s="60">
        <f t="shared" si="2"/>
        <v>8.2999999999999989</v>
      </c>
      <c r="B20" s="61" t="s">
        <v>16</v>
      </c>
    </row>
    <row r="21" spans="1:2" hidden="1" outlineLevel="2" x14ac:dyDescent="0.3">
      <c r="A21" s="60">
        <f t="shared" si="2"/>
        <v>8.3999999999999986</v>
      </c>
      <c r="B21" s="61" t="s">
        <v>17</v>
      </c>
    </row>
    <row r="22" spans="1:2" hidden="1" outlineLevel="2" x14ac:dyDescent="0.3">
      <c r="A22" s="60">
        <f t="shared" si="2"/>
        <v>8.4999999999999982</v>
      </c>
      <c r="B22" s="61" t="s">
        <v>18</v>
      </c>
    </row>
    <row r="23" spans="1:2" hidden="1" outlineLevel="2" x14ac:dyDescent="0.3">
      <c r="A23" s="60">
        <f t="shared" si="2"/>
        <v>8.5999999999999979</v>
      </c>
      <c r="B23" s="61" t="s">
        <v>19</v>
      </c>
    </row>
    <row r="24" spans="1:2" hidden="1" outlineLevel="2" x14ac:dyDescent="0.3">
      <c r="A24" s="60">
        <f t="shared" si="2"/>
        <v>8.6999999999999975</v>
      </c>
      <c r="B24" s="61" t="s">
        <v>20</v>
      </c>
    </row>
    <row r="25" spans="1:2" hidden="1" outlineLevel="2" x14ac:dyDescent="0.3">
      <c r="A25" s="60">
        <f t="shared" si="2"/>
        <v>8.7999999999999972</v>
      </c>
      <c r="B25" s="61" t="s">
        <v>21</v>
      </c>
    </row>
    <row r="26" spans="1:2" hidden="1" outlineLevel="2" x14ac:dyDescent="0.3">
      <c r="A26" s="60">
        <f t="shared" si="2"/>
        <v>8.8999999999999968</v>
      </c>
      <c r="B26" s="61" t="s">
        <v>22</v>
      </c>
    </row>
    <row r="27" spans="1:2" hidden="1" outlineLevel="2" x14ac:dyDescent="0.3">
      <c r="A27" s="62">
        <v>8.1</v>
      </c>
      <c r="B27" s="61" t="s">
        <v>23</v>
      </c>
    </row>
    <row r="28" spans="1:2" hidden="1" outlineLevel="1" x14ac:dyDescent="0.3">
      <c r="A28" s="60">
        <f>A17+1</f>
        <v>9</v>
      </c>
      <c r="B28" s="61" t="s">
        <v>24</v>
      </c>
    </row>
    <row r="29" spans="1:2" hidden="1" outlineLevel="1" x14ac:dyDescent="0.3">
      <c r="A29" s="60">
        <f>A28+1</f>
        <v>10</v>
      </c>
      <c r="B29" s="61" t="s">
        <v>91</v>
      </c>
    </row>
    <row r="30" spans="1:2" hidden="1" outlineLevel="1" x14ac:dyDescent="0.3">
      <c r="A30" s="60">
        <f t="shared" ref="A30:A32" si="3">A29+1</f>
        <v>11</v>
      </c>
      <c r="B30" s="61" t="s">
        <v>25</v>
      </c>
    </row>
    <row r="31" spans="1:2" hidden="1" outlineLevel="1" x14ac:dyDescent="0.3">
      <c r="A31" s="60">
        <f t="shared" si="3"/>
        <v>12</v>
      </c>
      <c r="B31" s="61" t="s">
        <v>26</v>
      </c>
    </row>
    <row r="32" spans="1:2" hidden="1" outlineLevel="1" collapsed="1" x14ac:dyDescent="0.3">
      <c r="A32" s="60">
        <f t="shared" si="3"/>
        <v>13</v>
      </c>
      <c r="B32" s="61" t="s">
        <v>27</v>
      </c>
    </row>
    <row r="33" spans="1:14" hidden="1" outlineLevel="2" x14ac:dyDescent="0.3">
      <c r="A33" s="60">
        <f>A32+0.1</f>
        <v>13.1</v>
      </c>
      <c r="B33" s="61" t="s">
        <v>28</v>
      </c>
    </row>
    <row r="34" spans="1:14" hidden="1" outlineLevel="2" x14ac:dyDescent="0.3">
      <c r="A34" s="60">
        <f t="shared" ref="A34:A35" si="4">A33+0.1</f>
        <v>13.2</v>
      </c>
      <c r="B34" s="61" t="s">
        <v>29</v>
      </c>
    </row>
    <row r="35" spans="1:14" hidden="1" outlineLevel="2" x14ac:dyDescent="0.3">
      <c r="A35" s="60">
        <f t="shared" si="4"/>
        <v>13.299999999999999</v>
      </c>
      <c r="B35" s="61" t="s">
        <v>30</v>
      </c>
    </row>
    <row r="36" spans="1:14" hidden="1" outlineLevel="1" collapsed="1" x14ac:dyDescent="0.3">
      <c r="A36" s="60">
        <f>A32+1</f>
        <v>14</v>
      </c>
      <c r="B36" s="61" t="s">
        <v>31</v>
      </c>
    </row>
    <row r="37" spans="1:14" hidden="1" outlineLevel="2" x14ac:dyDescent="0.3">
      <c r="A37" s="60">
        <f>A36+0.1</f>
        <v>14.1</v>
      </c>
      <c r="B37" s="61" t="s">
        <v>32</v>
      </c>
    </row>
    <row r="38" spans="1:14" hidden="1" outlineLevel="2" x14ac:dyDescent="0.3">
      <c r="A38" s="60">
        <f t="shared" ref="A38:A39" si="5">A37+0.1</f>
        <v>14.2</v>
      </c>
      <c r="B38" s="61" t="s">
        <v>33</v>
      </c>
    </row>
    <row r="39" spans="1:14" hidden="1" outlineLevel="2" x14ac:dyDescent="0.3">
      <c r="A39" s="60">
        <f t="shared" si="5"/>
        <v>14.299999999999999</v>
      </c>
      <c r="B39" s="61" t="s">
        <v>34</v>
      </c>
    </row>
    <row r="40" spans="1:14" hidden="1" outlineLevel="1" x14ac:dyDescent="0.3">
      <c r="A40" s="60">
        <f>A36+1</f>
        <v>15</v>
      </c>
      <c r="B40" s="61" t="s">
        <v>35</v>
      </c>
    </row>
    <row r="41" spans="1:14" hidden="1" outlineLevel="1" collapsed="1" x14ac:dyDescent="0.3">
      <c r="A41" s="60">
        <f>A40+1</f>
        <v>16</v>
      </c>
      <c r="B41" s="61" t="s">
        <v>561</v>
      </c>
    </row>
    <row r="42" spans="1:14" hidden="1" outlineLevel="2" x14ac:dyDescent="0.3">
      <c r="A42" s="60">
        <f>A41+0.1</f>
        <v>16.100000000000001</v>
      </c>
      <c r="B42" s="61" t="s">
        <v>36</v>
      </c>
    </row>
    <row r="43" spans="1:14" hidden="1" outlineLevel="2" x14ac:dyDescent="0.3">
      <c r="A43" s="60">
        <f t="shared" ref="A43:A44" si="6">A42+0.1</f>
        <v>16.200000000000003</v>
      </c>
      <c r="B43" s="61" t="s">
        <v>37</v>
      </c>
    </row>
    <row r="44" spans="1:14" hidden="1" outlineLevel="2" x14ac:dyDescent="0.3">
      <c r="A44" s="60">
        <f t="shared" si="6"/>
        <v>16.300000000000004</v>
      </c>
      <c r="B44" s="61" t="s">
        <v>38</v>
      </c>
    </row>
    <row r="45" spans="1:14" s="54" customFormat="1" collapsed="1" x14ac:dyDescent="0.3">
      <c r="A45" s="58" t="s">
        <v>39</v>
      </c>
      <c r="B45" s="6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idden="1" outlineLevel="1" x14ac:dyDescent="0.3">
      <c r="A46" s="60">
        <f>A41+1</f>
        <v>17</v>
      </c>
      <c r="B46" s="61" t="s">
        <v>63</v>
      </c>
    </row>
    <row r="47" spans="1:14" hidden="1" outlineLevel="1" collapsed="1" x14ac:dyDescent="0.3">
      <c r="A47" s="60">
        <f>A46+1</f>
        <v>18</v>
      </c>
      <c r="B47" s="61" t="s">
        <v>46</v>
      </c>
    </row>
    <row r="48" spans="1:14" hidden="1" outlineLevel="2" x14ac:dyDescent="0.3">
      <c r="A48" s="60">
        <f>A47+0.1</f>
        <v>18.100000000000001</v>
      </c>
      <c r="B48" s="61" t="s">
        <v>47</v>
      </c>
    </row>
    <row r="49" spans="1:2" hidden="1" outlineLevel="2" x14ac:dyDescent="0.3">
      <c r="A49" s="60">
        <f t="shared" ref="A49:A51" si="7">A48+0.1</f>
        <v>18.200000000000003</v>
      </c>
      <c r="B49" s="61" t="s">
        <v>50</v>
      </c>
    </row>
    <row r="50" spans="1:2" hidden="1" outlineLevel="2" x14ac:dyDescent="0.3">
      <c r="A50" s="60">
        <f t="shared" si="7"/>
        <v>18.300000000000004</v>
      </c>
      <c r="B50" s="61" t="s">
        <v>48</v>
      </c>
    </row>
    <row r="51" spans="1:2" hidden="1" outlineLevel="2" x14ac:dyDescent="0.3">
      <c r="A51" s="60">
        <f t="shared" si="7"/>
        <v>18.400000000000006</v>
      </c>
      <c r="B51" s="61" t="s">
        <v>49</v>
      </c>
    </row>
    <row r="52" spans="1:2" hidden="1" outlineLevel="1" collapsed="1" x14ac:dyDescent="0.3">
      <c r="A52" s="60">
        <f>A47+1</f>
        <v>19</v>
      </c>
      <c r="B52" s="61" t="s">
        <v>62</v>
      </c>
    </row>
    <row r="53" spans="1:2" hidden="1" outlineLevel="2" x14ac:dyDescent="0.3">
      <c r="A53" s="60">
        <f>A52+0.1</f>
        <v>19.100000000000001</v>
      </c>
      <c r="B53" s="61" t="s">
        <v>40</v>
      </c>
    </row>
    <row r="54" spans="1:2" hidden="1" outlineLevel="2" x14ac:dyDescent="0.3">
      <c r="A54" s="60">
        <f t="shared" ref="A54:A58" si="8">A53+0.1</f>
        <v>19.200000000000003</v>
      </c>
      <c r="B54" s="61" t="s">
        <v>41</v>
      </c>
    </row>
    <row r="55" spans="1:2" hidden="1" outlineLevel="2" x14ac:dyDescent="0.3">
      <c r="A55" s="60">
        <f t="shared" si="8"/>
        <v>19.300000000000004</v>
      </c>
      <c r="B55" s="61" t="s">
        <v>42</v>
      </c>
    </row>
    <row r="56" spans="1:2" hidden="1" outlineLevel="2" x14ac:dyDescent="0.3">
      <c r="A56" s="60">
        <f t="shared" si="8"/>
        <v>19.400000000000006</v>
      </c>
      <c r="B56" s="61" t="s">
        <v>43</v>
      </c>
    </row>
    <row r="57" spans="1:2" hidden="1" outlineLevel="2" x14ac:dyDescent="0.3">
      <c r="A57" s="60">
        <f t="shared" si="8"/>
        <v>19.500000000000007</v>
      </c>
      <c r="B57" s="61" t="s">
        <v>44</v>
      </c>
    </row>
    <row r="58" spans="1:2" hidden="1" outlineLevel="2" x14ac:dyDescent="0.3">
      <c r="A58" s="60">
        <f t="shared" si="8"/>
        <v>19.600000000000009</v>
      </c>
      <c r="B58" s="61" t="s">
        <v>45</v>
      </c>
    </row>
    <row r="59" spans="1:2" hidden="1" outlineLevel="1" collapsed="1" x14ac:dyDescent="0.3">
      <c r="A59" s="60">
        <f>A52+1</f>
        <v>20</v>
      </c>
      <c r="B59" s="61" t="s">
        <v>61</v>
      </c>
    </row>
    <row r="60" spans="1:2" hidden="1" outlineLevel="2" x14ac:dyDescent="0.3">
      <c r="A60" s="60">
        <f>A59+0.1</f>
        <v>20.100000000000001</v>
      </c>
      <c r="B60" s="61" t="s">
        <v>51</v>
      </c>
    </row>
    <row r="61" spans="1:2" hidden="1" outlineLevel="2" x14ac:dyDescent="0.3">
      <c r="A61" s="60">
        <f t="shared" ref="A61" si="9">A60+0.1</f>
        <v>20.200000000000003</v>
      </c>
      <c r="B61" s="61" t="s">
        <v>52</v>
      </c>
    </row>
    <row r="62" spans="1:2" hidden="1" outlineLevel="1" collapsed="1" x14ac:dyDescent="0.3">
      <c r="A62" s="60">
        <f>A59+1</f>
        <v>21</v>
      </c>
      <c r="B62" s="61" t="s">
        <v>60</v>
      </c>
    </row>
    <row r="63" spans="1:2" hidden="1" outlineLevel="2" x14ac:dyDescent="0.3">
      <c r="A63" s="60">
        <f>A62+0.1</f>
        <v>21.1</v>
      </c>
      <c r="B63" s="61" t="s">
        <v>53</v>
      </c>
    </row>
    <row r="64" spans="1:2" hidden="1" outlineLevel="2" x14ac:dyDescent="0.3">
      <c r="A64" s="60">
        <f t="shared" ref="A64:A67" si="10">A63+0.1</f>
        <v>21.200000000000003</v>
      </c>
      <c r="B64" s="61" t="s">
        <v>54</v>
      </c>
    </row>
    <row r="65" spans="1:2" hidden="1" outlineLevel="2" x14ac:dyDescent="0.3">
      <c r="A65" s="60">
        <f t="shared" si="10"/>
        <v>21.300000000000004</v>
      </c>
      <c r="B65" s="61" t="s">
        <v>55</v>
      </c>
    </row>
    <row r="66" spans="1:2" hidden="1" outlineLevel="2" x14ac:dyDescent="0.3">
      <c r="A66" s="60">
        <f t="shared" si="10"/>
        <v>21.400000000000006</v>
      </c>
      <c r="B66" s="61" t="s">
        <v>56</v>
      </c>
    </row>
    <row r="67" spans="1:2" hidden="1" outlineLevel="2" x14ac:dyDescent="0.3">
      <c r="A67" s="60">
        <f t="shared" si="10"/>
        <v>21.500000000000007</v>
      </c>
      <c r="B67" s="61" t="s">
        <v>57</v>
      </c>
    </row>
    <row r="68" spans="1:2" hidden="1" outlineLevel="1" collapsed="1" x14ac:dyDescent="0.3">
      <c r="A68" s="60">
        <f>A62+1</f>
        <v>22</v>
      </c>
      <c r="B68" s="61" t="s">
        <v>59</v>
      </c>
    </row>
    <row r="69" spans="1:2" hidden="1" outlineLevel="2" x14ac:dyDescent="0.3">
      <c r="A69" s="60">
        <f>A68+0.1</f>
        <v>22.1</v>
      </c>
      <c r="B69" s="61" t="s">
        <v>58</v>
      </c>
    </row>
    <row r="70" spans="1:2" hidden="1" outlineLevel="1" x14ac:dyDescent="0.3">
      <c r="A70" s="60">
        <f>A68+1</f>
        <v>23</v>
      </c>
      <c r="B70" s="61" t="s">
        <v>562</v>
      </c>
    </row>
    <row r="71" spans="1:2" hidden="1" outlineLevel="1" x14ac:dyDescent="0.3">
      <c r="A71" s="60">
        <f>A70+1</f>
        <v>24</v>
      </c>
      <c r="B71" s="61" t="s">
        <v>563</v>
      </c>
    </row>
    <row r="72" spans="1:2" hidden="1" outlineLevel="1" collapsed="1" x14ac:dyDescent="0.3">
      <c r="A72" s="60">
        <f>A71+1</f>
        <v>25</v>
      </c>
      <c r="B72" s="61" t="s">
        <v>67</v>
      </c>
    </row>
    <row r="73" spans="1:2" hidden="1" outlineLevel="2" x14ac:dyDescent="0.3">
      <c r="A73" s="60">
        <f>A72+0.1</f>
        <v>25.1</v>
      </c>
      <c r="B73" s="61" t="s">
        <v>68</v>
      </c>
    </row>
    <row r="74" spans="1:2" hidden="1" outlineLevel="2" x14ac:dyDescent="0.3">
      <c r="A74" s="60">
        <f t="shared" ref="A74:A81" si="11">A73+0.1</f>
        <v>25.200000000000003</v>
      </c>
      <c r="B74" s="61" t="s">
        <v>564</v>
      </c>
    </row>
    <row r="75" spans="1:2" hidden="1" outlineLevel="2" x14ac:dyDescent="0.3">
      <c r="A75" s="60">
        <f t="shared" si="11"/>
        <v>25.300000000000004</v>
      </c>
      <c r="B75" s="61" t="s">
        <v>69</v>
      </c>
    </row>
    <row r="76" spans="1:2" hidden="1" outlineLevel="2" x14ac:dyDescent="0.3">
      <c r="A76" s="60">
        <f>A75+0.1</f>
        <v>25.400000000000006</v>
      </c>
      <c r="B76" s="61" t="s">
        <v>70</v>
      </c>
    </row>
    <row r="77" spans="1:2" hidden="1" outlineLevel="2" x14ac:dyDescent="0.3">
      <c r="A77" s="60">
        <f t="shared" ref="A77:A78" si="12">A76+0.1</f>
        <v>25.500000000000007</v>
      </c>
      <c r="B77" s="61" t="s">
        <v>565</v>
      </c>
    </row>
    <row r="78" spans="1:2" hidden="1" outlineLevel="2" x14ac:dyDescent="0.3">
      <c r="A78" s="60">
        <f t="shared" si="12"/>
        <v>25.600000000000009</v>
      </c>
      <c r="B78" s="61" t="s">
        <v>71</v>
      </c>
    </row>
    <row r="79" spans="1:2" hidden="1" outlineLevel="2" x14ac:dyDescent="0.3">
      <c r="A79" s="60">
        <f t="shared" si="11"/>
        <v>25.70000000000001</v>
      </c>
      <c r="B79" s="61" t="s">
        <v>72</v>
      </c>
    </row>
    <row r="80" spans="1:2" hidden="1" outlineLevel="2" collapsed="1" x14ac:dyDescent="0.3">
      <c r="A80" s="60">
        <f t="shared" si="11"/>
        <v>25.800000000000011</v>
      </c>
      <c r="B80" s="61" t="s">
        <v>97</v>
      </c>
    </row>
    <row r="81" spans="1:2" hidden="1" outlineLevel="3" x14ac:dyDescent="0.3">
      <c r="A81" s="60">
        <f t="shared" si="11"/>
        <v>25.900000000000013</v>
      </c>
      <c r="B81" s="61" t="s">
        <v>57</v>
      </c>
    </row>
    <row r="82" spans="1:2" hidden="1" outlineLevel="3" x14ac:dyDescent="0.3">
      <c r="A82" s="62">
        <v>25.1</v>
      </c>
      <c r="B82" s="61" t="s">
        <v>64</v>
      </c>
    </row>
    <row r="83" spans="1:2" hidden="1" outlineLevel="3" x14ac:dyDescent="0.3">
      <c r="A83" s="60">
        <v>25.11</v>
      </c>
      <c r="B83" s="61" t="s">
        <v>55</v>
      </c>
    </row>
    <row r="84" spans="1:2" hidden="1" outlineLevel="3" x14ac:dyDescent="0.3">
      <c r="A84" s="60">
        <v>25.12</v>
      </c>
      <c r="B84" s="61" t="s">
        <v>65</v>
      </c>
    </row>
    <row r="85" spans="1:2" hidden="1" outlineLevel="3" x14ac:dyDescent="0.3">
      <c r="A85" s="60">
        <v>25.13</v>
      </c>
      <c r="B85" s="61" t="s">
        <v>66</v>
      </c>
    </row>
    <row r="86" spans="1:2" hidden="1" outlineLevel="2" x14ac:dyDescent="0.3">
      <c r="A86" s="60">
        <v>25.14</v>
      </c>
      <c r="B86" s="61" t="s">
        <v>73</v>
      </c>
    </row>
    <row r="87" spans="1:2" hidden="1" outlineLevel="2" collapsed="1" x14ac:dyDescent="0.3">
      <c r="A87" s="60">
        <v>25.15</v>
      </c>
      <c r="B87" s="61" t="s">
        <v>74</v>
      </c>
    </row>
    <row r="88" spans="1:2" hidden="1" outlineLevel="3" x14ac:dyDescent="0.3">
      <c r="A88" s="60">
        <v>25.16</v>
      </c>
      <c r="B88" s="61" t="s">
        <v>64</v>
      </c>
    </row>
    <row r="89" spans="1:2" hidden="1" outlineLevel="3" x14ac:dyDescent="0.3">
      <c r="A89" s="60">
        <v>25.17</v>
      </c>
      <c r="B89" s="61" t="s">
        <v>57</v>
      </c>
    </row>
    <row r="90" spans="1:2" hidden="1" outlineLevel="3" x14ac:dyDescent="0.3">
      <c r="A90" s="60">
        <v>25.18</v>
      </c>
      <c r="B90" s="61" t="s">
        <v>55</v>
      </c>
    </row>
    <row r="91" spans="1:2" collapsed="1" x14ac:dyDescent="0.3">
      <c r="A91" s="77" t="s">
        <v>95</v>
      </c>
      <c r="B91" s="77"/>
    </row>
    <row r="92" spans="1:2" hidden="1" outlineLevel="1" x14ac:dyDescent="0.3">
      <c r="A92" s="60">
        <f>A72+1</f>
        <v>26</v>
      </c>
      <c r="B92" s="64" t="s">
        <v>98</v>
      </c>
    </row>
    <row r="93" spans="1:2" hidden="1" outlineLevel="1" collapsed="1" x14ac:dyDescent="0.3">
      <c r="A93" s="60">
        <f>A73+1</f>
        <v>26.1</v>
      </c>
      <c r="B93" s="64" t="s">
        <v>99</v>
      </c>
    </row>
    <row r="94" spans="1:2" hidden="1" outlineLevel="2" x14ac:dyDescent="0.3">
      <c r="A94" s="60">
        <f t="shared" ref="A94:A101" si="13">A74+1</f>
        <v>26.200000000000003</v>
      </c>
      <c r="B94" s="64" t="s">
        <v>100</v>
      </c>
    </row>
    <row r="95" spans="1:2" hidden="1" outlineLevel="2" x14ac:dyDescent="0.3">
      <c r="A95" s="60">
        <f t="shared" si="13"/>
        <v>26.300000000000004</v>
      </c>
      <c r="B95" s="64" t="s">
        <v>101</v>
      </c>
    </row>
    <row r="96" spans="1:2" hidden="1" outlineLevel="2" x14ac:dyDescent="0.3">
      <c r="A96" s="60">
        <f t="shared" si="13"/>
        <v>26.400000000000006</v>
      </c>
      <c r="B96" s="64" t="s">
        <v>102</v>
      </c>
    </row>
    <row r="97" spans="1:2" hidden="1" outlineLevel="2" x14ac:dyDescent="0.3">
      <c r="A97" s="60">
        <f t="shared" si="13"/>
        <v>26.500000000000007</v>
      </c>
      <c r="B97" s="64" t="s">
        <v>103</v>
      </c>
    </row>
    <row r="98" spans="1:2" hidden="1" outlineLevel="2" x14ac:dyDescent="0.3">
      <c r="A98" s="60">
        <f t="shared" si="13"/>
        <v>26.600000000000009</v>
      </c>
      <c r="B98" s="64" t="s">
        <v>104</v>
      </c>
    </row>
    <row r="99" spans="1:2" hidden="1" outlineLevel="2" x14ac:dyDescent="0.3">
      <c r="A99" s="60">
        <f t="shared" si="13"/>
        <v>26.70000000000001</v>
      </c>
      <c r="B99" s="64" t="s">
        <v>105</v>
      </c>
    </row>
    <row r="100" spans="1:2" hidden="1" outlineLevel="2" x14ac:dyDescent="0.3">
      <c r="A100" s="60">
        <f t="shared" si="13"/>
        <v>26.800000000000011</v>
      </c>
      <c r="B100" s="64" t="s">
        <v>168</v>
      </c>
    </row>
    <row r="101" spans="1:2" hidden="1" outlineLevel="2" collapsed="1" x14ac:dyDescent="0.3">
      <c r="A101" s="60">
        <f t="shared" si="13"/>
        <v>26.900000000000013</v>
      </c>
      <c r="B101" s="64" t="s">
        <v>155</v>
      </c>
    </row>
    <row r="102" spans="1:2" hidden="1" outlineLevel="3" collapsed="1" x14ac:dyDescent="0.3">
      <c r="A102" s="62">
        <v>26.1</v>
      </c>
      <c r="B102" s="64" t="s">
        <v>157</v>
      </c>
    </row>
    <row r="103" spans="1:2" hidden="1" outlineLevel="4" x14ac:dyDescent="0.3">
      <c r="A103" s="60">
        <v>26.11</v>
      </c>
      <c r="B103" s="64" t="s">
        <v>113</v>
      </c>
    </row>
    <row r="104" spans="1:2" hidden="1" outlineLevel="4" x14ac:dyDescent="0.3">
      <c r="A104" s="62">
        <v>26.12</v>
      </c>
      <c r="B104" s="64" t="s">
        <v>114</v>
      </c>
    </row>
    <row r="105" spans="1:2" hidden="1" outlineLevel="4" x14ac:dyDescent="0.3">
      <c r="A105" s="62">
        <v>26.13</v>
      </c>
      <c r="B105" s="64" t="s">
        <v>115</v>
      </c>
    </row>
    <row r="106" spans="1:2" hidden="1" outlineLevel="4" x14ac:dyDescent="0.3">
      <c r="A106" s="60">
        <v>26.14</v>
      </c>
      <c r="B106" s="64" t="s">
        <v>116</v>
      </c>
    </row>
    <row r="107" spans="1:2" hidden="1" outlineLevel="4" x14ac:dyDescent="0.3">
      <c r="A107" s="62">
        <v>26.15</v>
      </c>
      <c r="B107" s="64" t="s">
        <v>117</v>
      </c>
    </row>
    <row r="108" spans="1:2" hidden="1" outlineLevel="4" x14ac:dyDescent="0.3">
      <c r="A108" s="62">
        <v>26.16</v>
      </c>
      <c r="B108" s="64" t="s">
        <v>118</v>
      </c>
    </row>
    <row r="109" spans="1:2" hidden="1" outlineLevel="4" x14ac:dyDescent="0.3">
      <c r="A109" s="60">
        <v>26.17</v>
      </c>
      <c r="B109" s="64" t="s">
        <v>119</v>
      </c>
    </row>
    <row r="110" spans="1:2" hidden="1" outlineLevel="3" collapsed="1" x14ac:dyDescent="0.3">
      <c r="A110" s="62">
        <v>26.18</v>
      </c>
      <c r="B110" s="64" t="s">
        <v>156</v>
      </c>
    </row>
    <row r="111" spans="1:2" hidden="1" outlineLevel="4" x14ac:dyDescent="0.3">
      <c r="A111" s="62">
        <v>26.19</v>
      </c>
      <c r="B111" s="64" t="s">
        <v>120</v>
      </c>
    </row>
    <row r="112" spans="1:2" hidden="1" outlineLevel="4" x14ac:dyDescent="0.3">
      <c r="A112" s="62">
        <v>26.2</v>
      </c>
      <c r="B112" s="64" t="s">
        <v>121</v>
      </c>
    </row>
    <row r="113" spans="1:2" hidden="1" outlineLevel="4" x14ac:dyDescent="0.3">
      <c r="A113" s="62">
        <v>26.21</v>
      </c>
      <c r="B113" s="64" t="s">
        <v>122</v>
      </c>
    </row>
    <row r="114" spans="1:2" hidden="1" outlineLevel="4" x14ac:dyDescent="0.3">
      <c r="A114" s="62">
        <v>26.22</v>
      </c>
      <c r="B114" s="64" t="s">
        <v>123</v>
      </c>
    </row>
    <row r="115" spans="1:2" hidden="1" outlineLevel="4" x14ac:dyDescent="0.3">
      <c r="A115" s="60">
        <v>26.23</v>
      </c>
      <c r="B115" s="64" t="s">
        <v>124</v>
      </c>
    </row>
    <row r="116" spans="1:2" hidden="1" outlineLevel="4" x14ac:dyDescent="0.3">
      <c r="A116" s="62">
        <v>26.24</v>
      </c>
      <c r="B116" s="64" t="s">
        <v>125</v>
      </c>
    </row>
    <row r="117" spans="1:2" hidden="1" outlineLevel="4" x14ac:dyDescent="0.3">
      <c r="A117" s="62">
        <v>26.25</v>
      </c>
      <c r="B117" s="64" t="s">
        <v>126</v>
      </c>
    </row>
    <row r="118" spans="1:2" hidden="1" outlineLevel="4" x14ac:dyDescent="0.3">
      <c r="A118" s="60">
        <v>26.26</v>
      </c>
      <c r="B118" s="64" t="s">
        <v>127</v>
      </c>
    </row>
    <row r="119" spans="1:2" hidden="1" outlineLevel="4" x14ac:dyDescent="0.3">
      <c r="A119" s="62">
        <v>26.27</v>
      </c>
      <c r="B119" s="64" t="s">
        <v>128</v>
      </c>
    </row>
    <row r="120" spans="1:2" hidden="1" outlineLevel="4" x14ac:dyDescent="0.3">
      <c r="A120" s="62">
        <v>26.28</v>
      </c>
      <c r="B120" s="64" t="s">
        <v>129</v>
      </c>
    </row>
    <row r="121" spans="1:2" hidden="1" outlineLevel="3" collapsed="1" x14ac:dyDescent="0.3">
      <c r="A121" s="60">
        <v>26.29</v>
      </c>
      <c r="B121" s="64" t="s">
        <v>130</v>
      </c>
    </row>
    <row r="122" spans="1:2" hidden="1" outlineLevel="4" x14ac:dyDescent="0.3">
      <c r="A122" s="62">
        <v>26.3</v>
      </c>
      <c r="B122" s="64" t="s">
        <v>131</v>
      </c>
    </row>
    <row r="123" spans="1:2" hidden="1" outlineLevel="4" x14ac:dyDescent="0.3">
      <c r="A123" s="62">
        <v>26.31</v>
      </c>
      <c r="B123" s="64" t="s">
        <v>132</v>
      </c>
    </row>
    <row r="124" spans="1:2" hidden="1" outlineLevel="3" collapsed="1" x14ac:dyDescent="0.3">
      <c r="A124" s="60">
        <v>26.32</v>
      </c>
      <c r="B124" s="64" t="s">
        <v>133</v>
      </c>
    </row>
    <row r="125" spans="1:2" hidden="1" outlineLevel="4" x14ac:dyDescent="0.3">
      <c r="A125" s="62">
        <v>26.33</v>
      </c>
      <c r="B125" s="64" t="s">
        <v>134</v>
      </c>
    </row>
    <row r="126" spans="1:2" hidden="1" outlineLevel="4" x14ac:dyDescent="0.3">
      <c r="A126" s="62">
        <v>26.34</v>
      </c>
      <c r="B126" s="64" t="s">
        <v>135</v>
      </c>
    </row>
    <row r="127" spans="1:2" hidden="1" outlineLevel="4" x14ac:dyDescent="0.3">
      <c r="A127" s="60">
        <v>26.35</v>
      </c>
      <c r="B127" s="64" t="s">
        <v>136</v>
      </c>
    </row>
    <row r="128" spans="1:2" hidden="1" outlineLevel="4" x14ac:dyDescent="0.3">
      <c r="A128" s="62">
        <v>26.36</v>
      </c>
      <c r="B128" s="64" t="s">
        <v>137</v>
      </c>
    </row>
    <row r="129" spans="1:2" hidden="1" outlineLevel="4" x14ac:dyDescent="0.3">
      <c r="A129" s="62">
        <v>26.37</v>
      </c>
      <c r="B129" s="64" t="s">
        <v>138</v>
      </c>
    </row>
    <row r="130" spans="1:2" hidden="1" outlineLevel="4" x14ac:dyDescent="0.3">
      <c r="A130" s="60">
        <v>26.38</v>
      </c>
      <c r="B130" s="64" t="s">
        <v>139</v>
      </c>
    </row>
    <row r="131" spans="1:2" hidden="1" outlineLevel="4" x14ac:dyDescent="0.3">
      <c r="A131" s="62">
        <v>26.39</v>
      </c>
      <c r="B131" s="64" t="s">
        <v>140</v>
      </c>
    </row>
    <row r="132" spans="1:2" hidden="1" outlineLevel="4" x14ac:dyDescent="0.3">
      <c r="A132" s="62">
        <v>26.4</v>
      </c>
      <c r="B132" s="64" t="s">
        <v>66</v>
      </c>
    </row>
    <row r="133" spans="1:2" hidden="1" outlineLevel="4" x14ac:dyDescent="0.3">
      <c r="A133" s="60">
        <v>26.41</v>
      </c>
      <c r="B133" s="64" t="s">
        <v>141</v>
      </c>
    </row>
    <row r="134" spans="1:2" hidden="1" outlineLevel="3" collapsed="1" x14ac:dyDescent="0.3">
      <c r="A134" s="62">
        <v>26.42</v>
      </c>
      <c r="B134" s="64" t="s">
        <v>142</v>
      </c>
    </row>
    <row r="135" spans="1:2" hidden="1" outlineLevel="4" x14ac:dyDescent="0.3">
      <c r="A135" s="62">
        <v>26.43</v>
      </c>
      <c r="B135" s="64" t="s">
        <v>143</v>
      </c>
    </row>
    <row r="136" spans="1:2" hidden="1" outlineLevel="4" x14ac:dyDescent="0.3">
      <c r="A136" s="60">
        <v>26.44</v>
      </c>
      <c r="B136" s="64" t="s">
        <v>144</v>
      </c>
    </row>
    <row r="137" spans="1:2" hidden="1" outlineLevel="4" x14ac:dyDescent="0.3">
      <c r="A137" s="62">
        <v>26.45</v>
      </c>
      <c r="B137" s="64" t="s">
        <v>145</v>
      </c>
    </row>
    <row r="138" spans="1:2" hidden="1" outlineLevel="4" x14ac:dyDescent="0.3">
      <c r="A138" s="62">
        <v>26.46</v>
      </c>
      <c r="B138" s="64" t="s">
        <v>146</v>
      </c>
    </row>
    <row r="139" spans="1:2" hidden="1" outlineLevel="4" x14ac:dyDescent="0.3">
      <c r="A139" s="60">
        <v>26.469999999999899</v>
      </c>
      <c r="B139" s="64" t="s">
        <v>147</v>
      </c>
    </row>
    <row r="140" spans="1:2" hidden="1" outlineLevel="4" x14ac:dyDescent="0.3">
      <c r="A140" s="62">
        <v>26.479999999999901</v>
      </c>
      <c r="B140" s="64" t="s">
        <v>148</v>
      </c>
    </row>
    <row r="141" spans="1:2" hidden="1" outlineLevel="4" x14ac:dyDescent="0.3">
      <c r="A141" s="62">
        <v>26.489999999999899</v>
      </c>
      <c r="B141" s="64" t="s">
        <v>149</v>
      </c>
    </row>
    <row r="142" spans="1:2" hidden="1" outlineLevel="3" collapsed="1" x14ac:dyDescent="0.3">
      <c r="A142" s="62">
        <v>26.499999999999901</v>
      </c>
      <c r="B142" s="64" t="s">
        <v>150</v>
      </c>
    </row>
    <row r="143" spans="1:2" hidden="1" outlineLevel="5" x14ac:dyDescent="0.3">
      <c r="A143" s="62">
        <v>26.509999999999899</v>
      </c>
      <c r="B143" s="64" t="s">
        <v>151</v>
      </c>
    </row>
    <row r="144" spans="1:2" hidden="1" outlineLevel="5" x14ac:dyDescent="0.3">
      <c r="A144" s="62">
        <v>26.5199999999999</v>
      </c>
      <c r="B144" s="64" t="s">
        <v>152</v>
      </c>
    </row>
    <row r="145" spans="1:2" hidden="1" outlineLevel="5" x14ac:dyDescent="0.3">
      <c r="A145" s="60">
        <v>26.529999999999902</v>
      </c>
      <c r="B145" s="64" t="s">
        <v>153</v>
      </c>
    </row>
    <row r="146" spans="1:2" hidden="1" outlineLevel="5" x14ac:dyDescent="0.3">
      <c r="A146" s="62">
        <v>26.5399999999999</v>
      </c>
      <c r="B146" s="64" t="s">
        <v>154</v>
      </c>
    </row>
    <row r="147" spans="1:2" hidden="1" outlineLevel="5" x14ac:dyDescent="0.3">
      <c r="A147" s="62">
        <v>26.549999999999901</v>
      </c>
      <c r="B147" s="64" t="s">
        <v>141</v>
      </c>
    </row>
    <row r="148" spans="1:2" hidden="1" outlineLevel="3" collapsed="1" x14ac:dyDescent="0.3">
      <c r="A148" s="60">
        <v>26.559999999999899</v>
      </c>
      <c r="B148" s="64" t="s">
        <v>158</v>
      </c>
    </row>
    <row r="149" spans="1:2" hidden="1" outlineLevel="4" x14ac:dyDescent="0.3">
      <c r="A149" s="62">
        <v>26.569999999999901</v>
      </c>
      <c r="B149" s="64" t="s">
        <v>110</v>
      </c>
    </row>
    <row r="150" spans="1:2" hidden="1" outlineLevel="4" x14ac:dyDescent="0.3">
      <c r="A150" s="62">
        <v>26.579999999999899</v>
      </c>
      <c r="B150" s="64" t="s">
        <v>111</v>
      </c>
    </row>
    <row r="151" spans="1:2" hidden="1" outlineLevel="4" x14ac:dyDescent="0.3">
      <c r="A151" s="60">
        <v>26.5899999999999</v>
      </c>
      <c r="B151" s="64" t="s">
        <v>112</v>
      </c>
    </row>
    <row r="152" spans="1:2" hidden="1" outlineLevel="3" x14ac:dyDescent="0.3">
      <c r="A152" s="62">
        <v>26.599999999999898</v>
      </c>
      <c r="B152" s="64" t="s">
        <v>159</v>
      </c>
    </row>
    <row r="153" spans="1:2" hidden="1" outlineLevel="2" collapsed="1" x14ac:dyDescent="0.3">
      <c r="A153" s="62">
        <v>26.6099999999999</v>
      </c>
      <c r="B153" s="64" t="s">
        <v>160</v>
      </c>
    </row>
    <row r="154" spans="1:2" hidden="1" outlineLevel="3" x14ac:dyDescent="0.3">
      <c r="A154" s="60">
        <v>26.619999999999902</v>
      </c>
      <c r="B154" s="64" t="s">
        <v>161</v>
      </c>
    </row>
    <row r="155" spans="1:2" hidden="1" outlineLevel="3" x14ac:dyDescent="0.3">
      <c r="A155" s="62">
        <v>26.6299999999999</v>
      </c>
      <c r="B155" s="64" t="s">
        <v>162</v>
      </c>
    </row>
    <row r="156" spans="1:2" hidden="1" outlineLevel="3" collapsed="1" x14ac:dyDescent="0.3">
      <c r="A156" s="62">
        <v>26.639999999999901</v>
      </c>
      <c r="B156" s="64" t="s">
        <v>163</v>
      </c>
    </row>
    <row r="157" spans="1:2" hidden="1" outlineLevel="4" x14ac:dyDescent="0.3">
      <c r="A157" s="60">
        <v>26.649999999999899</v>
      </c>
      <c r="B157" s="64" t="s">
        <v>106</v>
      </c>
    </row>
    <row r="158" spans="1:2" hidden="1" outlineLevel="4" x14ac:dyDescent="0.3">
      <c r="A158" s="62">
        <v>26.659999999999901</v>
      </c>
      <c r="B158" s="64" t="s">
        <v>107</v>
      </c>
    </row>
    <row r="159" spans="1:2" hidden="1" outlineLevel="4" x14ac:dyDescent="0.3">
      <c r="A159" s="62">
        <v>26.669999999999899</v>
      </c>
      <c r="B159" s="64" t="s">
        <v>108</v>
      </c>
    </row>
    <row r="160" spans="1:2" hidden="1" outlineLevel="4" x14ac:dyDescent="0.3">
      <c r="A160" s="60">
        <v>26.6799999999999</v>
      </c>
      <c r="B160" s="64" t="s">
        <v>109</v>
      </c>
    </row>
    <row r="161" spans="1:2" hidden="1" outlineLevel="3" x14ac:dyDescent="0.3">
      <c r="A161" s="62">
        <v>26.689999999999898</v>
      </c>
      <c r="B161" s="64" t="s">
        <v>164</v>
      </c>
    </row>
    <row r="162" spans="1:2" hidden="1" outlineLevel="3" x14ac:dyDescent="0.3">
      <c r="A162" s="62">
        <v>26.6999999999999</v>
      </c>
      <c r="B162" s="64" t="s">
        <v>165</v>
      </c>
    </row>
    <row r="163" spans="1:2" hidden="1" outlineLevel="3" x14ac:dyDescent="0.3">
      <c r="A163" s="60">
        <v>26.709999999999901</v>
      </c>
      <c r="B163" s="64" t="s">
        <v>166</v>
      </c>
    </row>
    <row r="164" spans="1:2" hidden="1" outlineLevel="3" x14ac:dyDescent="0.3">
      <c r="A164" s="62">
        <v>26.719999999999899</v>
      </c>
      <c r="B164" s="64" t="s">
        <v>167</v>
      </c>
    </row>
    <row r="165" spans="1:2" hidden="1" outlineLevel="3" x14ac:dyDescent="0.3">
      <c r="A165" s="62">
        <v>26.729999999999901</v>
      </c>
      <c r="B165" s="64" t="s">
        <v>322</v>
      </c>
    </row>
    <row r="166" spans="1:2" hidden="1" outlineLevel="1" collapsed="1" x14ac:dyDescent="0.3">
      <c r="A166" s="60">
        <v>26.2</v>
      </c>
      <c r="B166" s="64" t="s">
        <v>172</v>
      </c>
    </row>
    <row r="167" spans="1:2" hidden="1" outlineLevel="2" x14ac:dyDescent="0.3">
      <c r="A167" s="62">
        <v>26.749999999999901</v>
      </c>
      <c r="B167" s="64" t="s">
        <v>169</v>
      </c>
    </row>
    <row r="168" spans="1:2" hidden="1" outlineLevel="2" x14ac:dyDescent="0.3">
      <c r="A168" s="62">
        <v>26.759999999999899</v>
      </c>
      <c r="B168" s="64" t="s">
        <v>170</v>
      </c>
    </row>
    <row r="169" spans="1:2" hidden="1" outlineLevel="2" x14ac:dyDescent="0.3">
      <c r="A169" s="60">
        <v>26.7699999999999</v>
      </c>
      <c r="B169" s="64" t="s">
        <v>171</v>
      </c>
    </row>
    <row r="170" spans="1:2" hidden="1" outlineLevel="2" x14ac:dyDescent="0.3">
      <c r="A170" s="62">
        <v>26.779999999999902</v>
      </c>
      <c r="B170" s="64" t="s">
        <v>174</v>
      </c>
    </row>
    <row r="171" spans="1:2" hidden="1" outlineLevel="1" collapsed="1" x14ac:dyDescent="0.3">
      <c r="A171" s="62">
        <v>26.3</v>
      </c>
      <c r="B171" s="64" t="s">
        <v>173</v>
      </c>
    </row>
    <row r="172" spans="1:2" hidden="1" outlineLevel="2" x14ac:dyDescent="0.3">
      <c r="A172" s="62">
        <v>26.799999999999901</v>
      </c>
      <c r="B172" s="64" t="s">
        <v>175</v>
      </c>
    </row>
    <row r="173" spans="1:2" hidden="1" outlineLevel="2" x14ac:dyDescent="0.3">
      <c r="A173" s="62">
        <v>26.809999999999899</v>
      </c>
      <c r="B173" s="64" t="s">
        <v>176</v>
      </c>
    </row>
    <row r="174" spans="1:2" hidden="1" outlineLevel="2" x14ac:dyDescent="0.3">
      <c r="A174" s="62">
        <v>26.819999999999901</v>
      </c>
      <c r="B174" s="64" t="s">
        <v>177</v>
      </c>
    </row>
    <row r="175" spans="1:2" hidden="1" outlineLevel="2" x14ac:dyDescent="0.3">
      <c r="A175" s="60">
        <v>26.829999999999899</v>
      </c>
      <c r="B175" s="64" t="s">
        <v>178</v>
      </c>
    </row>
    <row r="176" spans="1:2" hidden="1" outlineLevel="1" collapsed="1" x14ac:dyDescent="0.3">
      <c r="A176" s="62">
        <v>26.4</v>
      </c>
      <c r="B176" s="64" t="s">
        <v>179</v>
      </c>
    </row>
    <row r="177" spans="1:2" hidden="1" outlineLevel="2" x14ac:dyDescent="0.3">
      <c r="A177" s="62">
        <v>26.849999999999898</v>
      </c>
      <c r="B177" s="61" t="s">
        <v>180</v>
      </c>
    </row>
    <row r="178" spans="1:2" hidden="1" outlineLevel="2" x14ac:dyDescent="0.3">
      <c r="A178" s="60">
        <v>26.8599999999999</v>
      </c>
      <c r="B178" s="64" t="s">
        <v>181</v>
      </c>
    </row>
    <row r="179" spans="1:2" hidden="1" outlineLevel="2" x14ac:dyDescent="0.3">
      <c r="A179" s="62">
        <v>26.869999999999902</v>
      </c>
      <c r="B179" s="64" t="s">
        <v>182</v>
      </c>
    </row>
    <row r="180" spans="1:2" collapsed="1" x14ac:dyDescent="0.3">
      <c r="A180" s="77" t="s">
        <v>343</v>
      </c>
      <c r="B180" s="77"/>
    </row>
    <row r="181" spans="1:2" hidden="1" outlineLevel="1" x14ac:dyDescent="0.3">
      <c r="A181" s="60">
        <v>27</v>
      </c>
      <c r="B181" s="64" t="s">
        <v>491</v>
      </c>
    </row>
    <row r="182" spans="1:2" hidden="1" outlineLevel="1" collapsed="1" x14ac:dyDescent="0.3">
      <c r="A182" s="60">
        <v>28</v>
      </c>
      <c r="B182" s="61" t="s">
        <v>490</v>
      </c>
    </row>
    <row r="183" spans="1:2" hidden="1" outlineLevel="2" x14ac:dyDescent="0.3">
      <c r="A183" s="60">
        <v>28.1</v>
      </c>
      <c r="B183" s="61" t="s">
        <v>488</v>
      </c>
    </row>
    <row r="184" spans="1:2" hidden="1" outlineLevel="2" x14ac:dyDescent="0.3">
      <c r="A184" s="60">
        <v>28.2</v>
      </c>
      <c r="B184" s="61" t="s">
        <v>489</v>
      </c>
    </row>
    <row r="185" spans="1:2" hidden="1" outlineLevel="1" x14ac:dyDescent="0.3">
      <c r="A185" s="60">
        <v>29</v>
      </c>
      <c r="B185" s="61" t="s">
        <v>520</v>
      </c>
    </row>
    <row r="186" spans="1:2" hidden="1" outlineLevel="1" collapsed="1" x14ac:dyDescent="0.3">
      <c r="A186" s="60">
        <v>30</v>
      </c>
      <c r="B186" s="61" t="s">
        <v>497</v>
      </c>
    </row>
    <row r="187" spans="1:2" hidden="1" outlineLevel="2" x14ac:dyDescent="0.3">
      <c r="A187" s="60">
        <v>30.1</v>
      </c>
      <c r="B187" s="61" t="s">
        <v>498</v>
      </c>
    </row>
    <row r="188" spans="1:2" hidden="1" outlineLevel="2" x14ac:dyDescent="0.3">
      <c r="A188" s="60">
        <v>30.2</v>
      </c>
      <c r="B188" s="61" t="s">
        <v>499</v>
      </c>
    </row>
    <row r="189" spans="1:2" hidden="1" outlineLevel="2" x14ac:dyDescent="0.3">
      <c r="A189" s="60">
        <v>30.3</v>
      </c>
      <c r="B189" s="61" t="s">
        <v>489</v>
      </c>
    </row>
    <row r="190" spans="1:2" hidden="1" outlineLevel="2" x14ac:dyDescent="0.3">
      <c r="A190" s="60">
        <v>30.4</v>
      </c>
      <c r="B190" s="61" t="s">
        <v>500</v>
      </c>
    </row>
    <row r="191" spans="1:2" hidden="1" outlineLevel="1" x14ac:dyDescent="0.3">
      <c r="A191" s="60">
        <v>31</v>
      </c>
      <c r="B191" s="61" t="s">
        <v>501</v>
      </c>
    </row>
    <row r="192" spans="1:2" hidden="1" outlineLevel="1" x14ac:dyDescent="0.3">
      <c r="A192" s="60">
        <v>32</v>
      </c>
      <c r="B192" s="61" t="s">
        <v>502</v>
      </c>
    </row>
    <row r="193" spans="1:2" hidden="1" outlineLevel="1" collapsed="1" x14ac:dyDescent="0.3">
      <c r="A193" s="60">
        <v>33</v>
      </c>
      <c r="B193" s="61" t="s">
        <v>492</v>
      </c>
    </row>
    <row r="194" spans="1:2" hidden="1" outlineLevel="2" x14ac:dyDescent="0.3">
      <c r="A194" s="60">
        <v>33.1</v>
      </c>
      <c r="B194" s="61" t="s">
        <v>488</v>
      </c>
    </row>
    <row r="195" spans="1:2" hidden="1" outlineLevel="2" x14ac:dyDescent="0.3">
      <c r="A195" s="60">
        <v>33.200000000000003</v>
      </c>
      <c r="B195" s="61" t="s">
        <v>489</v>
      </c>
    </row>
    <row r="196" spans="1:2" hidden="1" outlineLevel="2" x14ac:dyDescent="0.3">
      <c r="A196" s="60">
        <v>33.299999999999997</v>
      </c>
      <c r="B196" s="61" t="s">
        <v>493</v>
      </c>
    </row>
    <row r="197" spans="1:2" hidden="1" outlineLevel="1" collapsed="1" x14ac:dyDescent="0.3">
      <c r="A197" s="60">
        <v>34</v>
      </c>
      <c r="B197" s="61" t="s">
        <v>494</v>
      </c>
    </row>
    <row r="198" spans="1:2" hidden="1" outlineLevel="2" x14ac:dyDescent="0.3">
      <c r="A198" s="60">
        <v>34.1</v>
      </c>
      <c r="B198" s="61" t="s">
        <v>488</v>
      </c>
    </row>
    <row r="199" spans="1:2" hidden="1" outlineLevel="2" x14ac:dyDescent="0.3">
      <c r="A199" s="60">
        <v>34.200000000000003</v>
      </c>
      <c r="B199" s="61" t="s">
        <v>489</v>
      </c>
    </row>
    <row r="200" spans="1:2" hidden="1" outlineLevel="2" x14ac:dyDescent="0.3">
      <c r="A200" s="60">
        <v>34.299999999999997</v>
      </c>
      <c r="B200" s="61" t="s">
        <v>495</v>
      </c>
    </row>
    <row r="201" spans="1:2" hidden="1" outlineLevel="2" x14ac:dyDescent="0.3">
      <c r="A201" s="60">
        <v>34.4</v>
      </c>
      <c r="B201" s="61" t="s">
        <v>496</v>
      </c>
    </row>
    <row r="202" spans="1:2" hidden="1" outlineLevel="1" x14ac:dyDescent="0.3">
      <c r="A202" s="60">
        <v>35</v>
      </c>
      <c r="B202" s="61" t="s">
        <v>504</v>
      </c>
    </row>
    <row r="203" spans="1:2" hidden="1" outlineLevel="1" x14ac:dyDescent="0.3">
      <c r="A203" s="60">
        <v>36</v>
      </c>
      <c r="B203" s="61" t="s">
        <v>503</v>
      </c>
    </row>
    <row r="204" spans="1:2" hidden="1" outlineLevel="1" x14ac:dyDescent="0.3">
      <c r="A204" s="60">
        <v>37</v>
      </c>
      <c r="B204" s="61" t="s">
        <v>505</v>
      </c>
    </row>
    <row r="205" spans="1:2" hidden="1" outlineLevel="1" x14ac:dyDescent="0.3">
      <c r="A205" s="60">
        <v>38</v>
      </c>
      <c r="B205" s="61" t="s">
        <v>506</v>
      </c>
    </row>
    <row r="206" spans="1:2" hidden="1" outlineLevel="1" x14ac:dyDescent="0.3">
      <c r="A206" s="60">
        <v>39</v>
      </c>
      <c r="B206" s="61" t="s">
        <v>507</v>
      </c>
    </row>
    <row r="207" spans="1:2" hidden="1" outlineLevel="1" x14ac:dyDescent="0.3">
      <c r="A207" s="60">
        <v>40</v>
      </c>
      <c r="B207" s="61" t="s">
        <v>578</v>
      </c>
    </row>
    <row r="208" spans="1:2" hidden="1" outlineLevel="1" x14ac:dyDescent="0.3">
      <c r="A208" s="60">
        <v>41</v>
      </c>
      <c r="B208" s="61" t="s">
        <v>582</v>
      </c>
    </row>
    <row r="209" spans="1:2" hidden="1" outlineLevel="1" x14ac:dyDescent="0.3">
      <c r="A209" s="60">
        <v>42</v>
      </c>
      <c r="B209" s="61" t="s">
        <v>581</v>
      </c>
    </row>
    <row r="210" spans="1:2" hidden="1" outlineLevel="1" x14ac:dyDescent="0.3">
      <c r="A210" s="60">
        <v>43</v>
      </c>
      <c r="B210" s="61" t="s">
        <v>580</v>
      </c>
    </row>
    <row r="211" spans="1:2" hidden="1" outlineLevel="1" x14ac:dyDescent="0.3">
      <c r="A211" s="60">
        <v>44</v>
      </c>
      <c r="B211" s="61" t="s">
        <v>579</v>
      </c>
    </row>
    <row r="212" spans="1:2" ht="14.4" customHeight="1" collapsed="1" x14ac:dyDescent="0.3">
      <c r="A212" s="77" t="s">
        <v>214</v>
      </c>
      <c r="B212" s="77"/>
    </row>
    <row r="213" spans="1:2" ht="14.4" hidden="1" customHeight="1" outlineLevel="1" collapsed="1" x14ac:dyDescent="0.3">
      <c r="A213" s="60">
        <v>45</v>
      </c>
      <c r="B213" s="61" t="s">
        <v>512</v>
      </c>
    </row>
    <row r="214" spans="1:2" ht="14.4" hidden="1" customHeight="1" outlineLevel="2" x14ac:dyDescent="0.3">
      <c r="A214" s="60">
        <v>45.1</v>
      </c>
      <c r="B214" s="61" t="s">
        <v>488</v>
      </c>
    </row>
    <row r="215" spans="1:2" hidden="1" outlineLevel="2" x14ac:dyDescent="0.3">
      <c r="A215" s="60">
        <v>45.2</v>
      </c>
      <c r="B215" s="61" t="s">
        <v>513</v>
      </c>
    </row>
    <row r="216" spans="1:2" hidden="1" outlineLevel="1" collapsed="1" x14ac:dyDescent="0.3">
      <c r="A216" s="60">
        <v>46</v>
      </c>
      <c r="B216" s="61" t="s">
        <v>508</v>
      </c>
    </row>
    <row r="217" spans="1:2" hidden="1" outlineLevel="2" x14ac:dyDescent="0.3">
      <c r="A217" s="60">
        <v>46.1</v>
      </c>
      <c r="B217" s="61" t="s">
        <v>509</v>
      </c>
    </row>
    <row r="218" spans="1:2" hidden="1" outlineLevel="2" x14ac:dyDescent="0.3">
      <c r="A218" s="60">
        <v>46.2</v>
      </c>
      <c r="B218" s="61" t="s">
        <v>511</v>
      </c>
    </row>
    <row r="219" spans="1:2" hidden="1" outlineLevel="2" x14ac:dyDescent="0.3">
      <c r="A219" s="60">
        <v>46.3</v>
      </c>
      <c r="B219" s="61" t="s">
        <v>510</v>
      </c>
    </row>
    <row r="220" spans="1:2" hidden="1" outlineLevel="2" x14ac:dyDescent="0.3">
      <c r="A220" s="60">
        <v>46.4</v>
      </c>
      <c r="B220" s="61" t="s">
        <v>514</v>
      </c>
    </row>
    <row r="221" spans="1:2" hidden="1" outlineLevel="2" x14ac:dyDescent="0.3">
      <c r="A221" s="60">
        <v>46.5</v>
      </c>
      <c r="B221" s="61" t="s">
        <v>515</v>
      </c>
    </row>
    <row r="222" spans="1:2" hidden="1" outlineLevel="2" x14ac:dyDescent="0.3">
      <c r="A222" s="60">
        <v>46.6</v>
      </c>
      <c r="B222" s="61" t="s">
        <v>516</v>
      </c>
    </row>
    <row r="223" spans="1:2" hidden="1" outlineLevel="2" x14ac:dyDescent="0.3">
      <c r="A223" s="60">
        <v>46.7</v>
      </c>
      <c r="B223" s="61" t="s">
        <v>517</v>
      </c>
    </row>
    <row r="224" spans="1:2" hidden="1" outlineLevel="2" x14ac:dyDescent="0.3">
      <c r="A224" s="60">
        <v>46.8</v>
      </c>
      <c r="B224" s="61" t="s">
        <v>518</v>
      </c>
    </row>
    <row r="225" spans="1:2" hidden="1" outlineLevel="2" x14ac:dyDescent="0.3">
      <c r="A225" s="60">
        <v>46.9</v>
      </c>
      <c r="B225" s="61" t="s">
        <v>489</v>
      </c>
    </row>
    <row r="226" spans="1:2" hidden="1" outlineLevel="2" x14ac:dyDescent="0.3">
      <c r="A226" s="65" t="s">
        <v>583</v>
      </c>
      <c r="B226" s="61" t="s">
        <v>519</v>
      </c>
    </row>
    <row r="227" spans="1:2" collapsed="1" x14ac:dyDescent="0.3">
      <c r="A227" s="77" t="s">
        <v>576</v>
      </c>
      <c r="B227" s="77"/>
    </row>
    <row r="228" spans="1:2" hidden="1" outlineLevel="1" collapsed="1" x14ac:dyDescent="0.3">
      <c r="A228" s="60">
        <v>47</v>
      </c>
      <c r="B228" s="61" t="s">
        <v>521</v>
      </c>
    </row>
    <row r="229" spans="1:2" hidden="1" outlineLevel="2" x14ac:dyDescent="0.3">
      <c r="A229" s="60">
        <v>47.1</v>
      </c>
      <c r="B229" s="61" t="s">
        <v>522</v>
      </c>
    </row>
    <row r="230" spans="1:2" hidden="1" outlineLevel="2" x14ac:dyDescent="0.3">
      <c r="A230" s="60">
        <v>47.2</v>
      </c>
      <c r="B230" s="61" t="s">
        <v>50</v>
      </c>
    </row>
    <row r="231" spans="1:2" hidden="1" outlineLevel="2" x14ac:dyDescent="0.3">
      <c r="A231" s="60">
        <v>47.3</v>
      </c>
      <c r="B231" s="61" t="s">
        <v>524</v>
      </c>
    </row>
    <row r="232" spans="1:2" hidden="1" outlineLevel="2" x14ac:dyDescent="0.3">
      <c r="A232" s="60">
        <v>47.4</v>
      </c>
      <c r="B232" s="61" t="s">
        <v>549</v>
      </c>
    </row>
    <row r="233" spans="1:2" hidden="1" outlineLevel="2" x14ac:dyDescent="0.3">
      <c r="A233" s="60">
        <v>47.5</v>
      </c>
      <c r="B233" s="61" t="s">
        <v>551</v>
      </c>
    </row>
    <row r="234" spans="1:2" hidden="1" outlineLevel="2" x14ac:dyDescent="0.3">
      <c r="A234" s="60">
        <v>47.6</v>
      </c>
      <c r="B234" s="61" t="s">
        <v>548</v>
      </c>
    </row>
    <row r="235" spans="1:2" hidden="1" outlineLevel="2" x14ac:dyDescent="0.3">
      <c r="A235" s="60">
        <v>47.7</v>
      </c>
      <c r="B235" s="61" t="s">
        <v>552</v>
      </c>
    </row>
    <row r="236" spans="1:2" hidden="1" outlineLevel="2" x14ac:dyDescent="0.3">
      <c r="A236" s="60">
        <v>47.8</v>
      </c>
      <c r="B236" s="61" t="s">
        <v>557</v>
      </c>
    </row>
    <row r="237" spans="1:2" hidden="1" outlineLevel="1" collapsed="1" x14ac:dyDescent="0.3">
      <c r="A237" s="60">
        <v>48</v>
      </c>
      <c r="B237" s="61" t="s">
        <v>62</v>
      </c>
    </row>
    <row r="238" spans="1:2" hidden="1" outlineLevel="2" x14ac:dyDescent="0.3">
      <c r="A238" s="60">
        <v>48.1</v>
      </c>
      <c r="B238" s="61" t="s">
        <v>40</v>
      </c>
    </row>
    <row r="239" spans="1:2" hidden="1" outlineLevel="2" x14ac:dyDescent="0.3">
      <c r="A239" s="60">
        <v>48.2</v>
      </c>
      <c r="B239" s="61" t="s">
        <v>41</v>
      </c>
    </row>
    <row r="240" spans="1:2" hidden="1" outlineLevel="2" x14ac:dyDescent="0.3">
      <c r="A240" s="60">
        <v>48.3</v>
      </c>
      <c r="B240" s="61" t="s">
        <v>42</v>
      </c>
    </row>
    <row r="241" spans="1:2" hidden="1" outlineLevel="2" x14ac:dyDescent="0.3">
      <c r="A241" s="60">
        <v>48.4</v>
      </c>
      <c r="B241" s="61" t="s">
        <v>43</v>
      </c>
    </row>
    <row r="242" spans="1:2" hidden="1" outlineLevel="2" x14ac:dyDescent="0.3">
      <c r="A242" s="60">
        <v>48.5</v>
      </c>
      <c r="B242" s="61" t="s">
        <v>44</v>
      </c>
    </row>
    <row r="243" spans="1:2" hidden="1" outlineLevel="2" x14ac:dyDescent="0.3">
      <c r="A243" s="60">
        <v>48.6</v>
      </c>
      <c r="B243" s="61" t="s">
        <v>45</v>
      </c>
    </row>
    <row r="244" spans="1:2" hidden="1" outlineLevel="2" x14ac:dyDescent="0.3">
      <c r="A244" s="60">
        <v>48.7</v>
      </c>
      <c r="B244" s="61" t="s">
        <v>542</v>
      </c>
    </row>
    <row r="245" spans="1:2" hidden="1" outlineLevel="2" x14ac:dyDescent="0.3">
      <c r="A245" s="60">
        <v>48.8</v>
      </c>
      <c r="B245" s="61" t="s">
        <v>541</v>
      </c>
    </row>
    <row r="246" spans="1:2" hidden="1" outlineLevel="2" x14ac:dyDescent="0.3">
      <c r="A246" s="60">
        <v>48.9</v>
      </c>
      <c r="B246" s="61" t="s">
        <v>543</v>
      </c>
    </row>
    <row r="247" spans="1:2" hidden="1" outlineLevel="1" collapsed="1" x14ac:dyDescent="0.3">
      <c r="A247" s="60">
        <v>49</v>
      </c>
      <c r="B247" s="61" t="s">
        <v>61</v>
      </c>
    </row>
    <row r="248" spans="1:2" hidden="1" outlineLevel="2" x14ac:dyDescent="0.3">
      <c r="A248" s="60">
        <v>49.1</v>
      </c>
      <c r="B248" s="61" t="s">
        <v>51</v>
      </c>
    </row>
    <row r="249" spans="1:2" hidden="1" outlineLevel="2" x14ac:dyDescent="0.3">
      <c r="A249" s="60">
        <v>49.2</v>
      </c>
      <c r="B249" s="61" t="s">
        <v>523</v>
      </c>
    </row>
    <row r="250" spans="1:2" hidden="1" outlineLevel="1" collapsed="1" x14ac:dyDescent="0.3">
      <c r="A250" s="60">
        <v>50</v>
      </c>
      <c r="B250" s="61" t="s">
        <v>525</v>
      </c>
    </row>
    <row r="251" spans="1:2" hidden="1" outlineLevel="3" x14ac:dyDescent="0.3">
      <c r="A251" s="60">
        <v>50.1</v>
      </c>
      <c r="B251" s="61" t="s">
        <v>526</v>
      </c>
    </row>
    <row r="252" spans="1:2" hidden="1" outlineLevel="3" x14ac:dyDescent="0.3">
      <c r="A252" s="60">
        <v>50.2</v>
      </c>
      <c r="B252" s="61" t="s">
        <v>527</v>
      </c>
    </row>
    <row r="253" spans="1:2" hidden="1" outlineLevel="3" x14ac:dyDescent="0.3">
      <c r="A253" s="60">
        <v>50.3</v>
      </c>
      <c r="B253" s="61" t="s">
        <v>528</v>
      </c>
    </row>
    <row r="254" spans="1:2" hidden="1" outlineLevel="3" x14ac:dyDescent="0.3">
      <c r="A254" s="60">
        <v>50.4</v>
      </c>
      <c r="B254" s="61" t="s">
        <v>529</v>
      </c>
    </row>
    <row r="255" spans="1:2" hidden="1" outlineLevel="3" x14ac:dyDescent="0.3">
      <c r="A255" s="60">
        <v>50.5</v>
      </c>
      <c r="B255" s="61" t="s">
        <v>530</v>
      </c>
    </row>
    <row r="256" spans="1:2" hidden="1" outlineLevel="2" x14ac:dyDescent="0.3">
      <c r="A256" s="60">
        <v>50.6</v>
      </c>
      <c r="B256" s="61" t="s">
        <v>531</v>
      </c>
    </row>
    <row r="257" spans="1:2" hidden="1" outlineLevel="2" x14ac:dyDescent="0.3">
      <c r="A257" s="60">
        <v>50.7</v>
      </c>
      <c r="B257" s="61" t="s">
        <v>532</v>
      </c>
    </row>
    <row r="258" spans="1:2" hidden="1" outlineLevel="2" x14ac:dyDescent="0.3">
      <c r="A258" s="60">
        <v>50.8</v>
      </c>
      <c r="B258" s="61" t="s">
        <v>533</v>
      </c>
    </row>
    <row r="259" spans="1:2" hidden="1" outlineLevel="2" x14ac:dyDescent="0.3">
      <c r="A259" s="60">
        <v>50.9</v>
      </c>
      <c r="B259" s="61" t="s">
        <v>534</v>
      </c>
    </row>
    <row r="260" spans="1:2" hidden="1" outlineLevel="2" x14ac:dyDescent="0.3">
      <c r="A260" s="65" t="s">
        <v>559</v>
      </c>
      <c r="B260" s="61" t="s">
        <v>535</v>
      </c>
    </row>
    <row r="261" spans="1:2" hidden="1" outlineLevel="2" x14ac:dyDescent="0.3">
      <c r="A261" s="60">
        <v>50.11</v>
      </c>
      <c r="B261" s="61" t="s">
        <v>536</v>
      </c>
    </row>
    <row r="262" spans="1:2" hidden="1" outlineLevel="1" collapsed="1" x14ac:dyDescent="0.3">
      <c r="A262" s="60">
        <v>51</v>
      </c>
      <c r="B262" s="61" t="s">
        <v>537</v>
      </c>
    </row>
    <row r="263" spans="1:2" hidden="1" outlineLevel="2" x14ac:dyDescent="0.3">
      <c r="A263" s="60">
        <v>51.1</v>
      </c>
      <c r="B263" s="61" t="s">
        <v>488</v>
      </c>
    </row>
    <row r="264" spans="1:2" hidden="1" outlineLevel="2" x14ac:dyDescent="0.3">
      <c r="A264" s="60">
        <v>52.2</v>
      </c>
      <c r="B264" s="61" t="s">
        <v>538</v>
      </c>
    </row>
    <row r="265" spans="1:2" hidden="1" outlineLevel="2" x14ac:dyDescent="0.3">
      <c r="A265" s="60">
        <v>52.3</v>
      </c>
      <c r="B265" s="61" t="s">
        <v>539</v>
      </c>
    </row>
    <row r="266" spans="1:2" hidden="1" outlineLevel="1" collapsed="1" x14ac:dyDescent="0.3">
      <c r="A266" s="60">
        <v>52</v>
      </c>
      <c r="B266" s="61" t="s">
        <v>540</v>
      </c>
    </row>
    <row r="267" spans="1:2" hidden="1" outlineLevel="2" x14ac:dyDescent="0.3">
      <c r="A267" s="60">
        <v>49.1</v>
      </c>
      <c r="B267" s="61" t="s">
        <v>40</v>
      </c>
    </row>
    <row r="268" spans="1:2" hidden="1" outlineLevel="2" x14ac:dyDescent="0.3">
      <c r="A268" s="60">
        <v>49.2</v>
      </c>
      <c r="B268" s="61" t="s">
        <v>41</v>
      </c>
    </row>
    <row r="269" spans="1:2" hidden="1" outlineLevel="2" x14ac:dyDescent="0.3">
      <c r="A269" s="60">
        <v>49.3</v>
      </c>
      <c r="B269" s="61" t="s">
        <v>42</v>
      </c>
    </row>
    <row r="270" spans="1:2" hidden="1" outlineLevel="2" x14ac:dyDescent="0.3">
      <c r="A270" s="60">
        <v>49.4</v>
      </c>
      <c r="B270" s="61" t="s">
        <v>43</v>
      </c>
    </row>
    <row r="271" spans="1:2" hidden="1" outlineLevel="2" x14ac:dyDescent="0.3">
      <c r="A271" s="60">
        <v>49.5</v>
      </c>
      <c r="B271" s="61" t="s">
        <v>44</v>
      </c>
    </row>
    <row r="272" spans="1:2" hidden="1" outlineLevel="2" x14ac:dyDescent="0.3">
      <c r="A272" s="60">
        <v>49.6</v>
      </c>
      <c r="B272" s="61" t="s">
        <v>45</v>
      </c>
    </row>
    <row r="273" spans="1:3" hidden="1" outlineLevel="2" x14ac:dyDescent="0.3">
      <c r="A273" s="60">
        <v>49.7</v>
      </c>
      <c r="B273" s="61" t="s">
        <v>542</v>
      </c>
    </row>
    <row r="274" spans="1:3" hidden="1" outlineLevel="2" x14ac:dyDescent="0.3">
      <c r="A274" s="60">
        <v>49.8</v>
      </c>
      <c r="B274" s="61" t="s">
        <v>541</v>
      </c>
    </row>
    <row r="275" spans="1:3" hidden="1" outlineLevel="2" x14ac:dyDescent="0.3">
      <c r="A275" s="60">
        <v>49.9</v>
      </c>
      <c r="B275" s="61" t="s">
        <v>543</v>
      </c>
    </row>
    <row r="276" spans="1:3" hidden="1" outlineLevel="1" collapsed="1" x14ac:dyDescent="0.3">
      <c r="A276" s="60">
        <v>53</v>
      </c>
      <c r="B276" s="61" t="s">
        <v>550</v>
      </c>
    </row>
    <row r="277" spans="1:3" hidden="1" outlineLevel="4" x14ac:dyDescent="0.3">
      <c r="A277" s="60">
        <v>53</v>
      </c>
      <c r="B277" s="61" t="s">
        <v>40</v>
      </c>
    </row>
    <row r="278" spans="1:3" hidden="1" outlineLevel="4" x14ac:dyDescent="0.3">
      <c r="A278" s="60">
        <v>53</v>
      </c>
      <c r="B278" s="61" t="s">
        <v>41</v>
      </c>
    </row>
    <row r="279" spans="1:3" hidden="1" outlineLevel="4" x14ac:dyDescent="0.3">
      <c r="A279" s="60">
        <v>53</v>
      </c>
      <c r="B279" s="61" t="s">
        <v>42</v>
      </c>
    </row>
    <row r="280" spans="1:3" hidden="1" outlineLevel="4" x14ac:dyDescent="0.3">
      <c r="A280" s="60">
        <v>53</v>
      </c>
      <c r="B280" s="61" t="s">
        <v>43</v>
      </c>
    </row>
    <row r="281" spans="1:3" hidden="1" outlineLevel="4" x14ac:dyDescent="0.3">
      <c r="A281" s="60">
        <v>53</v>
      </c>
      <c r="B281" s="61" t="s">
        <v>526</v>
      </c>
    </row>
    <row r="282" spans="1:3" hidden="1" outlineLevel="4" x14ac:dyDescent="0.3">
      <c r="A282" s="60">
        <v>53</v>
      </c>
      <c r="B282" s="61" t="s">
        <v>527</v>
      </c>
    </row>
    <row r="283" spans="1:3" hidden="1" outlineLevel="4" x14ac:dyDescent="0.3">
      <c r="A283" s="60">
        <v>53</v>
      </c>
      <c r="B283" s="61" t="s">
        <v>528</v>
      </c>
    </row>
    <row r="284" spans="1:3" hidden="1" outlineLevel="4" x14ac:dyDescent="0.3">
      <c r="A284" s="60">
        <v>53</v>
      </c>
      <c r="B284" s="61" t="s">
        <v>529</v>
      </c>
    </row>
    <row r="285" spans="1:3" hidden="1" outlineLevel="4" x14ac:dyDescent="0.3">
      <c r="A285" s="60">
        <v>53</v>
      </c>
      <c r="B285" s="61" t="s">
        <v>530</v>
      </c>
    </row>
    <row r="286" spans="1:3" hidden="1" outlineLevel="4" x14ac:dyDescent="0.3">
      <c r="A286" s="60">
        <v>53</v>
      </c>
      <c r="B286" s="61" t="s">
        <v>531</v>
      </c>
    </row>
    <row r="287" spans="1:3" hidden="1" outlineLevel="1" collapsed="1" x14ac:dyDescent="0.3">
      <c r="A287" s="60">
        <v>54</v>
      </c>
      <c r="B287" s="61" t="s">
        <v>553</v>
      </c>
      <c r="C287" s="72" t="s">
        <v>575</v>
      </c>
    </row>
    <row r="288" spans="1:3" hidden="1" outlineLevel="2" x14ac:dyDescent="0.3">
      <c r="A288" s="60">
        <v>53</v>
      </c>
      <c r="B288" s="61" t="s">
        <v>544</v>
      </c>
    </row>
    <row r="289" spans="1:3" hidden="1" outlineLevel="2" x14ac:dyDescent="0.3">
      <c r="A289" s="60">
        <v>53</v>
      </c>
      <c r="B289" s="61" t="s">
        <v>545</v>
      </c>
    </row>
    <row r="290" spans="1:3" hidden="1" outlineLevel="2" x14ac:dyDescent="0.3">
      <c r="A290" s="60">
        <v>53</v>
      </c>
      <c r="B290" s="61" t="s">
        <v>546</v>
      </c>
    </row>
    <row r="291" spans="1:3" hidden="1" outlineLevel="2" x14ac:dyDescent="0.3">
      <c r="A291" s="60">
        <v>53</v>
      </c>
      <c r="B291" s="61" t="s">
        <v>547</v>
      </c>
    </row>
    <row r="292" spans="1:3" hidden="1" outlineLevel="2" x14ac:dyDescent="0.3">
      <c r="A292" s="60">
        <v>53</v>
      </c>
      <c r="B292" s="61" t="s">
        <v>554</v>
      </c>
    </row>
    <row r="293" spans="1:3" hidden="1" outlineLevel="1" collapsed="1" x14ac:dyDescent="0.3">
      <c r="A293" s="60">
        <v>55</v>
      </c>
      <c r="B293" s="61" t="s">
        <v>558</v>
      </c>
      <c r="C293" s="74" t="s">
        <v>577</v>
      </c>
    </row>
    <row r="294" spans="1:3" hidden="1" outlineLevel="2" x14ac:dyDescent="0.3">
      <c r="A294" s="60">
        <v>52.1</v>
      </c>
      <c r="B294" s="61" t="s">
        <v>555</v>
      </c>
    </row>
    <row r="295" spans="1:3" hidden="1" outlineLevel="2" x14ac:dyDescent="0.3">
      <c r="A295" s="60">
        <v>52.2</v>
      </c>
      <c r="B295" s="61" t="s">
        <v>556</v>
      </c>
    </row>
    <row r="296" spans="1:3" hidden="1" outlineLevel="2" x14ac:dyDescent="0.3">
      <c r="A296" s="76"/>
      <c r="B296" s="67" t="s">
        <v>584</v>
      </c>
    </row>
    <row r="297" spans="1:3" collapsed="1" x14ac:dyDescent="0.3">
      <c r="A297" s="77" t="s">
        <v>585</v>
      </c>
      <c r="B297" s="77"/>
    </row>
    <row r="298" spans="1:3" hidden="1" outlineLevel="1" x14ac:dyDescent="0.3">
      <c r="B298" s="67" t="s">
        <v>607</v>
      </c>
    </row>
    <row r="299" spans="1:3" s="75" customFormat="1" hidden="1" outlineLevel="1" x14ac:dyDescent="0.3">
      <c r="A299" s="56"/>
      <c r="B299" s="75" t="s">
        <v>608</v>
      </c>
    </row>
    <row r="300" spans="1:3" hidden="1" outlineLevel="1" x14ac:dyDescent="0.3">
      <c r="B300" s="52" t="s">
        <v>609</v>
      </c>
    </row>
    <row r="301" spans="1:3" hidden="1" outlineLevel="2" x14ac:dyDescent="0.3">
      <c r="B301" s="54" t="s">
        <v>586</v>
      </c>
    </row>
    <row r="302" spans="1:3" hidden="1" outlineLevel="3" x14ac:dyDescent="0.3">
      <c r="B302" s="52" t="s">
        <v>587</v>
      </c>
    </row>
    <row r="303" spans="1:3" hidden="1" outlineLevel="3" x14ac:dyDescent="0.3">
      <c r="B303" s="52" t="s">
        <v>596</v>
      </c>
    </row>
    <row r="304" spans="1:3" hidden="1" outlineLevel="3" x14ac:dyDescent="0.3">
      <c r="B304" s="52" t="s">
        <v>597</v>
      </c>
    </row>
    <row r="305" spans="2:2" hidden="1" outlineLevel="2" collapsed="1" x14ac:dyDescent="0.3">
      <c r="B305" s="54" t="s">
        <v>588</v>
      </c>
    </row>
    <row r="306" spans="2:2" hidden="1" outlineLevel="3" x14ac:dyDescent="0.3">
      <c r="B306" s="52" t="s">
        <v>589</v>
      </c>
    </row>
    <row r="307" spans="2:2" hidden="1" outlineLevel="3" x14ac:dyDescent="0.3">
      <c r="B307" s="52" t="s">
        <v>590</v>
      </c>
    </row>
    <row r="308" spans="2:2" hidden="1" outlineLevel="3" x14ac:dyDescent="0.3">
      <c r="B308" s="52" t="s">
        <v>591</v>
      </c>
    </row>
    <row r="309" spans="2:2" hidden="1" outlineLevel="2" collapsed="1" x14ac:dyDescent="0.3">
      <c r="B309" s="54" t="s">
        <v>592</v>
      </c>
    </row>
    <row r="310" spans="2:2" hidden="1" outlineLevel="3" x14ac:dyDescent="0.3">
      <c r="B310" s="52" t="s">
        <v>593</v>
      </c>
    </row>
    <row r="311" spans="2:2" hidden="1" outlineLevel="3" x14ac:dyDescent="0.3">
      <c r="B311" s="52" t="s">
        <v>156</v>
      </c>
    </row>
    <row r="312" spans="2:2" hidden="1" outlineLevel="3" x14ac:dyDescent="0.3">
      <c r="B312" s="52" t="s">
        <v>595</v>
      </c>
    </row>
    <row r="313" spans="2:2" hidden="1" outlineLevel="3" x14ac:dyDescent="0.3">
      <c r="B313" s="52" t="s">
        <v>594</v>
      </c>
    </row>
    <row r="314" spans="2:2" hidden="1" outlineLevel="2" x14ac:dyDescent="0.3">
      <c r="B314" s="54" t="s">
        <v>598</v>
      </c>
    </row>
    <row r="315" spans="2:2" hidden="1" outlineLevel="1" x14ac:dyDescent="0.3">
      <c r="B315" s="52" t="s">
        <v>599</v>
      </c>
    </row>
    <row r="316" spans="2:2" hidden="1" outlineLevel="2" x14ac:dyDescent="0.3">
      <c r="B316" s="52" t="s">
        <v>601</v>
      </c>
    </row>
    <row r="317" spans="2:2" hidden="1" outlineLevel="2" x14ac:dyDescent="0.3">
      <c r="B317" s="52" t="s">
        <v>602</v>
      </c>
    </row>
    <row r="318" spans="2:2" hidden="1" outlineLevel="2" x14ac:dyDescent="0.3">
      <c r="B318" s="52" t="s">
        <v>600</v>
      </c>
    </row>
    <row r="319" spans="2:2" hidden="1" outlineLevel="2" x14ac:dyDescent="0.3">
      <c r="B319" s="52" t="s">
        <v>603</v>
      </c>
    </row>
    <row r="320" spans="2:2" hidden="1" outlineLevel="2" x14ac:dyDescent="0.3">
      <c r="B320" s="52" t="s">
        <v>604</v>
      </c>
    </row>
    <row r="321" spans="2:2" hidden="1" outlineLevel="2" x14ac:dyDescent="0.3">
      <c r="B321" s="52" t="s">
        <v>605</v>
      </c>
    </row>
    <row r="322" spans="2:2" hidden="1" outlineLevel="2" x14ac:dyDescent="0.3">
      <c r="B322" s="52" t="s">
        <v>606</v>
      </c>
    </row>
    <row r="323" spans="2:2" hidden="1" outlineLevel="2" x14ac:dyDescent="0.3">
      <c r="B323" s="52" t="s">
        <v>640</v>
      </c>
    </row>
    <row r="324" spans="2:2" hidden="1" outlineLevel="1" x14ac:dyDescent="0.3">
      <c r="B324" s="52" t="s">
        <v>610</v>
      </c>
    </row>
    <row r="325" spans="2:2" hidden="1" outlineLevel="1" collapsed="1" x14ac:dyDescent="0.3">
      <c r="B325" s="52" t="s">
        <v>611</v>
      </c>
    </row>
    <row r="326" spans="2:2" hidden="1" outlineLevel="2" x14ac:dyDescent="0.3">
      <c r="B326" s="52" t="s">
        <v>612</v>
      </c>
    </row>
    <row r="327" spans="2:2" hidden="1" outlineLevel="2" x14ac:dyDescent="0.3">
      <c r="B327" s="52" t="s">
        <v>613</v>
      </c>
    </row>
    <row r="328" spans="2:2" hidden="1" outlineLevel="2" x14ac:dyDescent="0.3">
      <c r="B328" s="52" t="s">
        <v>614</v>
      </c>
    </row>
    <row r="329" spans="2:2" hidden="1" outlineLevel="2" x14ac:dyDescent="0.3">
      <c r="B329" s="52" t="s">
        <v>615</v>
      </c>
    </row>
    <row r="330" spans="2:2" hidden="1" outlineLevel="2" x14ac:dyDescent="0.3">
      <c r="B330" s="52" t="s">
        <v>622</v>
      </c>
    </row>
    <row r="331" spans="2:2" hidden="1" outlineLevel="2" x14ac:dyDescent="0.3">
      <c r="B331" s="52" t="s">
        <v>616</v>
      </c>
    </row>
    <row r="332" spans="2:2" hidden="1" outlineLevel="2" x14ac:dyDescent="0.3">
      <c r="B332" s="52" t="s">
        <v>617</v>
      </c>
    </row>
    <row r="333" spans="2:2" hidden="1" outlineLevel="1" collapsed="1" x14ac:dyDescent="0.3">
      <c r="B333" s="52" t="s">
        <v>618</v>
      </c>
    </row>
    <row r="334" spans="2:2" hidden="1" outlineLevel="2" x14ac:dyDescent="0.3">
      <c r="B334" s="52" t="s">
        <v>612</v>
      </c>
    </row>
    <row r="335" spans="2:2" hidden="1" outlineLevel="2" x14ac:dyDescent="0.3">
      <c r="B335" s="52" t="s">
        <v>619</v>
      </c>
    </row>
    <row r="336" spans="2:2" hidden="1" outlineLevel="2" x14ac:dyDescent="0.3">
      <c r="B336" s="52" t="s">
        <v>614</v>
      </c>
    </row>
    <row r="337" spans="1:2" hidden="1" outlineLevel="2" x14ac:dyDescent="0.3">
      <c r="B337" s="52" t="s">
        <v>620</v>
      </c>
    </row>
    <row r="338" spans="1:2" hidden="1" outlineLevel="2" x14ac:dyDescent="0.3">
      <c r="B338" s="52" t="s">
        <v>621</v>
      </c>
    </row>
    <row r="339" spans="1:2" hidden="1" outlineLevel="2" x14ac:dyDescent="0.3">
      <c r="B339" s="52" t="s">
        <v>623</v>
      </c>
    </row>
    <row r="340" spans="1:2" hidden="1" outlineLevel="2" x14ac:dyDescent="0.3">
      <c r="B340" s="52" t="s">
        <v>624</v>
      </c>
    </row>
    <row r="341" spans="1:2" hidden="1" outlineLevel="2" x14ac:dyDescent="0.3">
      <c r="B341" s="52" t="s">
        <v>625</v>
      </c>
    </row>
    <row r="342" spans="1:2" hidden="1" outlineLevel="2" x14ac:dyDescent="0.3">
      <c r="B342" s="52" t="s">
        <v>626</v>
      </c>
    </row>
    <row r="343" spans="1:2" hidden="1" outlineLevel="1" x14ac:dyDescent="0.3">
      <c r="B343" s="52" t="s">
        <v>641</v>
      </c>
    </row>
    <row r="344" spans="1:2" hidden="1" outlineLevel="1" x14ac:dyDescent="0.3">
      <c r="B344" s="52" t="s">
        <v>642</v>
      </c>
    </row>
    <row r="345" spans="1:2" hidden="1" outlineLevel="1" x14ac:dyDescent="0.3">
      <c r="B345" s="52" t="s">
        <v>627</v>
      </c>
    </row>
    <row r="346" spans="1:2" hidden="1" outlineLevel="1" x14ac:dyDescent="0.3">
      <c r="B346" s="52" t="s">
        <v>298</v>
      </c>
    </row>
    <row r="347" spans="1:2" hidden="1" outlineLevel="1" x14ac:dyDescent="0.3">
      <c r="B347" s="52" t="s">
        <v>628</v>
      </c>
    </row>
    <row r="348" spans="1:2" hidden="1" outlineLevel="1" collapsed="1" x14ac:dyDescent="0.3">
      <c r="B348" s="52" t="s">
        <v>629</v>
      </c>
    </row>
    <row r="349" spans="1:2" hidden="1" outlineLevel="2" x14ac:dyDescent="0.3">
      <c r="B349" s="52" t="s">
        <v>630</v>
      </c>
    </row>
    <row r="350" spans="1:2" hidden="1" outlineLevel="2" x14ac:dyDescent="0.3">
      <c r="B350" s="52" t="s">
        <v>631</v>
      </c>
    </row>
    <row r="351" spans="1:2" hidden="1" outlineLevel="1" x14ac:dyDescent="0.3">
      <c r="B351" s="52" t="s">
        <v>632</v>
      </c>
    </row>
    <row r="352" spans="1:2" collapsed="1" x14ac:dyDescent="0.3">
      <c r="A352" s="77" t="s">
        <v>633</v>
      </c>
      <c r="B352" s="77"/>
    </row>
    <row r="353" spans="2:2" hidden="1" outlineLevel="1" x14ac:dyDescent="0.3">
      <c r="B353" s="52" t="s">
        <v>643</v>
      </c>
    </row>
    <row r="354" spans="2:2" hidden="1" outlineLevel="1" x14ac:dyDescent="0.3">
      <c r="B354" s="52" t="s">
        <v>634</v>
      </c>
    </row>
    <row r="355" spans="2:2" hidden="1" outlineLevel="1" x14ac:dyDescent="0.3">
      <c r="B355" s="52" t="s">
        <v>637</v>
      </c>
    </row>
    <row r="356" spans="2:2" hidden="1" outlineLevel="1" x14ac:dyDescent="0.3">
      <c r="B356" s="52" t="s">
        <v>635</v>
      </c>
    </row>
    <row r="357" spans="2:2" hidden="1" outlineLevel="1" x14ac:dyDescent="0.3">
      <c r="B357" s="52" t="s">
        <v>636</v>
      </c>
    </row>
    <row r="358" spans="2:2" hidden="1" outlineLevel="1" x14ac:dyDescent="0.3">
      <c r="B358" s="52" t="s">
        <v>639</v>
      </c>
    </row>
    <row r="359" spans="2:2" hidden="1" outlineLevel="1" x14ac:dyDescent="0.3">
      <c r="B359" s="52" t="s">
        <v>638</v>
      </c>
    </row>
  </sheetData>
  <mergeCells count="7">
    <mergeCell ref="A352:B352"/>
    <mergeCell ref="A297:B297"/>
    <mergeCell ref="A227:B227"/>
    <mergeCell ref="A1:B1"/>
    <mergeCell ref="A91:B91"/>
    <mergeCell ref="A180:B180"/>
    <mergeCell ref="A212:B2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outlinePr summaryBelow="0" summaryRight="0"/>
  </sheetPr>
  <dimension ref="A1:H167"/>
  <sheetViews>
    <sheetView topLeftCell="A59" workbookViewId="0">
      <selection activeCell="B59" sqref="B59"/>
    </sheetView>
  </sheetViews>
  <sheetFormatPr defaultRowHeight="14.5" outlineLevelRow="3" x14ac:dyDescent="0.35"/>
  <cols>
    <col min="1" max="1" width="11.54296875" style="1" customWidth="1"/>
    <col min="2" max="2" width="43.453125" customWidth="1"/>
    <col min="3" max="3" width="14.54296875" customWidth="1"/>
    <col min="4" max="4" width="18.90625" style="1" customWidth="1"/>
    <col min="5" max="5" width="14.08984375" customWidth="1"/>
    <col min="6" max="6" width="16" customWidth="1"/>
    <col min="7" max="7" width="11.453125" style="44" customWidth="1"/>
    <col min="8" max="8" width="34" customWidth="1"/>
  </cols>
  <sheetData>
    <row r="1" spans="1:8" ht="23.5" x14ac:dyDescent="0.35">
      <c r="A1" s="79" t="s">
        <v>200</v>
      </c>
      <c r="B1" s="79"/>
      <c r="C1" s="79"/>
      <c r="D1" s="79"/>
      <c r="E1" s="79"/>
      <c r="F1" s="79"/>
      <c r="G1" s="79"/>
      <c r="H1" s="79"/>
    </row>
    <row r="3" spans="1:8" x14ac:dyDescent="0.35">
      <c r="A3" s="80" t="s">
        <v>77</v>
      </c>
      <c r="B3" s="80"/>
      <c r="E3" s="5"/>
    </row>
    <row r="4" spans="1:8" x14ac:dyDescent="0.35">
      <c r="A4" s="47" t="s">
        <v>85</v>
      </c>
      <c r="B4" s="3">
        <f>COUNTIF(D:D,A4)</f>
        <v>118</v>
      </c>
    </row>
    <row r="5" spans="1:8" x14ac:dyDescent="0.35">
      <c r="A5" s="49" t="s">
        <v>86</v>
      </c>
      <c r="B5" s="3">
        <f>COUNTIF(D:D,A5)</f>
        <v>12</v>
      </c>
    </row>
    <row r="6" spans="1:8" x14ac:dyDescent="0.35">
      <c r="A6" s="48" t="s">
        <v>87</v>
      </c>
      <c r="B6" s="3">
        <f>COUNTIF(D:D,A6)</f>
        <v>27</v>
      </c>
    </row>
    <row r="7" spans="1:8" x14ac:dyDescent="0.35">
      <c r="A7" s="46" t="s">
        <v>201</v>
      </c>
      <c r="B7" s="3">
        <f>SUM(B4:B6)</f>
        <v>157</v>
      </c>
    </row>
    <row r="8" spans="1:8" x14ac:dyDescent="0.35">
      <c r="A8" s="46" t="s">
        <v>89</v>
      </c>
      <c r="B8" s="50">
        <f>B6/B7</f>
        <v>0.17197452229299362</v>
      </c>
    </row>
    <row r="10" spans="1:8" x14ac:dyDescent="0.35">
      <c r="A10" s="10" t="s">
        <v>202</v>
      </c>
      <c r="B10" s="10" t="s">
        <v>203</v>
      </c>
      <c r="C10" s="10" t="s">
        <v>204</v>
      </c>
      <c r="D10" s="66" t="s">
        <v>64</v>
      </c>
      <c r="E10" s="10" t="s">
        <v>205</v>
      </c>
      <c r="F10" s="10" t="s">
        <v>206</v>
      </c>
      <c r="G10" s="16" t="s">
        <v>89</v>
      </c>
      <c r="H10" s="10" t="s">
        <v>207</v>
      </c>
    </row>
    <row r="11" spans="1:8" ht="29" x14ac:dyDescent="0.35">
      <c r="A11" s="17">
        <v>0</v>
      </c>
      <c r="B11" s="18" t="s">
        <v>233</v>
      </c>
      <c r="C11" s="19" t="s">
        <v>222</v>
      </c>
      <c r="D11" s="3" t="s">
        <v>86</v>
      </c>
      <c r="E11" s="19" t="s">
        <v>183</v>
      </c>
      <c r="F11" s="19"/>
      <c r="G11" s="41">
        <f>SUM(G12+G31)/2</f>
        <v>0.71416666666666662</v>
      </c>
      <c r="H11" s="19"/>
    </row>
    <row r="12" spans="1:8" outlineLevel="1" collapsed="1" x14ac:dyDescent="0.35">
      <c r="A12" s="20">
        <v>0.1</v>
      </c>
      <c r="B12" s="21" t="s">
        <v>190</v>
      </c>
      <c r="C12" s="22" t="s">
        <v>222</v>
      </c>
      <c r="D12" s="3" t="s">
        <v>86</v>
      </c>
      <c r="E12" s="22" t="s">
        <v>231</v>
      </c>
      <c r="F12" s="70">
        <v>43990</v>
      </c>
      <c r="G12" s="39">
        <f>SUM(G13+G23+G24+G25+G26+G27+G28+G29+G30)/9</f>
        <v>0.55333333333333334</v>
      </c>
      <c r="H12" s="22"/>
    </row>
    <row r="13" spans="1:8" hidden="1" outlineLevel="2" collapsed="1" x14ac:dyDescent="0.35">
      <c r="A13" s="45" t="s">
        <v>352</v>
      </c>
      <c r="B13" s="28" t="s">
        <v>208</v>
      </c>
      <c r="C13" s="28" t="s">
        <v>216</v>
      </c>
      <c r="D13" s="3" t="s">
        <v>86</v>
      </c>
      <c r="E13" s="28" t="s">
        <v>231</v>
      </c>
      <c r="F13" s="28"/>
      <c r="G13" s="42">
        <v>0.99</v>
      </c>
      <c r="H13" s="28" t="s">
        <v>254</v>
      </c>
    </row>
    <row r="14" spans="1:8" hidden="1" outlineLevel="3" x14ac:dyDescent="0.35">
      <c r="A14" s="51" t="s">
        <v>356</v>
      </c>
      <c r="B14" s="4" t="s">
        <v>1</v>
      </c>
      <c r="C14" s="4" t="s">
        <v>216</v>
      </c>
      <c r="D14" s="3" t="s">
        <v>87</v>
      </c>
      <c r="E14" s="4" t="s">
        <v>231</v>
      </c>
      <c r="F14" s="4" t="s">
        <v>231</v>
      </c>
      <c r="G14" s="14">
        <v>1</v>
      </c>
      <c r="H14" s="4"/>
    </row>
    <row r="15" spans="1:8" hidden="1" outlineLevel="3" x14ac:dyDescent="0.35">
      <c r="A15" s="51" t="s">
        <v>357</v>
      </c>
      <c r="B15" s="4" t="s">
        <v>209</v>
      </c>
      <c r="C15" s="4" t="s">
        <v>216</v>
      </c>
      <c r="D15" s="3" t="s">
        <v>87</v>
      </c>
      <c r="E15" s="4" t="s">
        <v>232</v>
      </c>
      <c r="F15" s="4" t="s">
        <v>232</v>
      </c>
      <c r="G15" s="14">
        <v>1</v>
      </c>
      <c r="H15" s="4"/>
    </row>
    <row r="16" spans="1:8" hidden="1" outlineLevel="3" x14ac:dyDescent="0.35">
      <c r="A16" s="51" t="s">
        <v>358</v>
      </c>
      <c r="B16" s="4" t="s">
        <v>210</v>
      </c>
      <c r="C16" s="4" t="s">
        <v>217</v>
      </c>
      <c r="D16" s="3" t="s">
        <v>87</v>
      </c>
      <c r="E16" s="4" t="s">
        <v>231</v>
      </c>
      <c r="F16" s="4" t="s">
        <v>231</v>
      </c>
      <c r="G16" s="14">
        <v>1</v>
      </c>
      <c r="H16" s="4"/>
    </row>
    <row r="17" spans="1:8" hidden="1" outlineLevel="3" x14ac:dyDescent="0.35">
      <c r="A17" s="51" t="s">
        <v>359</v>
      </c>
      <c r="B17" s="4" t="s">
        <v>218</v>
      </c>
      <c r="C17" s="4" t="s">
        <v>216</v>
      </c>
      <c r="D17" s="3" t="s">
        <v>87</v>
      </c>
      <c r="E17" s="4" t="s">
        <v>232</v>
      </c>
      <c r="F17" s="23">
        <v>43838</v>
      </c>
      <c r="G17" s="14">
        <v>1</v>
      </c>
      <c r="H17" s="4"/>
    </row>
    <row r="18" spans="1:8" hidden="1" outlineLevel="3" x14ac:dyDescent="0.35">
      <c r="A18" s="51" t="s">
        <v>360</v>
      </c>
      <c r="B18" s="4" t="s">
        <v>211</v>
      </c>
      <c r="C18" s="4" t="s">
        <v>217</v>
      </c>
      <c r="D18" s="3" t="s">
        <v>87</v>
      </c>
      <c r="E18" s="4" t="s">
        <v>232</v>
      </c>
      <c r="F18" s="4" t="s">
        <v>232</v>
      </c>
      <c r="G18" s="14">
        <v>1</v>
      </c>
      <c r="H18" s="4"/>
    </row>
    <row r="19" spans="1:8" hidden="1" outlineLevel="3" x14ac:dyDescent="0.35">
      <c r="A19" s="51" t="s">
        <v>361</v>
      </c>
      <c r="B19" s="4" t="s">
        <v>212</v>
      </c>
      <c r="C19" s="4" t="s">
        <v>219</v>
      </c>
      <c r="D19" s="3" t="s">
        <v>87</v>
      </c>
      <c r="E19" s="23">
        <v>43838</v>
      </c>
      <c r="F19" s="23">
        <v>43838</v>
      </c>
      <c r="G19" s="14">
        <v>1</v>
      </c>
      <c r="H19" s="4"/>
    </row>
    <row r="20" spans="1:8" hidden="1" outlineLevel="3" x14ac:dyDescent="0.35">
      <c r="A20" s="51" t="s">
        <v>362</v>
      </c>
      <c r="B20" s="4" t="s">
        <v>213</v>
      </c>
      <c r="C20" s="4" t="s">
        <v>219</v>
      </c>
      <c r="D20" s="3" t="s">
        <v>87</v>
      </c>
      <c r="E20" s="23">
        <v>43838</v>
      </c>
      <c r="F20" s="23">
        <v>43838</v>
      </c>
      <c r="G20" s="14">
        <v>1</v>
      </c>
      <c r="H20" s="4"/>
    </row>
    <row r="21" spans="1:8" hidden="1" outlineLevel="3" x14ac:dyDescent="0.35">
      <c r="A21" s="51" t="s">
        <v>363</v>
      </c>
      <c r="B21" s="4" t="s">
        <v>214</v>
      </c>
      <c r="C21" s="4" t="s">
        <v>217</v>
      </c>
      <c r="D21" s="3" t="s">
        <v>87</v>
      </c>
      <c r="E21" s="23">
        <v>43838</v>
      </c>
      <c r="F21" s="23">
        <v>43838</v>
      </c>
      <c r="G21" s="14">
        <v>1</v>
      </c>
      <c r="H21" s="4"/>
    </row>
    <row r="22" spans="1:8" hidden="1" outlineLevel="3" x14ac:dyDescent="0.35">
      <c r="A22" s="51" t="s">
        <v>364</v>
      </c>
      <c r="B22" s="4" t="s">
        <v>215</v>
      </c>
      <c r="C22" s="4" t="s">
        <v>216</v>
      </c>
      <c r="D22" s="3" t="s">
        <v>87</v>
      </c>
      <c r="E22" s="23">
        <v>43838</v>
      </c>
      <c r="F22" s="23">
        <v>43838</v>
      </c>
      <c r="G22" s="14">
        <v>1</v>
      </c>
      <c r="H22" s="4"/>
    </row>
    <row r="23" spans="1:8" hidden="1" outlineLevel="2" x14ac:dyDescent="0.35">
      <c r="A23" s="51" t="s">
        <v>365</v>
      </c>
      <c r="B23" s="4" t="s">
        <v>220</v>
      </c>
      <c r="C23" s="4" t="s">
        <v>222</v>
      </c>
      <c r="D23" s="3" t="s">
        <v>87</v>
      </c>
      <c r="E23" s="23">
        <v>43990</v>
      </c>
      <c r="F23" s="23">
        <v>43990</v>
      </c>
      <c r="G23" s="14">
        <v>1</v>
      </c>
      <c r="H23" s="4"/>
    </row>
    <row r="24" spans="1:8" hidden="1" outlineLevel="2" x14ac:dyDescent="0.35">
      <c r="A24" s="51" t="s">
        <v>366</v>
      </c>
      <c r="B24" s="4" t="s">
        <v>221</v>
      </c>
      <c r="C24" s="4" t="s">
        <v>216</v>
      </c>
      <c r="D24" s="3" t="s">
        <v>86</v>
      </c>
      <c r="E24" s="23">
        <v>43990</v>
      </c>
      <c r="F24" s="23"/>
      <c r="G24" s="14">
        <v>0.99</v>
      </c>
      <c r="H24" s="4" t="s">
        <v>566</v>
      </c>
    </row>
    <row r="25" spans="1:8" hidden="1" outlineLevel="2" x14ac:dyDescent="0.35">
      <c r="A25" s="51" t="s">
        <v>367</v>
      </c>
      <c r="B25" s="4" t="s">
        <v>223</v>
      </c>
      <c r="C25" s="4" t="s">
        <v>224</v>
      </c>
      <c r="D25" s="3" t="s">
        <v>85</v>
      </c>
      <c r="E25" s="73"/>
      <c r="F25" s="73"/>
      <c r="G25" s="14">
        <v>0</v>
      </c>
      <c r="H25" s="4"/>
    </row>
    <row r="26" spans="1:8" hidden="1" outlineLevel="2" x14ac:dyDescent="0.35">
      <c r="A26" s="51" t="s">
        <v>368</v>
      </c>
      <c r="B26" s="4" t="s">
        <v>225</v>
      </c>
      <c r="C26" s="4" t="s">
        <v>222</v>
      </c>
      <c r="D26" s="3" t="s">
        <v>85</v>
      </c>
      <c r="E26" s="73"/>
      <c r="F26" s="73"/>
      <c r="G26" s="14">
        <v>0</v>
      </c>
      <c r="H26" s="4"/>
    </row>
    <row r="27" spans="1:8" hidden="1" outlineLevel="2" x14ac:dyDescent="0.35">
      <c r="A27" s="51" t="s">
        <v>369</v>
      </c>
      <c r="B27" s="4" t="s">
        <v>226</v>
      </c>
      <c r="C27" s="4" t="s">
        <v>216</v>
      </c>
      <c r="D27" s="3" t="s">
        <v>87</v>
      </c>
      <c r="E27" s="23">
        <v>43959</v>
      </c>
      <c r="F27" s="23">
        <v>43959</v>
      </c>
      <c r="G27" s="14">
        <v>1</v>
      </c>
      <c r="H27" s="4"/>
    </row>
    <row r="28" spans="1:8" hidden="1" outlineLevel="2" x14ac:dyDescent="0.35">
      <c r="A28" s="51" t="s">
        <v>370</v>
      </c>
      <c r="B28" s="4" t="s">
        <v>227</v>
      </c>
      <c r="C28" s="4" t="s">
        <v>217</v>
      </c>
      <c r="D28" s="3" t="s">
        <v>87</v>
      </c>
      <c r="E28" s="23">
        <v>43990</v>
      </c>
      <c r="F28" s="23">
        <v>43990</v>
      </c>
      <c r="G28" s="14">
        <v>1</v>
      </c>
      <c r="H28" s="4"/>
    </row>
    <row r="29" spans="1:8" hidden="1" outlineLevel="2" x14ac:dyDescent="0.35">
      <c r="A29" s="51" t="s">
        <v>371</v>
      </c>
      <c r="B29" s="4" t="s">
        <v>228</v>
      </c>
      <c r="C29" s="4" t="s">
        <v>229</v>
      </c>
      <c r="D29" s="3" t="s">
        <v>85</v>
      </c>
      <c r="E29" s="73"/>
      <c r="F29" s="73"/>
      <c r="G29" s="14">
        <v>0</v>
      </c>
      <c r="H29" s="4"/>
    </row>
    <row r="30" spans="1:8" hidden="1" outlineLevel="2" x14ac:dyDescent="0.35">
      <c r="A30" s="51" t="s">
        <v>372</v>
      </c>
      <c r="B30" s="4" t="s">
        <v>230</v>
      </c>
      <c r="C30" s="4" t="s">
        <v>229</v>
      </c>
      <c r="D30" s="3" t="s">
        <v>85</v>
      </c>
      <c r="E30" s="73"/>
      <c r="F30" s="73"/>
      <c r="G30" s="14">
        <v>0</v>
      </c>
      <c r="H30" s="4"/>
    </row>
    <row r="31" spans="1:8" outlineLevel="1" collapsed="1" x14ac:dyDescent="0.35">
      <c r="A31" s="20">
        <v>0.2</v>
      </c>
      <c r="B31" s="22" t="s">
        <v>1</v>
      </c>
      <c r="C31" s="22" t="s">
        <v>234</v>
      </c>
      <c r="D31" s="3" t="s">
        <v>87</v>
      </c>
      <c r="E31" s="22" t="s">
        <v>183</v>
      </c>
      <c r="F31" s="22" t="s">
        <v>255</v>
      </c>
      <c r="G31" s="39">
        <f>SUM(G32:G39)/8</f>
        <v>0.875</v>
      </c>
      <c r="H31" s="22"/>
    </row>
    <row r="32" spans="1:8" hidden="1" outlineLevel="2" x14ac:dyDescent="0.35">
      <c r="A32" s="3" t="s">
        <v>373</v>
      </c>
      <c r="B32" s="4" t="s">
        <v>235</v>
      </c>
      <c r="C32" s="4" t="s">
        <v>234</v>
      </c>
      <c r="D32" s="3" t="s">
        <v>87</v>
      </c>
      <c r="E32" s="4" t="s">
        <v>231</v>
      </c>
      <c r="F32" s="4" t="s">
        <v>231</v>
      </c>
      <c r="G32" s="14">
        <v>1</v>
      </c>
      <c r="H32" s="4"/>
    </row>
    <row r="33" spans="1:8" hidden="1" outlineLevel="2" x14ac:dyDescent="0.35">
      <c r="A33" s="3" t="s">
        <v>374</v>
      </c>
      <c r="B33" s="4" t="s">
        <v>236</v>
      </c>
      <c r="C33" s="4" t="s">
        <v>234</v>
      </c>
      <c r="D33" s="3" t="s">
        <v>87</v>
      </c>
      <c r="E33" s="4" t="s">
        <v>231</v>
      </c>
      <c r="F33" s="4" t="s">
        <v>231</v>
      </c>
      <c r="G33" s="14">
        <v>1</v>
      </c>
      <c r="H33" s="4"/>
    </row>
    <row r="34" spans="1:8" hidden="1" outlineLevel="2" x14ac:dyDescent="0.35">
      <c r="A34" s="3" t="s">
        <v>375</v>
      </c>
      <c r="B34" s="4" t="s">
        <v>237</v>
      </c>
      <c r="C34" s="4" t="s">
        <v>234</v>
      </c>
      <c r="D34" s="3" t="s">
        <v>87</v>
      </c>
      <c r="E34" s="4" t="s">
        <v>232</v>
      </c>
      <c r="F34" s="4" t="s">
        <v>232</v>
      </c>
      <c r="G34" s="14">
        <v>1</v>
      </c>
      <c r="H34" s="4"/>
    </row>
    <row r="35" spans="1:8" hidden="1" outlineLevel="2" x14ac:dyDescent="0.35">
      <c r="A35" s="3" t="s">
        <v>376</v>
      </c>
      <c r="B35" s="4" t="s">
        <v>238</v>
      </c>
      <c r="C35" s="4" t="s">
        <v>234</v>
      </c>
      <c r="D35" s="3" t="s">
        <v>87</v>
      </c>
      <c r="E35" s="4" t="s">
        <v>232</v>
      </c>
      <c r="F35" s="4" t="s">
        <v>232</v>
      </c>
      <c r="G35" s="14">
        <v>1</v>
      </c>
      <c r="H35" s="4"/>
    </row>
    <row r="36" spans="1:8" hidden="1" outlineLevel="2" x14ac:dyDescent="0.35">
      <c r="A36" s="3" t="s">
        <v>377</v>
      </c>
      <c r="B36" s="4" t="s">
        <v>239</v>
      </c>
      <c r="C36" s="4" t="s">
        <v>234</v>
      </c>
      <c r="D36" s="3" t="s">
        <v>87</v>
      </c>
      <c r="E36" s="4" t="s">
        <v>242</v>
      </c>
      <c r="F36" s="4" t="s">
        <v>242</v>
      </c>
      <c r="G36" s="14">
        <v>1</v>
      </c>
      <c r="H36" s="4"/>
    </row>
    <row r="37" spans="1:8" hidden="1" outlineLevel="2" x14ac:dyDescent="0.35">
      <c r="A37" s="3" t="s">
        <v>378</v>
      </c>
      <c r="B37" s="4" t="s">
        <v>240</v>
      </c>
      <c r="C37" s="4" t="s">
        <v>234</v>
      </c>
      <c r="D37" s="3" t="s">
        <v>87</v>
      </c>
      <c r="E37" s="4" t="s">
        <v>242</v>
      </c>
      <c r="F37" s="23">
        <v>43929</v>
      </c>
      <c r="G37" s="14">
        <v>1</v>
      </c>
      <c r="H37" s="4"/>
    </row>
    <row r="38" spans="1:8" hidden="1" outlineLevel="2" x14ac:dyDescent="0.35">
      <c r="A38" s="3" t="s">
        <v>379</v>
      </c>
      <c r="B38" s="4" t="s">
        <v>241</v>
      </c>
      <c r="C38" s="4" t="s">
        <v>234</v>
      </c>
      <c r="D38" s="3" t="s">
        <v>87</v>
      </c>
      <c r="E38" s="4" t="s">
        <v>242</v>
      </c>
      <c r="F38" s="23">
        <v>43929</v>
      </c>
      <c r="G38" s="14">
        <v>1</v>
      </c>
      <c r="H38" s="4"/>
    </row>
    <row r="39" spans="1:8" hidden="1" outlineLevel="2" x14ac:dyDescent="0.35">
      <c r="A39" s="3" t="s">
        <v>380</v>
      </c>
      <c r="B39" s="30" t="s">
        <v>272</v>
      </c>
      <c r="C39" s="4" t="s">
        <v>216</v>
      </c>
      <c r="D39" s="3" t="s">
        <v>85</v>
      </c>
      <c r="E39" s="4"/>
      <c r="F39" s="23"/>
      <c r="G39" s="14">
        <v>0</v>
      </c>
      <c r="H39" s="4"/>
    </row>
    <row r="40" spans="1:8" ht="43.5" x14ac:dyDescent="0.35">
      <c r="A40" s="17">
        <v>1</v>
      </c>
      <c r="B40" s="18" t="s">
        <v>191</v>
      </c>
      <c r="C40" s="19" t="s">
        <v>222</v>
      </c>
      <c r="D40" s="3" t="s">
        <v>86</v>
      </c>
      <c r="E40" s="19"/>
      <c r="F40" s="19"/>
      <c r="G40" s="41">
        <f>SUM(G41+G46+G59)/3</f>
        <v>0.51428571428571423</v>
      </c>
      <c r="H40" s="19"/>
    </row>
    <row r="41" spans="1:8" outlineLevel="1" collapsed="1" x14ac:dyDescent="0.35">
      <c r="A41" s="20">
        <v>1.1000000000000001</v>
      </c>
      <c r="B41" s="22" t="s">
        <v>256</v>
      </c>
      <c r="C41" s="22" t="s">
        <v>222</v>
      </c>
      <c r="D41" s="3" t="s">
        <v>86</v>
      </c>
      <c r="E41" s="31">
        <v>43990</v>
      </c>
      <c r="F41" s="31"/>
      <c r="G41" s="39">
        <f>SUM(G42:G45)/4</f>
        <v>0.9</v>
      </c>
      <c r="H41" s="22"/>
    </row>
    <row r="42" spans="1:8" hidden="1" outlineLevel="2" x14ac:dyDescent="0.35">
      <c r="A42" s="3" t="s">
        <v>381</v>
      </c>
      <c r="B42" s="30" t="s">
        <v>257</v>
      </c>
      <c r="C42" s="30" t="s">
        <v>217</v>
      </c>
      <c r="D42" s="3" t="s">
        <v>86</v>
      </c>
      <c r="E42" s="27">
        <v>43990</v>
      </c>
      <c r="F42" s="27"/>
      <c r="G42" s="14">
        <v>0.9</v>
      </c>
      <c r="H42" s="4"/>
    </row>
    <row r="43" spans="1:8" hidden="1" outlineLevel="2" x14ac:dyDescent="0.35">
      <c r="A43" s="3" t="s">
        <v>353</v>
      </c>
      <c r="B43" s="30" t="s">
        <v>258</v>
      </c>
      <c r="C43" s="30" t="s">
        <v>217</v>
      </c>
      <c r="D43" s="3" t="s">
        <v>86</v>
      </c>
      <c r="E43" s="27">
        <v>43990</v>
      </c>
      <c r="F43" s="27"/>
      <c r="G43" s="14">
        <v>0.9</v>
      </c>
      <c r="H43" s="4"/>
    </row>
    <row r="44" spans="1:8" hidden="1" outlineLevel="2" x14ac:dyDescent="0.35">
      <c r="A44" s="3" t="s">
        <v>354</v>
      </c>
      <c r="B44" s="30" t="s">
        <v>259</v>
      </c>
      <c r="C44" s="30" t="s">
        <v>217</v>
      </c>
      <c r="D44" s="3" t="s">
        <v>86</v>
      </c>
      <c r="E44" s="27">
        <v>43990</v>
      </c>
      <c r="F44" s="27"/>
      <c r="G44" s="14">
        <v>0.9</v>
      </c>
      <c r="H44" s="4"/>
    </row>
    <row r="45" spans="1:8" hidden="1" outlineLevel="2" x14ac:dyDescent="0.35">
      <c r="A45" s="3" t="s">
        <v>355</v>
      </c>
      <c r="B45" s="30" t="s">
        <v>260</v>
      </c>
      <c r="C45" s="30" t="s">
        <v>216</v>
      </c>
      <c r="D45" s="3" t="s">
        <v>86</v>
      </c>
      <c r="E45" s="27">
        <v>43990</v>
      </c>
      <c r="F45" s="27"/>
      <c r="G45" s="14">
        <v>0.9</v>
      </c>
      <c r="H45" s="4"/>
    </row>
    <row r="46" spans="1:8" outlineLevel="1" collapsed="1" x14ac:dyDescent="0.35">
      <c r="A46" s="20">
        <v>1.2</v>
      </c>
      <c r="B46" s="22" t="s">
        <v>209</v>
      </c>
      <c r="C46" s="22" t="s">
        <v>234</v>
      </c>
      <c r="D46" s="3" t="s">
        <v>86</v>
      </c>
      <c r="E46" s="31">
        <v>43929</v>
      </c>
      <c r="F46" s="22"/>
      <c r="G46" s="39">
        <f>SUM(G47:G58)/12</f>
        <v>0.5</v>
      </c>
      <c r="H46" s="22"/>
    </row>
    <row r="47" spans="1:8" hidden="1" outlineLevel="2" x14ac:dyDescent="0.35">
      <c r="A47" s="3" t="s">
        <v>382</v>
      </c>
      <c r="B47" s="30" t="s">
        <v>261</v>
      </c>
      <c r="C47" s="4" t="s">
        <v>234</v>
      </c>
      <c r="D47" s="3" t="s">
        <v>87</v>
      </c>
      <c r="E47" s="27">
        <v>43929</v>
      </c>
      <c r="F47" s="27">
        <v>43929</v>
      </c>
      <c r="G47" s="14">
        <v>1</v>
      </c>
      <c r="H47" s="4" t="s">
        <v>273</v>
      </c>
    </row>
    <row r="48" spans="1:8" hidden="1" outlineLevel="2" x14ac:dyDescent="0.35">
      <c r="A48" s="3" t="s">
        <v>383</v>
      </c>
      <c r="B48" s="30" t="s">
        <v>262</v>
      </c>
      <c r="C48" s="4" t="s">
        <v>234</v>
      </c>
      <c r="D48" s="3" t="s">
        <v>87</v>
      </c>
      <c r="E48" s="27">
        <v>43929</v>
      </c>
      <c r="F48" s="27">
        <v>43929</v>
      </c>
      <c r="G48" s="14">
        <v>1</v>
      </c>
      <c r="H48" s="4"/>
    </row>
    <row r="49" spans="1:8" hidden="1" outlineLevel="2" x14ac:dyDescent="0.35">
      <c r="A49" s="3" t="s">
        <v>384</v>
      </c>
      <c r="B49" s="30" t="s">
        <v>263</v>
      </c>
      <c r="C49" s="4" t="s">
        <v>234</v>
      </c>
      <c r="D49" s="3" t="s">
        <v>87</v>
      </c>
      <c r="E49" s="27">
        <v>43929</v>
      </c>
      <c r="F49" s="27">
        <v>43929</v>
      </c>
      <c r="G49" s="14">
        <v>1</v>
      </c>
      <c r="H49" s="4" t="s">
        <v>273</v>
      </c>
    </row>
    <row r="50" spans="1:8" hidden="1" outlineLevel="2" x14ac:dyDescent="0.35">
      <c r="A50" s="3" t="s">
        <v>385</v>
      </c>
      <c r="B50" s="30" t="s">
        <v>264</v>
      </c>
      <c r="C50" s="4" t="s">
        <v>234</v>
      </c>
      <c r="D50" s="3" t="s">
        <v>85</v>
      </c>
      <c r="E50" s="4"/>
      <c r="F50" s="4"/>
      <c r="G50" s="14">
        <v>0</v>
      </c>
      <c r="H50" s="4"/>
    </row>
    <row r="51" spans="1:8" hidden="1" outlineLevel="2" x14ac:dyDescent="0.35">
      <c r="A51" s="3" t="s">
        <v>386</v>
      </c>
      <c r="B51" s="30" t="s">
        <v>265</v>
      </c>
      <c r="C51" s="4" t="s">
        <v>234</v>
      </c>
      <c r="D51" s="3" t="s">
        <v>87</v>
      </c>
      <c r="E51" s="27">
        <v>43929</v>
      </c>
      <c r="F51" s="27">
        <v>43929</v>
      </c>
      <c r="G51" s="14">
        <v>1</v>
      </c>
      <c r="H51" s="4" t="s">
        <v>273</v>
      </c>
    </row>
    <row r="52" spans="1:8" hidden="1" outlineLevel="2" x14ac:dyDescent="0.35">
      <c r="A52" s="3" t="s">
        <v>387</v>
      </c>
      <c r="B52" s="30" t="s">
        <v>266</v>
      </c>
      <c r="C52" s="4" t="s">
        <v>234</v>
      </c>
      <c r="D52" s="3" t="s">
        <v>87</v>
      </c>
      <c r="E52" s="27">
        <v>43929</v>
      </c>
      <c r="F52" s="27">
        <v>43929</v>
      </c>
      <c r="G52" s="14">
        <v>1</v>
      </c>
      <c r="H52" s="4" t="s">
        <v>273</v>
      </c>
    </row>
    <row r="53" spans="1:8" hidden="1" outlineLevel="2" x14ac:dyDescent="0.35">
      <c r="A53" s="3" t="s">
        <v>388</v>
      </c>
      <c r="B53" s="30" t="s">
        <v>267</v>
      </c>
      <c r="C53" s="4" t="s">
        <v>234</v>
      </c>
      <c r="D53" s="3" t="s">
        <v>85</v>
      </c>
      <c r="E53" s="4"/>
      <c r="F53" s="4"/>
      <c r="G53" s="14">
        <v>0</v>
      </c>
      <c r="H53" s="4"/>
    </row>
    <row r="54" spans="1:8" hidden="1" outlineLevel="2" x14ac:dyDescent="0.35">
      <c r="A54" s="3" t="s">
        <v>389</v>
      </c>
      <c r="B54" s="30" t="s">
        <v>268</v>
      </c>
      <c r="C54" s="4" t="s">
        <v>234</v>
      </c>
      <c r="D54" s="3" t="s">
        <v>85</v>
      </c>
      <c r="E54" s="4"/>
      <c r="F54" s="4"/>
      <c r="G54" s="14">
        <v>0</v>
      </c>
      <c r="H54" s="4"/>
    </row>
    <row r="55" spans="1:8" hidden="1" outlineLevel="2" x14ac:dyDescent="0.35">
      <c r="A55" s="3" t="s">
        <v>390</v>
      </c>
      <c r="B55" s="30" t="s">
        <v>269</v>
      </c>
      <c r="C55" s="4" t="s">
        <v>234</v>
      </c>
      <c r="D55" s="3" t="s">
        <v>87</v>
      </c>
      <c r="E55" s="27">
        <v>43929</v>
      </c>
      <c r="F55" s="27">
        <v>43929</v>
      </c>
      <c r="G55" s="14">
        <v>1</v>
      </c>
      <c r="H55" s="4" t="s">
        <v>273</v>
      </c>
    </row>
    <row r="56" spans="1:8" hidden="1" outlineLevel="2" x14ac:dyDescent="0.35">
      <c r="A56" s="3" t="s">
        <v>391</v>
      </c>
      <c r="B56" s="30" t="s">
        <v>270</v>
      </c>
      <c r="C56" s="4" t="s">
        <v>234</v>
      </c>
      <c r="D56" s="3" t="s">
        <v>85</v>
      </c>
      <c r="E56" s="4"/>
      <c r="F56" s="4"/>
      <c r="G56" s="14">
        <v>0</v>
      </c>
      <c r="H56" s="4"/>
    </row>
    <row r="57" spans="1:8" hidden="1" outlineLevel="2" x14ac:dyDescent="0.35">
      <c r="A57" s="3" t="s">
        <v>392</v>
      </c>
      <c r="B57" s="30" t="s">
        <v>271</v>
      </c>
      <c r="C57" s="4" t="s">
        <v>234</v>
      </c>
      <c r="D57" s="3" t="s">
        <v>85</v>
      </c>
      <c r="E57" s="4"/>
      <c r="F57" s="4"/>
      <c r="G57" s="14">
        <v>0</v>
      </c>
      <c r="H57" s="4"/>
    </row>
    <row r="58" spans="1:8" hidden="1" outlineLevel="2" x14ac:dyDescent="0.35">
      <c r="A58" s="3" t="s">
        <v>393</v>
      </c>
      <c r="B58" s="30" t="s">
        <v>272</v>
      </c>
      <c r="C58" s="4" t="s">
        <v>216</v>
      </c>
      <c r="D58" s="3" t="s">
        <v>85</v>
      </c>
      <c r="E58" s="4"/>
      <c r="F58" s="4"/>
      <c r="G58" s="14">
        <v>0</v>
      </c>
      <c r="H58" s="4"/>
    </row>
    <row r="59" spans="1:8" outlineLevel="1" collapsed="1" x14ac:dyDescent="0.35">
      <c r="A59" s="35">
        <v>1.3</v>
      </c>
      <c r="B59" s="32" t="s">
        <v>211</v>
      </c>
      <c r="C59" s="29" t="s">
        <v>234</v>
      </c>
      <c r="D59" s="69" t="s">
        <v>86</v>
      </c>
      <c r="E59" s="33">
        <v>43929</v>
      </c>
      <c r="F59" s="22"/>
      <c r="G59" s="39">
        <f>SUM(G60:G66)/7</f>
        <v>0.14285714285714285</v>
      </c>
      <c r="H59" s="22"/>
    </row>
    <row r="60" spans="1:8" hidden="1" outlineLevel="2" x14ac:dyDescent="0.35">
      <c r="A60" s="3" t="s">
        <v>394</v>
      </c>
      <c r="B60" s="30" t="s">
        <v>274</v>
      </c>
      <c r="C60" s="30" t="s">
        <v>234</v>
      </c>
      <c r="D60" s="3" t="s">
        <v>87</v>
      </c>
      <c r="E60" s="27">
        <v>43929</v>
      </c>
      <c r="F60" s="27">
        <v>43929</v>
      </c>
      <c r="G60" s="14">
        <v>1</v>
      </c>
      <c r="H60" s="4"/>
    </row>
    <row r="61" spans="1:8" hidden="1" outlineLevel="2" x14ac:dyDescent="0.35">
      <c r="A61" s="3" t="s">
        <v>395</v>
      </c>
      <c r="B61" s="30" t="s">
        <v>282</v>
      </c>
      <c r="C61" s="30" t="s">
        <v>234</v>
      </c>
      <c r="D61" s="3" t="s">
        <v>85</v>
      </c>
      <c r="E61" s="27"/>
      <c r="F61" s="27"/>
      <c r="G61" s="14">
        <v>0</v>
      </c>
      <c r="H61" s="4"/>
    </row>
    <row r="62" spans="1:8" hidden="1" outlineLevel="2" x14ac:dyDescent="0.35">
      <c r="A62" s="3" t="s">
        <v>396</v>
      </c>
      <c r="B62" s="30" t="s">
        <v>275</v>
      </c>
      <c r="C62" s="30" t="s">
        <v>234</v>
      </c>
      <c r="D62" s="3" t="s">
        <v>85</v>
      </c>
      <c r="E62" s="4"/>
      <c r="F62" s="4"/>
      <c r="G62" s="14">
        <v>0</v>
      </c>
      <c r="H62" s="4"/>
    </row>
    <row r="63" spans="1:8" hidden="1" outlineLevel="2" x14ac:dyDescent="0.35">
      <c r="A63" s="3" t="s">
        <v>397</v>
      </c>
      <c r="B63" s="30" t="s">
        <v>276</v>
      </c>
      <c r="C63" s="30" t="s">
        <v>234</v>
      </c>
      <c r="D63" s="3" t="s">
        <v>85</v>
      </c>
      <c r="E63" s="4"/>
      <c r="F63" s="4"/>
      <c r="G63" s="14">
        <v>0</v>
      </c>
      <c r="H63" s="4"/>
    </row>
    <row r="64" spans="1:8" hidden="1" outlineLevel="2" x14ac:dyDescent="0.35">
      <c r="A64" s="3" t="s">
        <v>398</v>
      </c>
      <c r="B64" s="30" t="s">
        <v>277</v>
      </c>
      <c r="C64" s="30" t="s">
        <v>234</v>
      </c>
      <c r="D64" s="3" t="s">
        <v>85</v>
      </c>
      <c r="E64" s="4"/>
      <c r="F64" s="4"/>
      <c r="G64" s="14">
        <v>0</v>
      </c>
      <c r="H64" s="4"/>
    </row>
    <row r="65" spans="1:8" hidden="1" outlineLevel="2" x14ac:dyDescent="0.35">
      <c r="A65" s="3" t="s">
        <v>399</v>
      </c>
      <c r="B65" s="30" t="s">
        <v>278</v>
      </c>
      <c r="C65" s="30" t="s">
        <v>234</v>
      </c>
      <c r="D65" s="3" t="s">
        <v>85</v>
      </c>
      <c r="E65" s="4"/>
      <c r="F65" s="4"/>
      <c r="G65" s="14">
        <v>0</v>
      </c>
      <c r="H65" s="4"/>
    </row>
    <row r="66" spans="1:8" hidden="1" outlineLevel="2" x14ac:dyDescent="0.35">
      <c r="A66" s="3" t="s">
        <v>400</v>
      </c>
      <c r="B66" s="30" t="s">
        <v>272</v>
      </c>
      <c r="C66" s="30" t="s">
        <v>234</v>
      </c>
      <c r="D66" s="3" t="s">
        <v>85</v>
      </c>
      <c r="E66" s="4"/>
      <c r="F66" s="4"/>
      <c r="G66" s="14">
        <v>0</v>
      </c>
      <c r="H66" s="4"/>
    </row>
    <row r="67" spans="1:8" collapsed="1" x14ac:dyDescent="0.35">
      <c r="A67" s="17">
        <v>2</v>
      </c>
      <c r="B67" s="19" t="s">
        <v>212</v>
      </c>
      <c r="C67" s="19" t="s">
        <v>222</v>
      </c>
      <c r="D67" s="3" t="s">
        <v>85</v>
      </c>
      <c r="E67" s="19"/>
      <c r="F67" s="19"/>
      <c r="G67" s="43">
        <f>G68</f>
        <v>0</v>
      </c>
      <c r="H67" s="19"/>
    </row>
    <row r="68" spans="1:8" hidden="1" outlineLevel="1" collapsed="1" x14ac:dyDescent="0.35">
      <c r="A68" s="20">
        <v>2.1</v>
      </c>
      <c r="B68" s="22" t="s">
        <v>212</v>
      </c>
      <c r="C68" s="22" t="s">
        <v>234</v>
      </c>
      <c r="D68" s="3" t="s">
        <v>85</v>
      </c>
      <c r="E68" s="22"/>
      <c r="F68" s="22"/>
      <c r="G68" s="39">
        <f>SUM(G69:G75)/7</f>
        <v>0</v>
      </c>
      <c r="H68" s="22"/>
    </row>
    <row r="69" spans="1:8" hidden="1" outlineLevel="2" x14ac:dyDescent="0.35">
      <c r="A69" s="3" t="s">
        <v>401</v>
      </c>
      <c r="B69" s="30" t="s">
        <v>279</v>
      </c>
      <c r="C69" s="4" t="s">
        <v>234</v>
      </c>
      <c r="D69" s="3" t="s">
        <v>85</v>
      </c>
      <c r="E69" s="4"/>
      <c r="F69" s="4"/>
      <c r="G69" s="14">
        <v>0</v>
      </c>
      <c r="H69" s="4"/>
    </row>
    <row r="70" spans="1:8" hidden="1" outlineLevel="2" x14ac:dyDescent="0.35">
      <c r="A70" s="3" t="s">
        <v>402</v>
      </c>
      <c r="B70" s="30" t="s">
        <v>280</v>
      </c>
      <c r="C70" s="4" t="s">
        <v>234</v>
      </c>
      <c r="D70" s="3" t="s">
        <v>85</v>
      </c>
      <c r="E70" s="4"/>
      <c r="F70" s="4"/>
      <c r="G70" s="14">
        <v>0</v>
      </c>
      <c r="H70" s="4"/>
    </row>
    <row r="71" spans="1:8" hidden="1" outlineLevel="2" x14ac:dyDescent="0.35">
      <c r="A71" s="3" t="s">
        <v>403</v>
      </c>
      <c r="B71" s="30" t="s">
        <v>281</v>
      </c>
      <c r="C71" s="4" t="s">
        <v>234</v>
      </c>
      <c r="D71" s="3" t="s">
        <v>85</v>
      </c>
      <c r="E71" s="4"/>
      <c r="F71" s="4"/>
      <c r="G71" s="14">
        <v>0</v>
      </c>
      <c r="H71" s="4"/>
    </row>
    <row r="72" spans="1:8" hidden="1" outlineLevel="2" x14ac:dyDescent="0.35">
      <c r="A72" s="3" t="s">
        <v>404</v>
      </c>
      <c r="B72" s="30" t="s">
        <v>283</v>
      </c>
      <c r="C72" s="4" t="s">
        <v>234</v>
      </c>
      <c r="D72" s="3" t="s">
        <v>85</v>
      </c>
      <c r="E72" s="4"/>
      <c r="F72" s="4"/>
      <c r="G72" s="14">
        <v>0</v>
      </c>
      <c r="H72" s="4"/>
    </row>
    <row r="73" spans="1:8" hidden="1" outlineLevel="2" x14ac:dyDescent="0.35">
      <c r="A73" s="3" t="s">
        <v>405</v>
      </c>
      <c r="B73" s="30" t="s">
        <v>284</v>
      </c>
      <c r="C73" s="4" t="s">
        <v>234</v>
      </c>
      <c r="D73" s="3" t="s">
        <v>85</v>
      </c>
      <c r="E73" s="4"/>
      <c r="F73" s="4"/>
      <c r="G73" s="14">
        <v>0</v>
      </c>
      <c r="H73" s="4"/>
    </row>
    <row r="74" spans="1:8" hidden="1" outlineLevel="2" x14ac:dyDescent="0.35">
      <c r="A74" s="3" t="s">
        <v>406</v>
      </c>
      <c r="B74" s="30" t="s">
        <v>285</v>
      </c>
      <c r="C74" s="4" t="s">
        <v>234</v>
      </c>
      <c r="D74" s="3" t="s">
        <v>85</v>
      </c>
      <c r="E74" s="4"/>
      <c r="F74" s="4"/>
      <c r="G74" s="14">
        <v>0</v>
      </c>
      <c r="H74" s="4"/>
    </row>
    <row r="75" spans="1:8" hidden="1" outlineLevel="2" x14ac:dyDescent="0.35">
      <c r="A75" s="3" t="s">
        <v>407</v>
      </c>
      <c r="B75" s="30" t="s">
        <v>272</v>
      </c>
      <c r="C75" s="4" t="s">
        <v>216</v>
      </c>
      <c r="D75" s="3" t="s">
        <v>85</v>
      </c>
      <c r="E75" s="4"/>
      <c r="F75" s="4"/>
      <c r="G75" s="14">
        <v>0</v>
      </c>
      <c r="H75" s="4"/>
    </row>
    <row r="76" spans="1:8" ht="29.25" customHeight="1" collapsed="1" x14ac:dyDescent="0.35">
      <c r="A76" s="17">
        <v>3</v>
      </c>
      <c r="B76" s="37" t="s">
        <v>286</v>
      </c>
      <c r="C76" s="38" t="s">
        <v>222</v>
      </c>
      <c r="D76" s="3" t="s">
        <v>85</v>
      </c>
      <c r="E76" s="38"/>
      <c r="F76" s="38"/>
      <c r="G76" s="41">
        <f>SUM(G77+G82)/2</f>
        <v>0</v>
      </c>
      <c r="H76" s="38"/>
    </row>
    <row r="77" spans="1:8" hidden="1" outlineLevel="1" collapsed="1" x14ac:dyDescent="0.35">
      <c r="A77" s="20">
        <v>3.1</v>
      </c>
      <c r="B77" s="36" t="s">
        <v>213</v>
      </c>
      <c r="C77" s="34" t="s">
        <v>234</v>
      </c>
      <c r="D77" s="3" t="s">
        <v>85</v>
      </c>
      <c r="E77" s="20"/>
      <c r="F77" s="20"/>
      <c r="G77" s="39">
        <f>SUM(G78:G81)/4</f>
        <v>0</v>
      </c>
      <c r="H77" s="20"/>
    </row>
    <row r="78" spans="1:8" hidden="1" outlineLevel="2" x14ac:dyDescent="0.35">
      <c r="A78" s="3" t="s">
        <v>408</v>
      </c>
      <c r="B78" s="30" t="s">
        <v>287</v>
      </c>
      <c r="C78" s="30" t="s">
        <v>234</v>
      </c>
      <c r="D78" s="3" t="s">
        <v>85</v>
      </c>
      <c r="E78" s="4"/>
      <c r="F78" s="4"/>
      <c r="G78" s="14">
        <v>0</v>
      </c>
      <c r="H78" s="4"/>
    </row>
    <row r="79" spans="1:8" hidden="1" outlineLevel="2" x14ac:dyDescent="0.35">
      <c r="A79" s="3" t="s">
        <v>409</v>
      </c>
      <c r="B79" s="30" t="s">
        <v>288</v>
      </c>
      <c r="C79" s="30" t="s">
        <v>234</v>
      </c>
      <c r="D79" s="3" t="s">
        <v>85</v>
      </c>
      <c r="E79" s="4"/>
      <c r="F79" s="4"/>
      <c r="G79" s="14">
        <v>0</v>
      </c>
      <c r="H79" s="4"/>
    </row>
    <row r="80" spans="1:8" hidden="1" outlineLevel="2" x14ac:dyDescent="0.35">
      <c r="A80" s="3" t="s">
        <v>410</v>
      </c>
      <c r="B80" s="30" t="s">
        <v>271</v>
      </c>
      <c r="C80" s="30" t="s">
        <v>234</v>
      </c>
      <c r="D80" s="3" t="s">
        <v>85</v>
      </c>
      <c r="E80" s="4"/>
      <c r="F80" s="4"/>
      <c r="G80" s="14">
        <v>0</v>
      </c>
      <c r="H80" s="4"/>
    </row>
    <row r="81" spans="1:8" hidden="1" outlineLevel="2" x14ac:dyDescent="0.35">
      <c r="A81" s="3" t="s">
        <v>411</v>
      </c>
      <c r="B81" s="30" t="s">
        <v>272</v>
      </c>
      <c r="C81" s="30" t="s">
        <v>216</v>
      </c>
      <c r="D81" s="3" t="s">
        <v>85</v>
      </c>
      <c r="E81" s="4"/>
      <c r="F81" s="4"/>
      <c r="G81" s="14">
        <v>0</v>
      </c>
      <c r="H81" s="4"/>
    </row>
    <row r="82" spans="1:8" hidden="1" outlineLevel="1" x14ac:dyDescent="0.35">
      <c r="A82" s="20">
        <v>3.2</v>
      </c>
      <c r="B82" s="22" t="s">
        <v>214</v>
      </c>
      <c r="C82" s="22" t="s">
        <v>234</v>
      </c>
      <c r="D82" s="3" t="s">
        <v>85</v>
      </c>
      <c r="E82" s="22"/>
      <c r="F82" s="22"/>
      <c r="G82" s="39">
        <f>SUM(G83:G87)/5</f>
        <v>0</v>
      </c>
      <c r="H82" s="22"/>
    </row>
    <row r="83" spans="1:8" hidden="1" outlineLevel="2" x14ac:dyDescent="0.35">
      <c r="A83" s="3" t="s">
        <v>412</v>
      </c>
      <c r="B83" s="30" t="s">
        <v>289</v>
      </c>
      <c r="C83" s="30" t="s">
        <v>234</v>
      </c>
      <c r="D83" s="3" t="s">
        <v>85</v>
      </c>
      <c r="E83" s="4"/>
      <c r="F83" s="4"/>
      <c r="G83" s="14">
        <v>0</v>
      </c>
      <c r="H83" s="4"/>
    </row>
    <row r="84" spans="1:8" hidden="1" outlineLevel="2" x14ac:dyDescent="0.35">
      <c r="A84" s="3" t="s">
        <v>413</v>
      </c>
      <c r="B84" s="30" t="s">
        <v>290</v>
      </c>
      <c r="C84" s="30" t="s">
        <v>234</v>
      </c>
      <c r="D84" s="3" t="s">
        <v>85</v>
      </c>
      <c r="E84" s="4"/>
      <c r="F84" s="4"/>
      <c r="G84" s="14">
        <v>0</v>
      </c>
      <c r="H84" s="4"/>
    </row>
    <row r="85" spans="1:8" hidden="1" outlineLevel="2" x14ac:dyDescent="0.35">
      <c r="A85" s="3" t="s">
        <v>414</v>
      </c>
      <c r="B85" s="30" t="s">
        <v>291</v>
      </c>
      <c r="C85" s="30" t="s">
        <v>234</v>
      </c>
      <c r="D85" s="3" t="s">
        <v>85</v>
      </c>
      <c r="E85" s="4"/>
      <c r="F85" s="4"/>
      <c r="G85" s="14">
        <v>0</v>
      </c>
      <c r="H85" s="4"/>
    </row>
    <row r="86" spans="1:8" hidden="1" outlineLevel="2" x14ac:dyDescent="0.35">
      <c r="A86" s="3" t="s">
        <v>415</v>
      </c>
      <c r="B86" s="30" t="s">
        <v>271</v>
      </c>
      <c r="C86" s="30" t="s">
        <v>234</v>
      </c>
      <c r="D86" s="3" t="s">
        <v>85</v>
      </c>
      <c r="E86" s="4"/>
      <c r="F86" s="4"/>
      <c r="G86" s="14">
        <v>0</v>
      </c>
      <c r="H86" s="4"/>
    </row>
    <row r="87" spans="1:8" hidden="1" outlineLevel="2" x14ac:dyDescent="0.35">
      <c r="A87" s="3" t="s">
        <v>416</v>
      </c>
      <c r="B87" s="30" t="s">
        <v>272</v>
      </c>
      <c r="C87" s="30" t="s">
        <v>216</v>
      </c>
      <c r="D87" s="3" t="s">
        <v>85</v>
      </c>
      <c r="E87" s="4"/>
      <c r="F87" s="4"/>
      <c r="G87" s="14">
        <v>0</v>
      </c>
      <c r="H87" s="4"/>
    </row>
    <row r="88" spans="1:8" ht="43.5" x14ac:dyDescent="0.35">
      <c r="A88" s="17">
        <v>4</v>
      </c>
      <c r="B88" s="37" t="s">
        <v>292</v>
      </c>
      <c r="C88" s="38" t="s">
        <v>222</v>
      </c>
      <c r="D88" s="3" t="s">
        <v>85</v>
      </c>
      <c r="E88" s="38"/>
      <c r="F88" s="38"/>
      <c r="G88" s="41">
        <f>SUM(G89+G104+G143)/3</f>
        <v>0</v>
      </c>
      <c r="H88" s="38"/>
    </row>
    <row r="89" spans="1:8" outlineLevel="1" x14ac:dyDescent="0.35">
      <c r="A89" s="35">
        <v>4.0999999999999996</v>
      </c>
      <c r="B89" s="32" t="s">
        <v>210</v>
      </c>
      <c r="C89" s="29" t="s">
        <v>234</v>
      </c>
      <c r="D89" s="69" t="s">
        <v>85</v>
      </c>
      <c r="E89" s="22"/>
      <c r="F89" s="22"/>
      <c r="G89" s="39">
        <f>SUM(G90:G102)/14</f>
        <v>0</v>
      </c>
      <c r="H89" s="22"/>
    </row>
    <row r="90" spans="1:8" outlineLevel="2" x14ac:dyDescent="0.35">
      <c r="A90" s="3" t="s">
        <v>417</v>
      </c>
      <c r="B90" s="71" t="s">
        <v>293</v>
      </c>
      <c r="C90" s="4" t="s">
        <v>234</v>
      </c>
      <c r="D90" s="3" t="s">
        <v>85</v>
      </c>
      <c r="E90" s="4"/>
      <c r="F90" s="4"/>
      <c r="G90" s="14">
        <v>0</v>
      </c>
      <c r="H90" s="4"/>
    </row>
    <row r="91" spans="1:8" outlineLevel="2" x14ac:dyDescent="0.35">
      <c r="A91" s="3" t="s">
        <v>418</v>
      </c>
      <c r="B91" s="68" t="s">
        <v>57</v>
      </c>
      <c r="C91" s="4" t="s">
        <v>234</v>
      </c>
      <c r="D91" s="3" t="s">
        <v>85</v>
      </c>
      <c r="E91" s="4"/>
      <c r="F91" s="4"/>
      <c r="G91" s="14">
        <v>0</v>
      </c>
      <c r="H91" s="4"/>
    </row>
    <row r="92" spans="1:8" outlineLevel="2" x14ac:dyDescent="0.35">
      <c r="A92" s="3" t="s">
        <v>419</v>
      </c>
      <c r="B92" s="68" t="s">
        <v>294</v>
      </c>
      <c r="C92" s="4" t="s">
        <v>234</v>
      </c>
      <c r="D92" s="3" t="s">
        <v>85</v>
      </c>
      <c r="E92" s="4"/>
      <c r="F92" s="4"/>
      <c r="G92" s="14">
        <v>0</v>
      </c>
      <c r="H92" s="4"/>
    </row>
    <row r="93" spans="1:8" outlineLevel="2" x14ac:dyDescent="0.35">
      <c r="A93" s="3" t="s">
        <v>420</v>
      </c>
      <c r="B93" s="68" t="s">
        <v>295</v>
      </c>
      <c r="C93" s="4" t="s">
        <v>234</v>
      </c>
      <c r="D93" s="3" t="s">
        <v>85</v>
      </c>
      <c r="E93" s="4"/>
      <c r="F93" s="4"/>
      <c r="G93" s="14">
        <v>0</v>
      </c>
      <c r="H93" s="4"/>
    </row>
    <row r="94" spans="1:8" outlineLevel="2" x14ac:dyDescent="0.35">
      <c r="A94" s="3" t="s">
        <v>421</v>
      </c>
      <c r="B94" s="68" t="s">
        <v>567</v>
      </c>
      <c r="C94" s="4" t="s">
        <v>234</v>
      </c>
      <c r="D94" s="3" t="s">
        <v>85</v>
      </c>
      <c r="E94" s="4"/>
      <c r="F94" s="4"/>
      <c r="G94" s="14">
        <v>0</v>
      </c>
      <c r="H94" s="4"/>
    </row>
    <row r="95" spans="1:8" outlineLevel="2" x14ac:dyDescent="0.35">
      <c r="A95" s="3" t="s">
        <v>422</v>
      </c>
      <c r="B95" s="68" t="s">
        <v>568</v>
      </c>
      <c r="C95" s="4" t="s">
        <v>234</v>
      </c>
      <c r="D95" s="3" t="s">
        <v>85</v>
      </c>
      <c r="E95" s="4"/>
      <c r="F95" s="4"/>
      <c r="G95" s="14">
        <v>0</v>
      </c>
      <c r="H95" s="4"/>
    </row>
    <row r="96" spans="1:8" outlineLevel="2" x14ac:dyDescent="0.35">
      <c r="A96" s="3" t="s">
        <v>423</v>
      </c>
      <c r="B96" s="71" t="s">
        <v>296</v>
      </c>
      <c r="C96" s="4" t="s">
        <v>234</v>
      </c>
      <c r="D96" s="3" t="s">
        <v>85</v>
      </c>
      <c r="E96" s="4"/>
      <c r="F96" s="4"/>
      <c r="G96" s="14">
        <v>0</v>
      </c>
      <c r="H96" s="4"/>
    </row>
    <row r="97" spans="1:8" outlineLevel="2" x14ac:dyDescent="0.35">
      <c r="A97" s="3" t="s">
        <v>424</v>
      </c>
      <c r="B97" s="68" t="s">
        <v>297</v>
      </c>
      <c r="C97" s="4" t="s">
        <v>234</v>
      </c>
      <c r="D97" s="3" t="s">
        <v>85</v>
      </c>
      <c r="E97" s="4"/>
      <c r="F97" s="4"/>
      <c r="G97" s="14">
        <v>0</v>
      </c>
      <c r="H97" s="4"/>
    </row>
    <row r="98" spans="1:8" outlineLevel="2" x14ac:dyDescent="0.35">
      <c r="A98" s="3" t="s">
        <v>425</v>
      </c>
      <c r="B98" s="68" t="s">
        <v>298</v>
      </c>
      <c r="C98" s="4" t="s">
        <v>234</v>
      </c>
      <c r="D98" s="3" t="s">
        <v>85</v>
      </c>
      <c r="E98" s="4"/>
      <c r="F98" s="4"/>
      <c r="G98" s="14">
        <v>0</v>
      </c>
      <c r="H98" s="4"/>
    </row>
    <row r="99" spans="1:8" outlineLevel="2" x14ac:dyDescent="0.35">
      <c r="A99" s="3" t="s">
        <v>426</v>
      </c>
      <c r="B99" s="71" t="s">
        <v>570</v>
      </c>
      <c r="C99" s="4" t="s">
        <v>234</v>
      </c>
      <c r="D99" s="3" t="s">
        <v>85</v>
      </c>
      <c r="E99" s="4"/>
      <c r="F99" s="4"/>
      <c r="G99" s="14">
        <v>0</v>
      </c>
      <c r="H99" s="4"/>
    </row>
    <row r="100" spans="1:8" outlineLevel="2" x14ac:dyDescent="0.35">
      <c r="A100" s="3" t="s">
        <v>427</v>
      </c>
      <c r="B100" s="68" t="s">
        <v>569</v>
      </c>
      <c r="C100" s="4" t="s">
        <v>234</v>
      </c>
      <c r="D100" s="3" t="s">
        <v>85</v>
      </c>
      <c r="E100" s="4"/>
      <c r="F100" s="4"/>
      <c r="G100" s="14">
        <v>0</v>
      </c>
      <c r="H100" s="4"/>
    </row>
    <row r="101" spans="1:8" outlineLevel="2" x14ac:dyDescent="0.35">
      <c r="A101" s="3" t="s">
        <v>428</v>
      </c>
      <c r="B101" s="71" t="s">
        <v>574</v>
      </c>
      <c r="C101" s="4" t="s">
        <v>234</v>
      </c>
      <c r="D101" s="3" t="s">
        <v>85</v>
      </c>
      <c r="E101" s="4"/>
      <c r="F101" s="4"/>
      <c r="G101" s="14">
        <v>0</v>
      </c>
      <c r="H101" s="4"/>
    </row>
    <row r="102" spans="1:8" outlineLevel="2" x14ac:dyDescent="0.35">
      <c r="A102" s="3" t="s">
        <v>429</v>
      </c>
      <c r="B102" s="68" t="s">
        <v>571</v>
      </c>
      <c r="C102" s="4" t="s">
        <v>234</v>
      </c>
      <c r="D102" s="3" t="s">
        <v>85</v>
      </c>
      <c r="E102" s="4"/>
      <c r="F102" s="4"/>
      <c r="G102" s="14">
        <v>0</v>
      </c>
      <c r="H102" s="4"/>
    </row>
    <row r="103" spans="1:8" outlineLevel="2" x14ac:dyDescent="0.35">
      <c r="A103" s="3" t="s">
        <v>573</v>
      </c>
      <c r="B103" s="68" t="s">
        <v>572</v>
      </c>
      <c r="C103" s="4" t="s">
        <v>234</v>
      </c>
      <c r="D103" s="3" t="s">
        <v>85</v>
      </c>
      <c r="E103" s="4"/>
      <c r="F103" s="4"/>
      <c r="G103" s="14">
        <v>0</v>
      </c>
      <c r="H103" s="4"/>
    </row>
    <row r="104" spans="1:8" outlineLevel="1" collapsed="1" x14ac:dyDescent="0.35">
      <c r="A104" s="20">
        <v>4.2</v>
      </c>
      <c r="B104" s="22" t="s">
        <v>95</v>
      </c>
      <c r="C104" s="22" t="s">
        <v>234</v>
      </c>
      <c r="D104" s="3" t="s">
        <v>85</v>
      </c>
      <c r="E104" s="22"/>
      <c r="F104" s="22"/>
      <c r="G104" s="39">
        <f>SUM(G105+G129+G134+G139)/4</f>
        <v>0</v>
      </c>
      <c r="H104" s="22"/>
    </row>
    <row r="105" spans="1:8" hidden="1" outlineLevel="2" collapsed="1" x14ac:dyDescent="0.35">
      <c r="A105" s="45" t="s">
        <v>430</v>
      </c>
      <c r="B105" s="28" t="s">
        <v>299</v>
      </c>
      <c r="C105" s="28" t="s">
        <v>234</v>
      </c>
      <c r="D105" s="3" t="s">
        <v>85</v>
      </c>
      <c r="E105" s="28"/>
      <c r="F105" s="28"/>
      <c r="G105" s="42">
        <f>SUM(G106:G128)/23</f>
        <v>0</v>
      </c>
      <c r="H105" s="28"/>
    </row>
    <row r="106" spans="1:8" hidden="1" outlineLevel="3" x14ac:dyDescent="0.35">
      <c r="A106" s="3" t="s">
        <v>434</v>
      </c>
      <c r="B106" s="30" t="s">
        <v>300</v>
      </c>
      <c r="C106" s="30" t="s">
        <v>234</v>
      </c>
      <c r="D106" s="3" t="s">
        <v>85</v>
      </c>
      <c r="E106" s="4"/>
      <c r="F106" s="4"/>
      <c r="G106" s="14">
        <v>0</v>
      </c>
      <c r="H106" s="4"/>
    </row>
    <row r="107" spans="1:8" hidden="1" outlineLevel="3" x14ac:dyDescent="0.35">
      <c r="A107" s="3" t="s">
        <v>435</v>
      </c>
      <c r="B107" s="30" t="s">
        <v>301</v>
      </c>
      <c r="C107" s="30" t="s">
        <v>234</v>
      </c>
      <c r="D107" s="3" t="s">
        <v>85</v>
      </c>
      <c r="E107" s="4"/>
      <c r="F107" s="4"/>
      <c r="G107" s="14">
        <v>0</v>
      </c>
      <c r="H107" s="4"/>
    </row>
    <row r="108" spans="1:8" hidden="1" outlineLevel="3" x14ac:dyDescent="0.35">
      <c r="A108" s="3" t="s">
        <v>436</v>
      </c>
      <c r="B108" s="30" t="s">
        <v>302</v>
      </c>
      <c r="C108" s="30" t="s">
        <v>234</v>
      </c>
      <c r="D108" s="3" t="s">
        <v>85</v>
      </c>
      <c r="E108" s="4"/>
      <c r="F108" s="4"/>
      <c r="G108" s="14">
        <v>0</v>
      </c>
      <c r="H108" s="4"/>
    </row>
    <row r="109" spans="1:8" hidden="1" outlineLevel="3" x14ac:dyDescent="0.35">
      <c r="A109" s="3" t="s">
        <v>437</v>
      </c>
      <c r="B109" s="30" t="s">
        <v>303</v>
      </c>
      <c r="C109" s="30" t="s">
        <v>234</v>
      </c>
      <c r="D109" s="3" t="s">
        <v>85</v>
      </c>
      <c r="E109" s="4"/>
      <c r="F109" s="4"/>
      <c r="G109" s="14">
        <v>0</v>
      </c>
      <c r="H109" s="4"/>
    </row>
    <row r="110" spans="1:8" hidden="1" outlineLevel="3" x14ac:dyDescent="0.35">
      <c r="A110" s="3" t="s">
        <v>438</v>
      </c>
      <c r="B110" s="30" t="s">
        <v>304</v>
      </c>
      <c r="C110" s="30" t="s">
        <v>234</v>
      </c>
      <c r="D110" s="3" t="s">
        <v>85</v>
      </c>
      <c r="E110" s="4"/>
      <c r="F110" s="4"/>
      <c r="G110" s="14">
        <v>0</v>
      </c>
      <c r="H110" s="4"/>
    </row>
    <row r="111" spans="1:8" hidden="1" outlineLevel="3" x14ac:dyDescent="0.35">
      <c r="A111" s="3" t="s">
        <v>439</v>
      </c>
      <c r="B111" s="30" t="s">
        <v>305</v>
      </c>
      <c r="C111" s="30" t="s">
        <v>234</v>
      </c>
      <c r="D111" s="3" t="s">
        <v>85</v>
      </c>
      <c r="E111" s="4"/>
      <c r="F111" s="4"/>
      <c r="G111" s="14">
        <v>0</v>
      </c>
      <c r="H111" s="4"/>
    </row>
    <row r="112" spans="1:8" hidden="1" outlineLevel="3" x14ac:dyDescent="0.35">
      <c r="A112" s="3" t="s">
        <v>440</v>
      </c>
      <c r="B112" s="30" t="s">
        <v>306</v>
      </c>
      <c r="C112" s="30" t="s">
        <v>234</v>
      </c>
      <c r="D112" s="3" t="s">
        <v>85</v>
      </c>
      <c r="E112" s="4"/>
      <c r="F112" s="4"/>
      <c r="G112" s="14">
        <v>0</v>
      </c>
      <c r="H112" s="4"/>
    </row>
    <row r="113" spans="1:8" hidden="1" outlineLevel="3" x14ac:dyDescent="0.35">
      <c r="A113" s="3" t="s">
        <v>441</v>
      </c>
      <c r="B113" s="30" t="s">
        <v>307</v>
      </c>
      <c r="C113" s="30" t="s">
        <v>234</v>
      </c>
      <c r="D113" s="3" t="s">
        <v>85</v>
      </c>
      <c r="E113" s="4"/>
      <c r="F113" s="4"/>
      <c r="G113" s="14">
        <v>0</v>
      </c>
      <c r="H113" s="4"/>
    </row>
    <row r="114" spans="1:8" hidden="1" outlineLevel="3" x14ac:dyDescent="0.35">
      <c r="A114" s="3" t="s">
        <v>442</v>
      </c>
      <c r="B114" s="30" t="s">
        <v>308</v>
      </c>
      <c r="C114" s="30" t="s">
        <v>234</v>
      </c>
      <c r="D114" s="3" t="s">
        <v>85</v>
      </c>
      <c r="E114" s="4"/>
      <c r="F114" s="4"/>
      <c r="G114" s="14">
        <v>0</v>
      </c>
      <c r="H114" s="4"/>
    </row>
    <row r="115" spans="1:8" hidden="1" outlineLevel="3" x14ac:dyDescent="0.35">
      <c r="A115" s="3" t="s">
        <v>443</v>
      </c>
      <c r="B115" s="30" t="s">
        <v>309</v>
      </c>
      <c r="C115" s="30" t="s">
        <v>234</v>
      </c>
      <c r="D115" s="3" t="s">
        <v>85</v>
      </c>
      <c r="E115" s="4"/>
      <c r="F115" s="4"/>
      <c r="G115" s="14">
        <v>0</v>
      </c>
      <c r="H115" s="4"/>
    </row>
    <row r="116" spans="1:8" hidden="1" outlineLevel="3" x14ac:dyDescent="0.35">
      <c r="A116" s="3" t="s">
        <v>444</v>
      </c>
      <c r="B116" s="30" t="s">
        <v>310</v>
      </c>
      <c r="C116" s="30" t="s">
        <v>234</v>
      </c>
      <c r="D116" s="3" t="s">
        <v>85</v>
      </c>
      <c r="E116" s="4"/>
      <c r="F116" s="4"/>
      <c r="G116" s="14">
        <v>0</v>
      </c>
      <c r="H116" s="4"/>
    </row>
    <row r="117" spans="1:8" hidden="1" outlineLevel="3" x14ac:dyDescent="0.35">
      <c r="A117" s="3" t="s">
        <v>445</v>
      </c>
      <c r="B117" s="30" t="s">
        <v>311</v>
      </c>
      <c r="C117" s="30" t="s">
        <v>234</v>
      </c>
      <c r="D117" s="3" t="s">
        <v>85</v>
      </c>
      <c r="E117" s="4"/>
      <c r="F117" s="4"/>
      <c r="G117" s="14">
        <v>0</v>
      </c>
      <c r="H117" s="4"/>
    </row>
    <row r="118" spans="1:8" hidden="1" outlineLevel="3" x14ac:dyDescent="0.35">
      <c r="A118" s="3" t="s">
        <v>446</v>
      </c>
      <c r="B118" s="30" t="s">
        <v>312</v>
      </c>
      <c r="C118" s="30" t="s">
        <v>234</v>
      </c>
      <c r="D118" s="3" t="s">
        <v>85</v>
      </c>
      <c r="E118" s="4"/>
      <c r="F118" s="4"/>
      <c r="G118" s="14">
        <v>0</v>
      </c>
      <c r="H118" s="4"/>
    </row>
    <row r="119" spans="1:8" hidden="1" outlineLevel="3" x14ac:dyDescent="0.35">
      <c r="A119" s="3" t="s">
        <v>447</v>
      </c>
      <c r="B119" s="30" t="s">
        <v>313</v>
      </c>
      <c r="C119" s="30" t="s">
        <v>234</v>
      </c>
      <c r="D119" s="3" t="s">
        <v>85</v>
      </c>
      <c r="E119" s="4"/>
      <c r="F119" s="4"/>
      <c r="G119" s="14">
        <v>0</v>
      </c>
      <c r="H119" s="4"/>
    </row>
    <row r="120" spans="1:8" ht="29" hidden="1" outlineLevel="3" x14ac:dyDescent="0.35">
      <c r="A120" s="3" t="s">
        <v>448</v>
      </c>
      <c r="B120" s="40" t="s">
        <v>314</v>
      </c>
      <c r="C120" s="30" t="s">
        <v>234</v>
      </c>
      <c r="D120" s="3" t="s">
        <v>85</v>
      </c>
      <c r="E120" s="4"/>
      <c r="F120" s="4"/>
      <c r="G120" s="14">
        <v>0</v>
      </c>
      <c r="H120" s="4"/>
    </row>
    <row r="121" spans="1:8" hidden="1" outlineLevel="3" x14ac:dyDescent="0.35">
      <c r="A121" s="3" t="s">
        <v>449</v>
      </c>
      <c r="B121" s="30" t="s">
        <v>315</v>
      </c>
      <c r="C121" s="30" t="s">
        <v>234</v>
      </c>
      <c r="D121" s="3" t="s">
        <v>85</v>
      </c>
      <c r="E121" s="4"/>
      <c r="F121" s="4"/>
      <c r="G121" s="14">
        <v>0</v>
      </c>
      <c r="H121" s="4"/>
    </row>
    <row r="122" spans="1:8" hidden="1" outlineLevel="3" x14ac:dyDescent="0.35">
      <c r="A122" s="3" t="s">
        <v>450</v>
      </c>
      <c r="B122" s="30" t="s">
        <v>316</v>
      </c>
      <c r="C122" s="30" t="s">
        <v>234</v>
      </c>
      <c r="D122" s="3" t="s">
        <v>85</v>
      </c>
      <c r="E122" s="4"/>
      <c r="F122" s="4"/>
      <c r="G122" s="14">
        <v>0</v>
      </c>
      <c r="H122" s="4"/>
    </row>
    <row r="123" spans="1:8" hidden="1" outlineLevel="3" x14ac:dyDescent="0.35">
      <c r="A123" s="3" t="s">
        <v>451</v>
      </c>
      <c r="B123" s="30" t="s">
        <v>317</v>
      </c>
      <c r="C123" s="30" t="s">
        <v>234</v>
      </c>
      <c r="D123" s="3" t="s">
        <v>85</v>
      </c>
      <c r="E123" s="4"/>
      <c r="F123" s="4"/>
      <c r="G123" s="14">
        <v>0</v>
      </c>
      <c r="H123" s="4"/>
    </row>
    <row r="124" spans="1:8" hidden="1" outlineLevel="3" x14ac:dyDescent="0.35">
      <c r="A124" s="3" t="s">
        <v>452</v>
      </c>
      <c r="B124" s="30" t="s">
        <v>318</v>
      </c>
      <c r="C124" s="30" t="s">
        <v>234</v>
      </c>
      <c r="D124" s="3" t="s">
        <v>85</v>
      </c>
      <c r="E124" s="4"/>
      <c r="F124" s="4"/>
      <c r="G124" s="14">
        <v>0</v>
      </c>
      <c r="H124" s="4"/>
    </row>
    <row r="125" spans="1:8" hidden="1" outlineLevel="3" x14ac:dyDescent="0.35">
      <c r="A125" s="3" t="s">
        <v>453</v>
      </c>
      <c r="B125" s="30" t="s">
        <v>319</v>
      </c>
      <c r="C125" s="30" t="s">
        <v>234</v>
      </c>
      <c r="D125" s="3" t="s">
        <v>85</v>
      </c>
      <c r="E125" s="4"/>
      <c r="F125" s="4"/>
      <c r="G125" s="14">
        <v>0</v>
      </c>
      <c r="H125" s="4"/>
    </row>
    <row r="126" spans="1:8" hidden="1" outlineLevel="3" x14ac:dyDescent="0.35">
      <c r="A126" s="3" t="s">
        <v>454</v>
      </c>
      <c r="B126" s="30" t="s">
        <v>320</v>
      </c>
      <c r="C126" s="30" t="s">
        <v>234</v>
      </c>
      <c r="D126" s="3" t="s">
        <v>85</v>
      </c>
      <c r="E126" s="4"/>
      <c r="F126" s="4"/>
      <c r="G126" s="14">
        <v>0</v>
      </c>
      <c r="H126" s="4"/>
    </row>
    <row r="127" spans="1:8" hidden="1" outlineLevel="3" x14ac:dyDescent="0.35">
      <c r="A127" s="3" t="s">
        <v>455</v>
      </c>
      <c r="B127" s="30" t="s">
        <v>321</v>
      </c>
      <c r="C127" s="30" t="s">
        <v>234</v>
      </c>
      <c r="D127" s="3" t="s">
        <v>85</v>
      </c>
      <c r="E127" s="4"/>
      <c r="F127" s="4"/>
      <c r="G127" s="14">
        <v>0</v>
      </c>
      <c r="H127" s="4"/>
    </row>
    <row r="128" spans="1:8" hidden="1" outlineLevel="3" x14ac:dyDescent="0.35">
      <c r="A128" s="3" t="s">
        <v>456</v>
      </c>
      <c r="B128" s="30" t="s">
        <v>323</v>
      </c>
      <c r="C128" s="30" t="s">
        <v>234</v>
      </c>
      <c r="D128" s="3" t="s">
        <v>85</v>
      </c>
      <c r="E128" s="4"/>
      <c r="F128" s="4"/>
      <c r="G128" s="14">
        <v>0</v>
      </c>
      <c r="H128" s="4"/>
    </row>
    <row r="129" spans="1:8" hidden="1" outlineLevel="2" collapsed="1" x14ac:dyDescent="0.35">
      <c r="A129" s="45" t="s">
        <v>431</v>
      </c>
      <c r="B129" s="28" t="s">
        <v>324</v>
      </c>
      <c r="C129" s="28" t="s">
        <v>234</v>
      </c>
      <c r="D129" s="3" t="s">
        <v>85</v>
      </c>
      <c r="E129" s="28"/>
      <c r="F129" s="28"/>
      <c r="G129" s="42">
        <f>SUM(G130:G133)/4</f>
        <v>0</v>
      </c>
      <c r="H129" s="28"/>
    </row>
    <row r="130" spans="1:8" hidden="1" outlineLevel="3" x14ac:dyDescent="0.35">
      <c r="A130" s="3" t="s">
        <v>457</v>
      </c>
      <c r="B130" s="30" t="s">
        <v>325</v>
      </c>
      <c r="C130" s="30" t="s">
        <v>234</v>
      </c>
      <c r="D130" s="3" t="s">
        <v>85</v>
      </c>
      <c r="E130" s="4"/>
      <c r="F130" s="4"/>
      <c r="G130" s="14">
        <v>0</v>
      </c>
      <c r="H130" s="4"/>
    </row>
    <row r="131" spans="1:8" hidden="1" outlineLevel="3" x14ac:dyDescent="0.35">
      <c r="A131" s="3" t="s">
        <v>458</v>
      </c>
      <c r="B131" s="30" t="s">
        <v>326</v>
      </c>
      <c r="C131" s="30" t="s">
        <v>234</v>
      </c>
      <c r="D131" s="3" t="s">
        <v>85</v>
      </c>
      <c r="E131" s="4"/>
      <c r="F131" s="4"/>
      <c r="G131" s="14">
        <v>0</v>
      </c>
      <c r="H131" s="4"/>
    </row>
    <row r="132" spans="1:8" hidden="1" outlineLevel="3" x14ac:dyDescent="0.35">
      <c r="A132" s="3" t="s">
        <v>459</v>
      </c>
      <c r="B132" s="30" t="s">
        <v>327</v>
      </c>
      <c r="C132" s="30" t="s">
        <v>234</v>
      </c>
      <c r="D132" s="3" t="s">
        <v>85</v>
      </c>
      <c r="E132" s="4"/>
      <c r="F132" s="4"/>
      <c r="G132" s="14">
        <v>0</v>
      </c>
      <c r="H132" s="4"/>
    </row>
    <row r="133" spans="1:8" hidden="1" outlineLevel="3" x14ac:dyDescent="0.35">
      <c r="A133" s="3" t="s">
        <v>460</v>
      </c>
      <c r="B133" s="30" t="s">
        <v>174</v>
      </c>
      <c r="C133" s="30" t="s">
        <v>234</v>
      </c>
      <c r="D133" s="3" t="s">
        <v>85</v>
      </c>
      <c r="E133" s="4"/>
      <c r="F133" s="4"/>
      <c r="G133" s="14">
        <v>0</v>
      </c>
      <c r="H133" s="4"/>
    </row>
    <row r="134" spans="1:8" hidden="1" outlineLevel="2" collapsed="1" x14ac:dyDescent="0.35">
      <c r="A134" s="45" t="s">
        <v>432</v>
      </c>
      <c r="B134" s="28" t="s">
        <v>328</v>
      </c>
      <c r="C134" s="28" t="s">
        <v>234</v>
      </c>
      <c r="D134" s="3" t="s">
        <v>85</v>
      </c>
      <c r="E134" s="28"/>
      <c r="F134" s="28"/>
      <c r="G134" s="42">
        <f>SUM(G135:G138)/4</f>
        <v>0</v>
      </c>
      <c r="H134" s="28"/>
    </row>
    <row r="135" spans="1:8" hidden="1" outlineLevel="3" x14ac:dyDescent="0.35">
      <c r="A135" s="3" t="s">
        <v>461</v>
      </c>
      <c r="B135" s="30" t="s">
        <v>175</v>
      </c>
      <c r="C135" s="30" t="s">
        <v>234</v>
      </c>
      <c r="D135" s="3" t="s">
        <v>85</v>
      </c>
      <c r="E135" s="4"/>
      <c r="F135" s="4"/>
      <c r="G135" s="14">
        <v>0</v>
      </c>
      <c r="H135" s="4"/>
    </row>
    <row r="136" spans="1:8" hidden="1" outlineLevel="3" x14ac:dyDescent="0.35">
      <c r="A136" s="3" t="s">
        <v>462</v>
      </c>
      <c r="B136" s="30" t="s">
        <v>329</v>
      </c>
      <c r="C136" s="30" t="s">
        <v>234</v>
      </c>
      <c r="D136" s="3" t="s">
        <v>85</v>
      </c>
      <c r="E136" s="4"/>
      <c r="F136" s="4"/>
      <c r="G136" s="14">
        <v>0</v>
      </c>
      <c r="H136" s="4"/>
    </row>
    <row r="137" spans="1:8" hidden="1" outlineLevel="3" x14ac:dyDescent="0.35">
      <c r="A137" s="3" t="s">
        <v>463</v>
      </c>
      <c r="B137" s="30" t="s">
        <v>330</v>
      </c>
      <c r="C137" s="30" t="s">
        <v>234</v>
      </c>
      <c r="D137" s="3" t="s">
        <v>85</v>
      </c>
      <c r="E137" s="4"/>
      <c r="F137" s="4"/>
      <c r="G137" s="14">
        <v>0</v>
      </c>
      <c r="H137" s="4"/>
    </row>
    <row r="138" spans="1:8" hidden="1" outlineLevel="3" x14ac:dyDescent="0.35">
      <c r="A138" s="3" t="s">
        <v>464</v>
      </c>
      <c r="B138" s="30" t="s">
        <v>331</v>
      </c>
      <c r="C138" s="30" t="s">
        <v>234</v>
      </c>
      <c r="D138" s="3" t="s">
        <v>85</v>
      </c>
      <c r="E138" s="4"/>
      <c r="F138" s="4"/>
      <c r="G138" s="14">
        <v>0</v>
      </c>
      <c r="H138" s="4"/>
    </row>
    <row r="139" spans="1:8" hidden="1" outlineLevel="2" collapsed="1" x14ac:dyDescent="0.35">
      <c r="A139" s="45" t="s">
        <v>433</v>
      </c>
      <c r="B139" s="28" t="s">
        <v>332</v>
      </c>
      <c r="C139" s="28" t="s">
        <v>234</v>
      </c>
      <c r="D139" s="3" t="s">
        <v>85</v>
      </c>
      <c r="E139" s="28"/>
      <c r="F139" s="28"/>
      <c r="G139" s="42">
        <f>SUM(G140:G142)/3</f>
        <v>0</v>
      </c>
      <c r="H139" s="28"/>
    </row>
    <row r="140" spans="1:8" hidden="1" outlineLevel="3" x14ac:dyDescent="0.35">
      <c r="A140" s="3" t="s">
        <v>465</v>
      </c>
      <c r="B140" s="30" t="s">
        <v>333</v>
      </c>
      <c r="C140" s="30" t="s">
        <v>234</v>
      </c>
      <c r="D140" s="3" t="s">
        <v>85</v>
      </c>
      <c r="E140" s="4"/>
      <c r="F140" s="4"/>
      <c r="G140" s="14">
        <v>0</v>
      </c>
      <c r="H140" s="4"/>
    </row>
    <row r="141" spans="1:8" hidden="1" outlineLevel="3" x14ac:dyDescent="0.35">
      <c r="A141" s="3" t="s">
        <v>466</v>
      </c>
      <c r="B141" s="30" t="s">
        <v>334</v>
      </c>
      <c r="C141" s="30" t="s">
        <v>234</v>
      </c>
      <c r="D141" s="3" t="s">
        <v>85</v>
      </c>
      <c r="E141" s="4"/>
      <c r="F141" s="4"/>
      <c r="G141" s="14">
        <v>0</v>
      </c>
      <c r="H141" s="4"/>
    </row>
    <row r="142" spans="1:8" hidden="1" outlineLevel="3" x14ac:dyDescent="0.35">
      <c r="A142" s="3" t="s">
        <v>467</v>
      </c>
      <c r="B142" s="30" t="s">
        <v>335</v>
      </c>
      <c r="C142" s="30" t="s">
        <v>234</v>
      </c>
      <c r="D142" s="3" t="s">
        <v>85</v>
      </c>
      <c r="E142" s="4"/>
      <c r="F142" s="4"/>
      <c r="G142" s="14">
        <v>0</v>
      </c>
      <c r="H142" s="4"/>
    </row>
    <row r="143" spans="1:8" outlineLevel="1" collapsed="1" x14ac:dyDescent="0.35">
      <c r="A143" s="20">
        <v>4.3</v>
      </c>
      <c r="B143" s="22" t="s">
        <v>215</v>
      </c>
      <c r="C143" s="22" t="s">
        <v>234</v>
      </c>
      <c r="D143" s="3" t="s">
        <v>85</v>
      </c>
      <c r="E143" s="22"/>
      <c r="F143" s="22"/>
      <c r="G143" s="39">
        <f>SUM(G144:G148)/5</f>
        <v>0</v>
      </c>
      <c r="H143" s="22"/>
    </row>
    <row r="144" spans="1:8" hidden="1" outlineLevel="2" x14ac:dyDescent="0.35">
      <c r="A144" s="3" t="s">
        <v>468</v>
      </c>
      <c r="B144" s="30" t="s">
        <v>336</v>
      </c>
      <c r="C144" s="4" t="s">
        <v>234</v>
      </c>
      <c r="D144" s="3" t="s">
        <v>85</v>
      </c>
      <c r="E144" s="4"/>
      <c r="F144" s="4"/>
      <c r="G144" s="14">
        <v>0</v>
      </c>
      <c r="H144" s="4"/>
    </row>
    <row r="145" spans="1:8" hidden="1" outlineLevel="2" x14ac:dyDescent="0.35">
      <c r="A145" s="3" t="s">
        <v>469</v>
      </c>
      <c r="B145" s="30" t="s">
        <v>337</v>
      </c>
      <c r="C145" s="4" t="s">
        <v>234</v>
      </c>
      <c r="D145" s="3" t="s">
        <v>85</v>
      </c>
      <c r="E145" s="4"/>
      <c r="F145" s="4"/>
      <c r="G145" s="14">
        <v>0</v>
      </c>
      <c r="H145" s="4"/>
    </row>
    <row r="146" spans="1:8" hidden="1" outlineLevel="2" x14ac:dyDescent="0.35">
      <c r="A146" s="3" t="s">
        <v>470</v>
      </c>
      <c r="B146" s="30" t="s">
        <v>338</v>
      </c>
      <c r="C146" s="4" t="s">
        <v>234</v>
      </c>
      <c r="D146" s="3" t="s">
        <v>85</v>
      </c>
      <c r="E146" s="4"/>
      <c r="F146" s="4"/>
      <c r="G146" s="14">
        <v>0</v>
      </c>
      <c r="H146" s="4"/>
    </row>
    <row r="147" spans="1:8" hidden="1" outlineLevel="2" x14ac:dyDescent="0.35">
      <c r="A147" s="3" t="s">
        <v>471</v>
      </c>
      <c r="B147" s="30" t="s">
        <v>339</v>
      </c>
      <c r="C147" s="4" t="s">
        <v>234</v>
      </c>
      <c r="D147" s="3" t="s">
        <v>85</v>
      </c>
      <c r="E147" s="4"/>
      <c r="F147" s="4"/>
      <c r="G147" s="14">
        <v>0</v>
      </c>
      <c r="H147" s="4"/>
    </row>
    <row r="148" spans="1:8" hidden="1" outlineLevel="2" x14ac:dyDescent="0.35">
      <c r="A148" s="3" t="s">
        <v>472</v>
      </c>
      <c r="B148" s="30" t="s">
        <v>340</v>
      </c>
      <c r="C148" s="4" t="s">
        <v>234</v>
      </c>
      <c r="D148" s="3" t="s">
        <v>85</v>
      </c>
      <c r="E148" s="4"/>
      <c r="F148" s="4"/>
      <c r="G148" s="14">
        <v>0</v>
      </c>
      <c r="H148" s="4"/>
    </row>
    <row r="149" spans="1:8" ht="43.5" collapsed="1" x14ac:dyDescent="0.35">
      <c r="A149" s="17">
        <v>5</v>
      </c>
      <c r="B149" s="37" t="s">
        <v>341</v>
      </c>
      <c r="C149" s="38" t="s">
        <v>222</v>
      </c>
      <c r="D149" s="3" t="s">
        <v>85</v>
      </c>
      <c r="E149" s="17"/>
      <c r="F149" s="17"/>
      <c r="G149" s="17">
        <f>SUM(G150+G151+G161)/3</f>
        <v>0</v>
      </c>
      <c r="H149" s="17"/>
    </row>
    <row r="150" spans="1:8" hidden="1" outlineLevel="1" x14ac:dyDescent="0.35">
      <c r="A150" s="20">
        <v>5.0999999999999996</v>
      </c>
      <c r="B150" s="22" t="s">
        <v>342</v>
      </c>
      <c r="C150" s="22" t="s">
        <v>217</v>
      </c>
      <c r="D150" s="3" t="s">
        <v>85</v>
      </c>
      <c r="E150" s="22"/>
      <c r="F150" s="22"/>
      <c r="G150" s="39">
        <v>0</v>
      </c>
      <c r="H150" s="22"/>
    </row>
    <row r="151" spans="1:8" hidden="1" outlineLevel="1" collapsed="1" x14ac:dyDescent="0.35">
      <c r="A151" s="20">
        <v>5.2</v>
      </c>
      <c r="B151" s="22" t="s">
        <v>344</v>
      </c>
      <c r="C151" s="22" t="s">
        <v>216</v>
      </c>
      <c r="D151" s="3" t="s">
        <v>85</v>
      </c>
      <c r="E151" s="22"/>
      <c r="F151" s="22"/>
      <c r="G151" s="39">
        <f>SUM(G152:G160)/9</f>
        <v>0</v>
      </c>
      <c r="H151" s="22"/>
    </row>
    <row r="152" spans="1:8" hidden="1" outlineLevel="2" x14ac:dyDescent="0.35">
      <c r="A152" s="3" t="s">
        <v>473</v>
      </c>
      <c r="B152" s="30" t="s">
        <v>1</v>
      </c>
      <c r="C152" s="30" t="s">
        <v>216</v>
      </c>
      <c r="D152" s="3" t="s">
        <v>85</v>
      </c>
      <c r="E152" s="4"/>
      <c r="F152" s="4"/>
      <c r="G152" s="14">
        <v>0</v>
      </c>
      <c r="H152" s="4"/>
    </row>
    <row r="153" spans="1:8" hidden="1" outlineLevel="2" x14ac:dyDescent="0.35">
      <c r="A153" s="3" t="s">
        <v>474</v>
      </c>
      <c r="B153" s="30" t="s">
        <v>209</v>
      </c>
      <c r="C153" s="30" t="s">
        <v>216</v>
      </c>
      <c r="D153" s="3" t="s">
        <v>85</v>
      </c>
      <c r="E153" s="4"/>
      <c r="F153" s="4"/>
      <c r="G153" s="14">
        <v>0</v>
      </c>
      <c r="H153" s="4"/>
    </row>
    <row r="154" spans="1:8" hidden="1" outlineLevel="2" x14ac:dyDescent="0.35">
      <c r="A154" s="3" t="s">
        <v>475</v>
      </c>
      <c r="B154" s="30" t="s">
        <v>211</v>
      </c>
      <c r="C154" s="30" t="s">
        <v>216</v>
      </c>
      <c r="D154" s="3" t="s">
        <v>85</v>
      </c>
      <c r="E154" s="4"/>
      <c r="F154" s="4"/>
      <c r="G154" s="14">
        <v>0</v>
      </c>
      <c r="H154" s="4"/>
    </row>
    <row r="155" spans="1:8" hidden="1" outlineLevel="2" x14ac:dyDescent="0.35">
      <c r="A155" s="3" t="s">
        <v>476</v>
      </c>
      <c r="B155" s="30" t="s">
        <v>212</v>
      </c>
      <c r="C155" s="30" t="s">
        <v>216</v>
      </c>
      <c r="D155" s="3" t="s">
        <v>85</v>
      </c>
      <c r="E155" s="4"/>
      <c r="F155" s="4"/>
      <c r="G155" s="14">
        <v>0</v>
      </c>
      <c r="H155" s="4"/>
    </row>
    <row r="156" spans="1:8" hidden="1" outlineLevel="2" x14ac:dyDescent="0.35">
      <c r="A156" s="3" t="s">
        <v>477</v>
      </c>
      <c r="B156" s="30" t="s">
        <v>213</v>
      </c>
      <c r="C156" s="30" t="s">
        <v>216</v>
      </c>
      <c r="D156" s="3" t="s">
        <v>85</v>
      </c>
      <c r="E156" s="4"/>
      <c r="F156" s="4"/>
      <c r="G156" s="14">
        <v>0</v>
      </c>
      <c r="H156" s="4"/>
    </row>
    <row r="157" spans="1:8" hidden="1" outlineLevel="2" x14ac:dyDescent="0.35">
      <c r="A157" s="3" t="s">
        <v>478</v>
      </c>
      <c r="B157" s="30" t="s">
        <v>214</v>
      </c>
      <c r="C157" s="30" t="s">
        <v>216</v>
      </c>
      <c r="D157" s="3" t="s">
        <v>85</v>
      </c>
      <c r="E157" s="4"/>
      <c r="F157" s="4"/>
      <c r="G157" s="14">
        <v>0</v>
      </c>
      <c r="H157" s="4"/>
    </row>
    <row r="158" spans="1:8" hidden="1" outlineLevel="2" x14ac:dyDescent="0.35">
      <c r="A158" s="3" t="s">
        <v>479</v>
      </c>
      <c r="B158" s="30" t="s">
        <v>343</v>
      </c>
      <c r="C158" s="30" t="s">
        <v>216</v>
      </c>
      <c r="D158" s="3" t="s">
        <v>85</v>
      </c>
      <c r="E158" s="4"/>
      <c r="F158" s="4"/>
      <c r="G158" s="14">
        <v>0</v>
      </c>
      <c r="H158" s="4"/>
    </row>
    <row r="159" spans="1:8" hidden="1" outlineLevel="2" x14ac:dyDescent="0.35">
      <c r="A159" s="3" t="s">
        <v>480</v>
      </c>
      <c r="B159" s="30" t="s">
        <v>95</v>
      </c>
      <c r="C159" s="30" t="s">
        <v>216</v>
      </c>
      <c r="D159" s="3" t="s">
        <v>85</v>
      </c>
      <c r="E159" s="4"/>
      <c r="F159" s="4"/>
      <c r="G159" s="14">
        <v>0</v>
      </c>
      <c r="H159" s="4"/>
    </row>
    <row r="160" spans="1:8" hidden="1" outlineLevel="2" x14ac:dyDescent="0.35">
      <c r="A160" s="3" t="s">
        <v>481</v>
      </c>
      <c r="B160" s="30" t="s">
        <v>215</v>
      </c>
      <c r="C160" s="30" t="s">
        <v>216</v>
      </c>
      <c r="D160" s="3" t="s">
        <v>85</v>
      </c>
      <c r="E160" s="4"/>
      <c r="F160" s="4"/>
      <c r="G160" s="14">
        <v>0</v>
      </c>
      <c r="H160" s="4"/>
    </row>
    <row r="161" spans="1:8" hidden="1" outlineLevel="1" collapsed="1" x14ac:dyDescent="0.35">
      <c r="A161" s="20">
        <v>5.3</v>
      </c>
      <c r="B161" s="22" t="s">
        <v>345</v>
      </c>
      <c r="C161" s="22" t="s">
        <v>216</v>
      </c>
      <c r="D161" s="3" t="s">
        <v>85</v>
      </c>
      <c r="E161" s="22"/>
      <c r="F161" s="22"/>
      <c r="G161" s="20">
        <f>SUM(G162:G167)/6</f>
        <v>0</v>
      </c>
      <c r="H161" s="22"/>
    </row>
    <row r="162" spans="1:8" hidden="1" outlineLevel="2" x14ac:dyDescent="0.35">
      <c r="A162" s="3" t="s">
        <v>482</v>
      </c>
      <c r="B162" s="4" t="s">
        <v>346</v>
      </c>
      <c r="C162" s="30" t="s">
        <v>216</v>
      </c>
      <c r="D162" s="3" t="s">
        <v>85</v>
      </c>
      <c r="E162" s="4"/>
      <c r="F162" s="4"/>
      <c r="G162" s="14">
        <v>0</v>
      </c>
      <c r="H162" s="4"/>
    </row>
    <row r="163" spans="1:8" hidden="1" outlineLevel="2" x14ac:dyDescent="0.35">
      <c r="A163" s="3" t="s">
        <v>483</v>
      </c>
      <c r="B163" s="4" t="s">
        <v>347</v>
      </c>
      <c r="C163" s="30" t="s">
        <v>216</v>
      </c>
      <c r="D163" s="3" t="s">
        <v>85</v>
      </c>
      <c r="E163" s="4"/>
      <c r="F163" s="4"/>
      <c r="G163" s="14">
        <v>0</v>
      </c>
      <c r="H163" s="4"/>
    </row>
    <row r="164" spans="1:8" hidden="1" outlineLevel="2" x14ac:dyDescent="0.35">
      <c r="A164" s="3" t="s">
        <v>484</v>
      </c>
      <c r="B164" s="30" t="s">
        <v>348</v>
      </c>
      <c r="C164" s="30" t="s">
        <v>216</v>
      </c>
      <c r="D164" s="3" t="s">
        <v>85</v>
      </c>
      <c r="E164" s="4"/>
      <c r="F164" s="4"/>
      <c r="G164" s="14">
        <v>0</v>
      </c>
      <c r="H164" s="4"/>
    </row>
    <row r="165" spans="1:8" hidden="1" outlineLevel="2" x14ac:dyDescent="0.35">
      <c r="A165" s="3" t="s">
        <v>485</v>
      </c>
      <c r="B165" s="30" t="s">
        <v>349</v>
      </c>
      <c r="C165" s="30" t="s">
        <v>217</v>
      </c>
      <c r="D165" s="3" t="s">
        <v>85</v>
      </c>
      <c r="E165" s="4"/>
      <c r="F165" s="4"/>
      <c r="G165" s="14">
        <v>0</v>
      </c>
      <c r="H165" s="4"/>
    </row>
    <row r="166" spans="1:8" hidden="1" outlineLevel="2" x14ac:dyDescent="0.35">
      <c r="A166" s="3" t="s">
        <v>486</v>
      </c>
      <c r="B166" s="30" t="s">
        <v>350</v>
      </c>
      <c r="C166" s="4" t="s">
        <v>222</v>
      </c>
      <c r="D166" s="3" t="s">
        <v>85</v>
      </c>
      <c r="E166" s="4"/>
      <c r="F166" s="4"/>
      <c r="G166" s="14">
        <v>0</v>
      </c>
      <c r="H166" s="4"/>
    </row>
    <row r="167" spans="1:8" hidden="1" outlineLevel="2" x14ac:dyDescent="0.35">
      <c r="A167" s="3" t="s">
        <v>487</v>
      </c>
      <c r="B167" s="30" t="s">
        <v>351</v>
      </c>
      <c r="C167" s="4" t="s">
        <v>222</v>
      </c>
      <c r="D167" s="3" t="s">
        <v>85</v>
      </c>
      <c r="E167" s="4"/>
      <c r="F167" s="4"/>
      <c r="G167" s="14">
        <v>0</v>
      </c>
      <c r="H167" s="4"/>
    </row>
  </sheetData>
  <mergeCells count="2">
    <mergeCell ref="A1:H1"/>
    <mergeCell ref="A3:B3"/>
  </mergeCells>
  <dataValidations count="1">
    <dataValidation type="list" allowBlank="1" showInputMessage="1" showErrorMessage="1" sqref="D11:D167" xr:uid="{00000000-0002-0000-0100-000000000000}">
      <formula1>$A$4:$A$6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03636707-866E-4167-B7B4-B8B0D887C3B6}">
            <xm:f>NOT(ISERROR(SEARCH($A$6,D2)))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E59EC45A-82F7-42AF-BA0F-FDF03190EE7B}">
            <xm:f>NOT(ISERROR(SEARCH($A$5,D2)))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3" operator="containsText" id="{666D8E01-88E3-4460-A464-649FE7991F7D}">
            <xm:f>NOT(ISERROR(SEARCH($A$4,D2)))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D168:D1048576 D89:D91 D93:D94 D101:D102 D2:D66</xm:sqref>
        </x14:conditionalFormatting>
        <x14:conditionalFormatting xmlns:xm="http://schemas.microsoft.com/office/excel/2006/main">
          <x14:cfRule type="containsText" priority="58" operator="containsText" id="{199EC683-000B-4A89-AB68-BB08705C8081}">
            <xm:f>NOT(ISERROR(SEARCH($A$6,D67)))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9" operator="containsText" id="{6F106A11-49DB-40CB-8578-799DBF738B4A}">
            <xm:f>NOT(ISERROR(SEARCH($A$5,D67)))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0" operator="containsText" id="{6B8DB1D7-F28A-4271-BEB2-34E1B87F6AD7}">
            <xm:f>NOT(ISERROR(SEARCH($A$4,D67)))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55" operator="containsText" id="{089AB32E-030B-4669-9E8E-E7BD98795791}">
            <xm:f>NOT(ISERROR(SEARCH($A$6,D68)))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6" operator="containsText" id="{E6A6FBD3-DEEA-43F4-8970-96BF46336313}">
            <xm:f>NOT(ISERROR(SEARCH($A$5,D68)))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7" operator="containsText" id="{1C0A9B1D-6081-40F5-8C65-08832D7C75ED}">
            <xm:f>NOT(ISERROR(SEARCH($A$4,D68)))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ontainsText" priority="52" operator="containsText" id="{AD6CB6A9-7D7A-4BF7-BF8F-3C7FB8E634DD}">
            <xm:f>NOT(ISERROR(SEARCH($A$6,D69)))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3" operator="containsText" id="{EC3E25EC-6420-45C5-9549-EDC51E147494}">
            <xm:f>NOT(ISERROR(SEARCH($A$5,D69)))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4" operator="containsText" id="{20C6BED5-B263-4648-88FD-64386B977D51}">
            <xm:f>NOT(ISERROR(SEARCH($A$4,D69)))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D69:D75</xm:sqref>
        </x14:conditionalFormatting>
        <x14:conditionalFormatting xmlns:xm="http://schemas.microsoft.com/office/excel/2006/main">
          <x14:cfRule type="containsText" priority="49" operator="containsText" id="{74D76C10-09C3-42CD-AD55-A1D339E4EFF6}">
            <xm:f>NOT(ISERROR(SEARCH($A$6,D76)))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0" operator="containsText" id="{890F5238-0FA5-40A6-82F5-248035AA79C2}">
            <xm:f>NOT(ISERROR(SEARCH($A$5,D76)))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1" operator="containsText" id="{6A11917C-D630-4FB5-94D8-57E297E8E648}">
            <xm:f>NOT(ISERROR(SEARCH($A$4,D76)))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D76:D81</xm:sqref>
        </x14:conditionalFormatting>
        <x14:conditionalFormatting xmlns:xm="http://schemas.microsoft.com/office/excel/2006/main">
          <x14:cfRule type="containsText" priority="46" operator="containsText" id="{D6ADA55C-0D4C-4717-95E9-52F595AD00D6}">
            <xm:f>NOT(ISERROR(SEARCH($A$6,D82)))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7" operator="containsText" id="{D6BE0C41-C73C-4FE9-854B-8F5FFE753805}">
            <xm:f>NOT(ISERROR(SEARCH($A$5,D82)))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8" operator="containsText" id="{EC15F7F1-2458-4D56-8C21-0EDE458E53D2}">
            <xm:f>NOT(ISERROR(SEARCH($A$4,D82)))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43" operator="containsText" id="{33201D65-A110-4187-BFD5-A172A3F51A1F}">
            <xm:f>NOT(ISERROR(SEARCH($A$6,D83)))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4" operator="containsText" id="{56C73BBD-2712-4706-93E7-077D787AF87A}">
            <xm:f>NOT(ISERROR(SEARCH($A$5,D83)))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5" operator="containsText" id="{6C4BCDFF-AB33-4C13-B496-73E3D499FAF9}">
            <xm:f>NOT(ISERROR(SEARCH($A$4,D83)))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D83:D87</xm:sqref>
        </x14:conditionalFormatting>
        <x14:conditionalFormatting xmlns:xm="http://schemas.microsoft.com/office/excel/2006/main">
          <x14:cfRule type="containsText" priority="40" operator="containsText" id="{3832532F-3AA3-474C-8994-25525D5B7B63}">
            <xm:f>NOT(ISERROR(SEARCH($A$6,D88)))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1" operator="containsText" id="{18F7CA7A-86B6-4EAD-B1FF-A46EB92C8841}">
            <xm:f>NOT(ISERROR(SEARCH($A$5,D88)))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2" operator="containsText" id="{208CD873-348A-4580-A6B9-04EEBDD97710}">
            <xm:f>NOT(ISERROR(SEARCH($A$4,D88)))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ontainsText" priority="34" operator="containsText" id="{1F053BE3-8D16-49FC-A31B-8699A2B70483}">
            <xm:f>NOT(ISERROR(SEARCH($A$6,D96)))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5" operator="containsText" id="{A462BA8A-30A7-4269-8EAC-467F0C6AFD8F}">
            <xm:f>NOT(ISERROR(SEARCH($A$5,D96)))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6" operator="containsText" id="{A63CC3A6-16D8-455C-B77F-21C890C33F1E}">
            <xm:f>NOT(ISERROR(SEARCH($A$4,D96)))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D96:D98</xm:sqref>
        </x14:conditionalFormatting>
        <x14:conditionalFormatting xmlns:xm="http://schemas.microsoft.com/office/excel/2006/main">
          <x14:cfRule type="containsText" priority="31" operator="containsText" id="{D714DBD4-CC28-42F4-9AD7-3A04D9B5D2D3}">
            <xm:f>NOT(ISERROR(SEARCH($A$6,D104)))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2" operator="containsText" id="{88E4ED40-AA27-48D0-A899-E719F3F07481}">
            <xm:f>NOT(ISERROR(SEARCH($A$5,D104)))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3" operator="containsText" id="{2F8FC972-461F-46A1-A25F-EA5E96CDF4D9}">
            <xm:f>NOT(ISERROR(SEARCH($A$4,D104)))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D104:D142</xm:sqref>
        </x14:conditionalFormatting>
        <x14:conditionalFormatting xmlns:xm="http://schemas.microsoft.com/office/excel/2006/main">
          <x14:cfRule type="containsText" priority="28" operator="containsText" id="{0CE03947-2A4F-4EC2-AB88-78EB0B956494}">
            <xm:f>NOT(ISERROR(SEARCH($A$6,D143)))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9" operator="containsText" id="{9FA9F12A-D1E4-47AC-8F05-188469815219}">
            <xm:f>NOT(ISERROR(SEARCH($A$5,D143)))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0" operator="containsText" id="{D42BFC14-9F7D-4E1D-B23B-17635F03E7E4}">
            <xm:f>NOT(ISERROR(SEARCH($A$4,D143)))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ontainsText" priority="25" operator="containsText" id="{A3EF7E61-1DB3-4CE6-A28D-DB5D98C58D0E}">
            <xm:f>NOT(ISERROR(SEARCH($A$6,D144)))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6" operator="containsText" id="{449089AD-AB01-419B-859A-7E459CF75933}">
            <xm:f>NOT(ISERROR(SEARCH($A$5,D144)))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7" operator="containsText" id="{A25AA40A-9F6D-41E6-A268-43B30604BD81}">
            <xm:f>NOT(ISERROR(SEARCH($A$4,D144)))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D144:D148</xm:sqref>
        </x14:conditionalFormatting>
        <x14:conditionalFormatting xmlns:xm="http://schemas.microsoft.com/office/excel/2006/main">
          <x14:cfRule type="containsText" priority="22" operator="containsText" id="{B00BFAA8-67CB-4764-895E-5E8E9DEB8A6D}">
            <xm:f>NOT(ISERROR(SEARCH($A$6,D149)))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3" operator="containsText" id="{5899D29B-A465-4C71-AC30-9FC41073A3EB}">
            <xm:f>NOT(ISERROR(SEARCH($A$5,D149)))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4" operator="containsText" id="{C9F68401-5473-4161-A15A-F4D0BBF66DD6}">
            <xm:f>NOT(ISERROR(SEARCH($A$4,D149)))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ontainsText" priority="19" operator="containsText" id="{4663667C-3668-42D0-8F66-FF4DAA89D071}">
            <xm:f>NOT(ISERROR(SEARCH($A$6,D150)))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0" operator="containsText" id="{4FEDCEFB-EC07-46F9-8FE8-E9B3098559CE}">
            <xm:f>NOT(ISERROR(SEARCH($A$5,D150)))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1" operator="containsText" id="{5B4F46D1-15FB-4906-AC82-B3A80518A74A}">
            <xm:f>NOT(ISERROR(SEARCH($A$4,D150)))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D150:D166</xm:sqref>
        </x14:conditionalFormatting>
        <x14:conditionalFormatting xmlns:xm="http://schemas.microsoft.com/office/excel/2006/main">
          <x14:cfRule type="containsText" priority="16" operator="containsText" id="{77E9F910-1DD6-455C-B3DA-3D81F996B71F}">
            <xm:f>NOT(ISERROR(SEARCH($A$6,D167)))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7" operator="containsText" id="{19953479-06C4-48CF-895A-CC3582FA9CE0}">
            <xm:f>NOT(ISERROR(SEARCH($A$5,D167)))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8" operator="containsText" id="{B0767621-E55C-4338-BD29-BD5C32772F76}">
            <xm:f>NOT(ISERROR(SEARCH($A$4,D167)))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ontainsText" priority="13" operator="containsText" id="{3CA327E5-C649-417B-B612-8A07132FA3F1}">
            <xm:f>NOT(ISERROR(SEARCH($A$6,D92)))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4" operator="containsText" id="{DF0E68D6-3900-4C77-A561-5EE3C1B28330}">
            <xm:f>NOT(ISERROR(SEARCH($A$5,D92)))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5" operator="containsText" id="{897BA4C5-57AC-4D09-9970-622E01C5EDFC}">
            <xm:f>NOT(ISERROR(SEARCH($A$4,D92)))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ontainsText" priority="10" operator="containsText" id="{D5388525-BB89-4CEE-AC93-AE6C30BA3455}">
            <xm:f>NOT(ISERROR(SEARCH($A$6,D95)))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1" operator="containsText" id="{1D6FDFA0-4BA3-4FC2-8F81-7A387D4F2E86}">
            <xm:f>NOT(ISERROR(SEARCH($A$5,D95)))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2" operator="containsText" id="{03D55072-9E73-4D85-9A1D-F2F05E1FFDED}">
            <xm:f>NOT(ISERROR(SEARCH($A$4,D95)))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ontainsText" priority="7" operator="containsText" id="{BFC34113-106B-4B72-9CE1-1E80024AECDA}">
            <xm:f>NOT(ISERROR(SEARCH($A$6,D100)))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2DE64890-4228-4C97-9B60-292FA7CE9D75}">
            <xm:f>NOT(ISERROR(SEARCH($A$5,D100)))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E0CC0DAF-D9FC-4D94-81C6-F500B904BD0E}">
            <xm:f>NOT(ISERROR(SEARCH($A$4,D100)))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ontainsText" priority="4" operator="containsText" id="{A01D880D-5CAD-4FA5-B492-CBF9A7A3C1F5}">
            <xm:f>NOT(ISERROR(SEARCH($A$6,D99)))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" operator="containsText" id="{AAF1B182-1BF2-4146-8731-342E9BF43151}">
            <xm:f>NOT(ISERROR(SEARCH($A$5,D99)))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" operator="containsText" id="{F42F8C24-46C0-481F-827A-3E6E4624CA0A}">
            <xm:f>NOT(ISERROR(SEARCH($A$4,D99)))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ontainsText" priority="1" operator="containsText" id="{B15CCE25-32A9-4082-B57C-9CF42A2B2818}">
            <xm:f>NOT(ISERROR(SEARCH($A$6,D103)))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73BC7AD2-6F61-4AE2-82A8-DFFB428CA565}">
            <xm:f>NOT(ISERROR(SEARCH($A$5,D103)))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ABF85C35-5910-497F-95B1-32FC7395E702}">
            <xm:f>NOT(ISERROR(SEARCH($A$4,D103)))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22"/>
  <sheetViews>
    <sheetView topLeftCell="A10" workbookViewId="0">
      <selection activeCell="B25" sqref="B25"/>
    </sheetView>
  </sheetViews>
  <sheetFormatPr defaultRowHeight="14.5" x14ac:dyDescent="0.35"/>
  <cols>
    <col min="1" max="1" width="18.90625" customWidth="1"/>
    <col min="2" max="2" width="18.6328125" customWidth="1"/>
    <col min="3" max="3" width="18" customWidth="1"/>
    <col min="4" max="4" width="42.453125" customWidth="1"/>
    <col min="5" max="5" width="17.90625" customWidth="1"/>
    <col min="6" max="6" width="20" customWidth="1"/>
  </cols>
  <sheetData>
    <row r="1" spans="1:6" ht="23.5" x14ac:dyDescent="0.55000000000000004">
      <c r="A1" s="82" t="s">
        <v>198</v>
      </c>
      <c r="B1" s="82"/>
      <c r="C1" s="82"/>
      <c r="D1" s="82"/>
      <c r="E1" s="82"/>
      <c r="F1" s="82"/>
    </row>
    <row r="2" spans="1:6" x14ac:dyDescent="0.35">
      <c r="A2" s="83" t="s">
        <v>77</v>
      </c>
      <c r="B2" s="83"/>
    </row>
    <row r="3" spans="1:6" x14ac:dyDescent="0.35">
      <c r="A3" s="15" t="s">
        <v>78</v>
      </c>
      <c r="B3" t="s">
        <v>79</v>
      </c>
    </row>
    <row r="4" spans="1:6" x14ac:dyDescent="0.35">
      <c r="A4" s="15" t="s">
        <v>80</v>
      </c>
      <c r="B4" t="s">
        <v>81</v>
      </c>
    </row>
    <row r="5" spans="1:6" x14ac:dyDescent="0.35">
      <c r="A5" s="15" t="s">
        <v>82</v>
      </c>
      <c r="B5" t="s">
        <v>83</v>
      </c>
    </row>
    <row r="6" spans="1:6" x14ac:dyDescent="0.35">
      <c r="A6" s="15" t="s">
        <v>84</v>
      </c>
      <c r="B6" t="s">
        <v>199</v>
      </c>
    </row>
    <row r="8" spans="1:6" x14ac:dyDescent="0.35">
      <c r="A8" s="11" t="s">
        <v>85</v>
      </c>
      <c r="B8" s="3">
        <f>COUNTIF(E:E,A8)</f>
        <v>6</v>
      </c>
    </row>
    <row r="9" spans="1:6" x14ac:dyDescent="0.35">
      <c r="A9" s="12" t="s">
        <v>86</v>
      </c>
      <c r="B9" s="3">
        <f t="shared" ref="B9:B10" si="0">COUNTIF(E:E,A9)</f>
        <v>1</v>
      </c>
    </row>
    <row r="10" spans="1:6" x14ac:dyDescent="0.35">
      <c r="A10" s="2" t="s">
        <v>87</v>
      </c>
      <c r="B10" s="3">
        <f t="shared" si="0"/>
        <v>0</v>
      </c>
    </row>
    <row r="11" spans="1:6" x14ac:dyDescent="0.35">
      <c r="A11" s="13" t="s">
        <v>88</v>
      </c>
      <c r="B11" s="3">
        <f>SUM(B8:B10)</f>
        <v>7</v>
      </c>
    </row>
    <row r="12" spans="1:6" x14ac:dyDescent="0.35">
      <c r="A12" s="13" t="s">
        <v>89</v>
      </c>
      <c r="B12" s="14">
        <f>B10/B11</f>
        <v>0</v>
      </c>
    </row>
    <row r="14" spans="1:6" x14ac:dyDescent="0.35">
      <c r="A14" s="10" t="s">
        <v>90</v>
      </c>
      <c r="B14" s="10" t="s">
        <v>93</v>
      </c>
      <c r="C14" s="10" t="s">
        <v>94</v>
      </c>
      <c r="D14" s="10" t="s">
        <v>92</v>
      </c>
      <c r="E14" s="10" t="s">
        <v>64</v>
      </c>
      <c r="F14" s="10" t="s">
        <v>89</v>
      </c>
    </row>
    <row r="15" spans="1:6" x14ac:dyDescent="0.35">
      <c r="A15" s="3">
        <v>0</v>
      </c>
      <c r="B15" s="3" t="s">
        <v>183</v>
      </c>
      <c r="C15" s="6">
        <v>44020</v>
      </c>
      <c r="D15" s="4" t="s">
        <v>190</v>
      </c>
      <c r="E15" s="3" t="s">
        <v>86</v>
      </c>
      <c r="F15" s="7">
        <v>0.8</v>
      </c>
    </row>
    <row r="16" spans="1:6" ht="43.5" x14ac:dyDescent="0.35">
      <c r="A16" s="3">
        <v>1</v>
      </c>
      <c r="B16" s="6">
        <v>44112</v>
      </c>
      <c r="C16" s="3" t="s">
        <v>184</v>
      </c>
      <c r="D16" s="8" t="s">
        <v>191</v>
      </c>
      <c r="E16" s="3" t="s">
        <v>85</v>
      </c>
      <c r="F16" s="7">
        <v>0</v>
      </c>
    </row>
    <row r="17" spans="1:6" x14ac:dyDescent="0.35">
      <c r="A17" s="3">
        <v>2</v>
      </c>
      <c r="B17" s="3" t="s">
        <v>185</v>
      </c>
      <c r="C17" s="6">
        <v>43930</v>
      </c>
      <c r="D17" s="4" t="s">
        <v>192</v>
      </c>
      <c r="E17" s="3" t="s">
        <v>85</v>
      </c>
      <c r="F17" s="7">
        <v>0</v>
      </c>
    </row>
    <row r="18" spans="1:6" x14ac:dyDescent="0.35">
      <c r="A18" s="3">
        <v>3</v>
      </c>
      <c r="B18" s="6">
        <v>44021</v>
      </c>
      <c r="C18" s="6">
        <v>44144</v>
      </c>
      <c r="D18" s="4" t="s">
        <v>193</v>
      </c>
      <c r="E18" s="3" t="s">
        <v>85</v>
      </c>
      <c r="F18" s="7">
        <v>0</v>
      </c>
    </row>
    <row r="19" spans="1:6" ht="43.5" x14ac:dyDescent="0.35">
      <c r="A19" s="3">
        <v>4</v>
      </c>
      <c r="B19" s="3" t="s">
        <v>186</v>
      </c>
      <c r="C19" s="3" t="s">
        <v>187</v>
      </c>
      <c r="D19" s="8" t="s">
        <v>194</v>
      </c>
      <c r="E19" s="3" t="s">
        <v>85</v>
      </c>
      <c r="F19" s="7">
        <v>0</v>
      </c>
    </row>
    <row r="20" spans="1:6" ht="43.5" x14ac:dyDescent="0.35">
      <c r="A20" s="3">
        <v>5</v>
      </c>
      <c r="B20" s="6" t="s">
        <v>188</v>
      </c>
      <c r="C20" s="6">
        <v>44084</v>
      </c>
      <c r="D20" s="8" t="s">
        <v>195</v>
      </c>
      <c r="E20" s="3" t="s">
        <v>85</v>
      </c>
      <c r="F20" s="7">
        <v>0</v>
      </c>
    </row>
    <row r="21" spans="1:6" ht="43.5" x14ac:dyDescent="0.35">
      <c r="A21" s="3">
        <v>6</v>
      </c>
      <c r="B21" s="6">
        <v>44175</v>
      </c>
      <c r="C21" s="3" t="s">
        <v>189</v>
      </c>
      <c r="D21" s="8" t="s">
        <v>196</v>
      </c>
      <c r="E21" s="3" t="s">
        <v>85</v>
      </c>
      <c r="F21" s="7">
        <v>0</v>
      </c>
    </row>
    <row r="22" spans="1:6" x14ac:dyDescent="0.35">
      <c r="A22" s="81" t="s">
        <v>197</v>
      </c>
      <c r="B22" s="81"/>
      <c r="C22" s="81"/>
      <c r="D22" s="81"/>
      <c r="E22" s="81"/>
      <c r="F22" s="9">
        <f>SUM(F15:F21)/7</f>
        <v>0.1142857142857143</v>
      </c>
    </row>
  </sheetData>
  <mergeCells count="3">
    <mergeCell ref="A22:E22"/>
    <mergeCell ref="A1:F1"/>
    <mergeCell ref="A2:B2"/>
  </mergeCells>
  <dataValidations count="1">
    <dataValidation type="list" allowBlank="1" showInputMessage="1" showErrorMessage="1" sqref="E15:E21" xr:uid="{00000000-0002-0000-0200-000000000000}">
      <formula1>$A$8:$A$10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EF22632-B85F-4307-8234-35F2C2DA43D9}">
            <xm:f>NOT(ISERROR(SEARCH($A$10,E2)))</xm:f>
            <xm:f>$A$10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28F136B7-1ABB-4289-A45F-583D06858F86}">
            <xm:f>NOT(ISERROR(SEARCH($A$9,E2)))</xm:f>
            <xm:f>$A$9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B02401E9-3FE2-41EC-B680-4F5E179AE5D0}">
            <xm:f>NOT(ISERROR(SEARCH($A$8,E2)))</xm:f>
            <xm:f>$A$8</xm:f>
            <x14:dxf>
              <fill>
                <patternFill>
                  <bgColor theme="0" tint="-0.499984740745262"/>
                </patternFill>
              </fill>
            </x14:dxf>
          </x14:cfRule>
          <xm:sqref>E2:E1048576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D11"/>
  <sheetViews>
    <sheetView workbookViewId="0">
      <selection activeCell="A9" sqref="A9:D11"/>
    </sheetView>
  </sheetViews>
  <sheetFormatPr defaultRowHeight="14.5" x14ac:dyDescent="0.35"/>
  <cols>
    <col min="1" max="1" width="18.453125" customWidth="1"/>
    <col min="2" max="2" width="34.6328125" customWidth="1"/>
    <col min="3" max="3" width="27.6328125" customWidth="1"/>
    <col min="4" max="4" width="31.36328125" customWidth="1"/>
  </cols>
  <sheetData>
    <row r="1" spans="1:4" ht="23.5" x14ac:dyDescent="0.35">
      <c r="A1" s="79" t="s">
        <v>243</v>
      </c>
      <c r="B1" s="79"/>
      <c r="C1" s="79"/>
      <c r="D1" s="79"/>
    </row>
    <row r="3" spans="1:4" x14ac:dyDescent="0.35">
      <c r="A3" s="25" t="s">
        <v>249</v>
      </c>
      <c r="B3" s="24">
        <v>0</v>
      </c>
    </row>
    <row r="4" spans="1:4" x14ac:dyDescent="0.35">
      <c r="A4" s="25" t="s">
        <v>246</v>
      </c>
      <c r="B4" t="s">
        <v>244</v>
      </c>
    </row>
    <row r="5" spans="1:4" x14ac:dyDescent="0.35">
      <c r="A5" s="25" t="s">
        <v>247</v>
      </c>
      <c r="B5" t="s">
        <v>248</v>
      </c>
    </row>
    <row r="6" spans="1:4" x14ac:dyDescent="0.35">
      <c r="A6" s="84" t="s">
        <v>245</v>
      </c>
      <c r="B6" t="s">
        <v>190</v>
      </c>
    </row>
    <row r="7" spans="1:4" x14ac:dyDescent="0.35">
      <c r="A7" s="84"/>
      <c r="B7" t="s">
        <v>1</v>
      </c>
    </row>
    <row r="8" spans="1:4" x14ac:dyDescent="0.35">
      <c r="A8" s="26" t="s">
        <v>253</v>
      </c>
      <c r="B8" s="26" t="s">
        <v>251</v>
      </c>
      <c r="C8" s="26" t="s">
        <v>250</v>
      </c>
      <c r="D8" s="26" t="s">
        <v>252</v>
      </c>
    </row>
    <row r="9" spans="1:4" x14ac:dyDescent="0.35">
      <c r="A9" t="s">
        <v>216</v>
      </c>
    </row>
    <row r="10" spans="1:4" x14ac:dyDescent="0.35">
      <c r="A10" t="s">
        <v>217</v>
      </c>
    </row>
    <row r="11" spans="1:4" x14ac:dyDescent="0.35">
      <c r="A11" t="s">
        <v>234</v>
      </c>
    </row>
  </sheetData>
  <mergeCells count="2">
    <mergeCell ref="A6:A7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Requirements</vt:lpstr>
      <vt:lpstr>Task</vt:lpstr>
      <vt:lpstr>Sprint Schedule</vt:lpstr>
      <vt:lpstr>Retorspective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Arcega, Amity Faith</cp:lastModifiedBy>
  <dcterms:created xsi:type="dcterms:W3CDTF">2020-07-30T00:35:54Z</dcterms:created>
  <dcterms:modified xsi:type="dcterms:W3CDTF">2020-08-07T14:37:27Z</dcterms:modified>
</cp:coreProperties>
</file>