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li\Box\research\arabidopsis\supplementary\Supplementary Tables\"/>
    </mc:Choice>
  </mc:AlternateContent>
  <xr:revisionPtr revIDLastSave="0" documentId="13_ncr:1_{FBCE73AA-675C-43DA-9D7F-12D5CE3A2145}" xr6:coauthVersionLast="36" xr6:coauthVersionMax="36" xr10:uidLastSave="{00000000-0000-0000-0000-000000000000}"/>
  <bookViews>
    <workbookView xWindow="0" yWindow="0" windowWidth="23940" windowHeight="7425" xr2:uid="{786D309A-C18E-476C-BDF3-D3C7D8B8EFD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" i="1" l="1"/>
  <c r="L62" i="1"/>
  <c r="L61" i="1"/>
  <c r="L60" i="1"/>
  <c r="M60" i="1" l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D60" i="1"/>
  <c r="E60" i="1"/>
  <c r="F60" i="1"/>
  <c r="G60" i="1"/>
  <c r="H60" i="1"/>
  <c r="I60" i="1"/>
  <c r="J60" i="1"/>
  <c r="K60" i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J63" i="1"/>
  <c r="K63" i="1"/>
  <c r="C62" i="1"/>
  <c r="C60" i="1"/>
  <c r="C63" i="1"/>
  <c r="C61" i="1"/>
  <c r="D92" i="1"/>
  <c r="E92" i="1"/>
  <c r="F92" i="1"/>
  <c r="G92" i="1"/>
  <c r="H92" i="1"/>
  <c r="I92" i="1"/>
  <c r="J92" i="1"/>
  <c r="K92" i="1"/>
  <c r="L92" i="1"/>
  <c r="D93" i="1"/>
  <c r="E93" i="1"/>
  <c r="F93" i="1"/>
  <c r="G93" i="1"/>
  <c r="H93" i="1"/>
  <c r="I93" i="1"/>
  <c r="J93" i="1"/>
  <c r="K93" i="1"/>
  <c r="L93" i="1"/>
  <c r="D94" i="1"/>
  <c r="E94" i="1"/>
  <c r="F94" i="1"/>
  <c r="G94" i="1"/>
  <c r="H94" i="1"/>
  <c r="I94" i="1"/>
  <c r="J94" i="1"/>
  <c r="K94" i="1"/>
  <c r="L94" i="1"/>
  <c r="D95" i="1"/>
  <c r="E95" i="1"/>
  <c r="F95" i="1"/>
  <c r="G95" i="1"/>
  <c r="H95" i="1"/>
  <c r="I95" i="1"/>
  <c r="J95" i="1"/>
  <c r="K95" i="1"/>
  <c r="L95" i="1"/>
  <c r="C94" i="1"/>
  <c r="C92" i="1"/>
  <c r="C95" i="1"/>
  <c r="C93" i="1"/>
  <c r="T31" i="1"/>
  <c r="T30" i="1"/>
  <c r="T29" i="1"/>
  <c r="T28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U31" i="1"/>
  <c r="U30" i="1"/>
  <c r="U29" i="1"/>
  <c r="U28" i="1"/>
  <c r="R28" i="1"/>
  <c r="S28" i="1"/>
  <c r="R29" i="1"/>
  <c r="S29" i="1"/>
  <c r="R30" i="1"/>
  <c r="S30" i="1"/>
  <c r="R31" i="1"/>
  <c r="S31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C31" i="1"/>
  <c r="C30" i="1"/>
  <c r="C29" i="1"/>
  <c r="C28" i="1"/>
</calcChain>
</file>

<file path=xl/sharedStrings.xml><?xml version="1.0" encoding="utf-8"?>
<sst xmlns="http://schemas.openxmlformats.org/spreadsheetml/2006/main" count="231" uniqueCount="67">
  <si>
    <t>Characteristic</t>
  </si>
  <si>
    <r>
      <t xml:space="preserve">Ara11 </t>
    </r>
    <r>
      <rPr>
        <b/>
        <i/>
        <sz val="11"/>
        <color theme="5" tint="-0.249977111117893"/>
        <rFont val="Calibri (Body)_x0000_"/>
      </rPr>
      <t>(total number)</t>
    </r>
  </si>
  <si>
    <t>MAKER</t>
  </si>
  <si>
    <t>BRAKER</t>
  </si>
  <si>
    <t>Direct Inference</t>
  </si>
  <si>
    <t>COMBINED</t>
  </si>
  <si>
    <t>Make-Pool</t>
  </si>
  <si>
    <t>Make-Pool+Phy</t>
  </si>
  <si>
    <t xml:space="preserve">Make-Ara11 </t>
  </si>
  <si>
    <t>Make-Ara11+Ara11 prots</t>
  </si>
  <si>
    <t>Brake-Ara11</t>
  </si>
  <si>
    <t>Transcripts</t>
  </si>
  <si>
    <t>Genes</t>
  </si>
  <si>
    <t>Missed exons (stringent)</t>
  </si>
  <si>
    <t>Novel exons (stringent)</t>
  </si>
  <si>
    <t>Missed exons (lenient)</t>
  </si>
  <si>
    <t>Novel exons (lenient)</t>
  </si>
  <si>
    <t>Missed introns</t>
  </si>
  <si>
    <t>Novel introns</t>
  </si>
  <si>
    <t>Missed transcripts</t>
  </si>
  <si>
    <t>Novel transcripts</t>
  </si>
  <si>
    <t>Missed genes</t>
  </si>
  <si>
    <t>Novel genes</t>
  </si>
  <si>
    <t>Missed exons (stringent) %</t>
  </si>
  <si>
    <t>Novel exons (stringent) %</t>
  </si>
  <si>
    <t>Missed exons (lenient) %</t>
  </si>
  <si>
    <t>Novel exons (lenient) %</t>
  </si>
  <si>
    <t>Missed introns %</t>
  </si>
  <si>
    <t>Novel introns %</t>
  </si>
  <si>
    <t>Missed transcripts %</t>
  </si>
  <si>
    <t>Novel transcripts %</t>
  </si>
  <si>
    <t>Missed genes %</t>
  </si>
  <si>
    <t>Novel genes %</t>
  </si>
  <si>
    <r>
      <t xml:space="preserve">SGD </t>
    </r>
    <r>
      <rPr>
        <b/>
        <i/>
        <sz val="11"/>
        <color theme="5" tint="-0.249977111117893"/>
        <rFont val="Calibri (Body)_x0000_"/>
      </rPr>
      <t>(total number)</t>
    </r>
  </si>
  <si>
    <r>
      <t xml:space="preserve">NCBI </t>
    </r>
    <r>
      <rPr>
        <b/>
        <i/>
        <sz val="11"/>
        <color theme="5" tint="-0.249977111117893"/>
        <rFont val="Calibri (Body)_x0000_"/>
      </rPr>
      <t>(total number)</t>
    </r>
  </si>
  <si>
    <t>Matched intron chains in prediction</t>
  </si>
  <si>
    <t>Matched monoexonic transcripts in prediction</t>
  </si>
  <si>
    <t>Total matched transcripts in prediction</t>
  </si>
  <si>
    <t>Matched intron chains  in prediction</t>
  </si>
  <si>
    <t>Matched monoexonic transcripts  in prediction</t>
  </si>
  <si>
    <t>Matched intron chains in annotation</t>
  </si>
  <si>
    <t>Matched monoexonic transcripts in annotation</t>
  </si>
  <si>
    <t>Total matched transcripts in annotation</t>
  </si>
  <si>
    <t xml:space="preserve">Supplementary Table S5-A. Prediction matches to Araport11 annotations by gene features for Arabidopsis.   Numbers include  predictions  that match Araport1-annotated genes and predictions  that are novel. Twenty-one scenarios of datasets plus pipelines.  Note: The TAIR Araport11 anotations have been extensiively human-curated. </t>
  </si>
  <si>
    <t>Make-Orphan</t>
  </si>
  <si>
    <t xml:space="preserve">Brake-Orphan </t>
  </si>
  <si>
    <t>DirInf-Orphan</t>
  </si>
  <si>
    <t>BIND-Orphan</t>
  </si>
  <si>
    <t>MIND-Orphan</t>
  </si>
  <si>
    <t>Brake-Pool</t>
  </si>
  <si>
    <t>DirInf-Pool</t>
  </si>
  <si>
    <t>BIND-Pool</t>
  </si>
  <si>
    <t>MIND-Pool</t>
  </si>
  <si>
    <t>Brake-Typical</t>
  </si>
  <si>
    <t>DirInf-Typical</t>
  </si>
  <si>
    <t>Make-Typical</t>
  </si>
  <si>
    <t>Make-Pool-noprot</t>
  </si>
  <si>
    <t>Brake-Med</t>
  </si>
  <si>
    <t>Brake-Large</t>
  </si>
  <si>
    <t>DirInf-Orphan+Brake-Pool</t>
  </si>
  <si>
    <t>NA</t>
  </si>
  <si>
    <r>
      <t xml:space="preserve">Supplementary Table S5-B. Prediction matches to SGD annotations by gene features for </t>
    </r>
    <r>
      <rPr>
        <b/>
        <i/>
        <sz val="14"/>
        <color theme="1"/>
        <rFont val="Calibri"/>
        <family val="2"/>
        <scheme val="minor"/>
      </rPr>
      <t>yeast.</t>
    </r>
    <r>
      <rPr>
        <b/>
        <sz val="14"/>
        <color theme="1"/>
        <rFont val="Calibri"/>
        <family val="2"/>
        <scheme val="minor"/>
      </rPr>
      <t xml:space="preserve"> Numbers include  predictions  that match SGD-annotated genes and predictions  that are novel. Twelve scenarios of datasets plus pipelines.  Note: The SGD anotations have been extensiively human-curated </t>
    </r>
  </si>
  <si>
    <t>Supplementary Table S5-C. Prediction matches to NCBI annotations by gene features for rice.  Numbers include  predictions  that match NCBI-annotated genes and predictions  that are novel. Three scenarios of datasets plus pipelines.  Note: The SGD anotations have been extensiively human-curated.</t>
  </si>
  <si>
    <t>BIND_Typical</t>
  </si>
  <si>
    <t>MIND_Typical</t>
  </si>
  <si>
    <t>BIND-Typical</t>
  </si>
  <si>
    <t>MIND-Typical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</si>
</sst>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 (Body)_x0000_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 (Body)_x0000_"/>
    </font>
    <font>
      <b/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 (Body)_x0000_"/>
    </font>
    <font>
      <b/>
      <sz val="11"/>
      <color rgb="FFFF0000"/>
      <name val="Calibri"/>
      <family val="2"/>
      <scheme val="minor"/>
    </font>
    <font>
      <b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A0E8D"/>
      <name val="Calibri"/>
      <family val="2"/>
      <scheme val="minor"/>
    </font>
    <font>
      <sz val="11"/>
      <color rgb="FF53008D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53008D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A0E8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0" fillId="3" borderId="0" xfId="0" applyFill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wrapText="1"/>
    </xf>
    <xf numFmtId="0" fontId="1" fillId="5" borderId="9" xfId="0" applyFont="1" applyFill="1" applyBorder="1" applyAlignment="1">
      <alignment horizontal="center" wrapText="1"/>
    </xf>
    <xf numFmtId="0" fontId="0" fillId="2" borderId="9" xfId="0" applyFill="1" applyBorder="1"/>
    <xf numFmtId="3" fontId="0" fillId="0" borderId="9" xfId="0" applyNumberFormat="1" applyFont="1" applyFill="1" applyBorder="1"/>
    <xf numFmtId="3" fontId="0" fillId="6" borderId="9" xfId="0" applyNumberFormat="1" applyFont="1" applyFill="1" applyBorder="1"/>
    <xf numFmtId="3" fontId="12" fillId="6" borderId="9" xfId="0" applyNumberFormat="1" applyFont="1" applyFill="1" applyBorder="1"/>
    <xf numFmtId="3" fontId="0" fillId="3" borderId="9" xfId="0" applyNumberFormat="1" applyFont="1" applyFill="1" applyBorder="1"/>
    <xf numFmtId="3" fontId="12" fillId="3" borderId="9" xfId="0" applyNumberFormat="1" applyFont="1" applyFill="1" applyBorder="1"/>
    <xf numFmtId="0" fontId="10" fillId="3" borderId="0" xfId="0" applyFont="1" applyFill="1"/>
    <xf numFmtId="0" fontId="0" fillId="3" borderId="0" xfId="0" applyFill="1"/>
    <xf numFmtId="3" fontId="0" fillId="0" borderId="9" xfId="0" applyNumberFormat="1" applyFont="1" applyBorder="1"/>
    <xf numFmtId="3" fontId="12" fillId="0" borderId="9" xfId="0" applyNumberFormat="1" applyFont="1" applyBorder="1"/>
    <xf numFmtId="0" fontId="13" fillId="2" borderId="9" xfId="0" applyFont="1" applyFill="1" applyBorder="1"/>
    <xf numFmtId="3" fontId="14" fillId="7" borderId="9" xfId="0" applyNumberFormat="1" applyFont="1" applyFill="1" applyBorder="1"/>
    <xf numFmtId="3" fontId="14" fillId="8" borderId="9" xfId="0" applyNumberFormat="1" applyFont="1" applyFill="1" applyBorder="1"/>
    <xf numFmtId="3" fontId="14" fillId="9" borderId="9" xfId="0" applyNumberFormat="1" applyFont="1" applyFill="1" applyBorder="1"/>
    <xf numFmtId="0" fontId="0" fillId="10" borderId="9" xfId="0" applyFill="1" applyBorder="1"/>
    <xf numFmtId="10" fontId="0" fillId="10" borderId="9" xfId="0" applyNumberFormat="1" applyFont="1" applyFill="1" applyBorder="1"/>
    <xf numFmtId="10" fontId="12" fillId="10" borderId="9" xfId="0" applyNumberFormat="1" applyFont="1" applyFill="1" applyBorder="1"/>
    <xf numFmtId="0" fontId="2" fillId="3" borderId="0" xfId="0" applyFont="1" applyFill="1"/>
    <xf numFmtId="0" fontId="1" fillId="4" borderId="9" xfId="0" applyFont="1" applyFill="1" applyBorder="1" applyAlignment="1">
      <alignment wrapText="1"/>
    </xf>
    <xf numFmtId="3" fontId="12" fillId="0" borderId="9" xfId="0" applyNumberFormat="1" applyFont="1" applyFill="1" applyBorder="1"/>
    <xf numFmtId="0" fontId="0" fillId="0" borderId="0" xfId="0" applyFill="1"/>
    <xf numFmtId="0" fontId="16" fillId="0" borderId="0" xfId="0" applyFont="1" applyFill="1" applyAlignment="1">
      <alignment horizontal="center" wrapText="1"/>
    </xf>
    <xf numFmtId="3" fontId="2" fillId="0" borderId="9" xfId="0" applyNumberFormat="1" applyFont="1" applyFill="1" applyBorder="1"/>
    <xf numFmtId="3" fontId="17" fillId="7" borderId="9" xfId="0" applyNumberFormat="1" applyFont="1" applyFill="1" applyBorder="1"/>
    <xf numFmtId="3" fontId="17" fillId="8" borderId="9" xfId="0" applyNumberFormat="1" applyFont="1" applyFill="1" applyBorder="1"/>
    <xf numFmtId="3" fontId="17" fillId="9" borderId="9" xfId="0" applyNumberFormat="1" applyFont="1" applyFill="1" applyBorder="1"/>
    <xf numFmtId="0" fontId="1" fillId="5" borderId="9" xfId="0" applyFont="1" applyFill="1" applyBorder="1" applyAlignment="1"/>
    <xf numFmtId="0" fontId="1" fillId="5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7" fillId="2" borderId="2" xfId="1" applyFont="1" applyFill="1" applyBorder="1" applyAlignment="1">
      <alignment horizontal="center" vertical="center" wrapText="1"/>
    </xf>
    <xf numFmtId="0" fontId="11" fillId="2" borderId="7" xfId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937D-3127-43A6-B17E-56D2727A6F85}">
  <dimension ref="A1:AC95"/>
  <sheetViews>
    <sheetView tabSelected="1" topLeftCell="A50" zoomScale="70" zoomScaleNormal="70" workbookViewId="0">
      <selection activeCell="U18" sqref="U18"/>
    </sheetView>
  </sheetViews>
  <sheetFormatPr defaultColWidth="28.85546875" defaultRowHeight="15"/>
  <cols>
    <col min="1" max="1" width="42.42578125" style="16" customWidth="1"/>
    <col min="2" max="2" width="10.7109375" style="16" customWidth="1"/>
    <col min="3" max="3" width="11.140625" style="16" bestFit="1" customWidth="1"/>
    <col min="4" max="4" width="8.5703125" style="16" customWidth="1"/>
    <col min="5" max="5" width="15.140625" style="16" bestFit="1" customWidth="1"/>
    <col min="6" max="6" width="16.28515625" style="16" bestFit="1" customWidth="1"/>
    <col min="7" max="7" width="10.85546875" style="16" bestFit="1" customWidth="1"/>
    <col min="8" max="8" width="12.140625" style="16" bestFit="1" customWidth="1"/>
    <col min="9" max="9" width="12" style="16" customWidth="1"/>
    <col min="10" max="10" width="11.42578125" style="16" bestFit="1" customWidth="1"/>
    <col min="11" max="11" width="10.7109375" style="16" bestFit="1" customWidth="1"/>
    <col min="12" max="12" width="11.140625" style="16" bestFit="1" customWidth="1"/>
    <col min="13" max="13" width="10.7109375" style="16" bestFit="1" customWidth="1"/>
    <col min="14" max="14" width="11.28515625" style="16" bestFit="1" customWidth="1"/>
    <col min="15" max="15" width="11.7109375" style="16" bestFit="1" customWidth="1"/>
    <col min="16" max="16" width="11.42578125" style="16" bestFit="1" customWidth="1"/>
    <col min="17" max="17" width="10.7109375" style="16" bestFit="1" customWidth="1"/>
    <col min="18" max="18" width="10.85546875" style="16" bestFit="1" customWidth="1"/>
    <col min="19" max="19" width="10.140625" style="16" bestFit="1" customWidth="1"/>
    <col min="20" max="21" width="10.140625" style="16" customWidth="1"/>
    <col min="22" max="22" width="10.85546875" style="16" bestFit="1" customWidth="1"/>
    <col min="23" max="23" width="10.28515625" style="16" bestFit="1" customWidth="1"/>
    <col min="24" max="24" width="11" style="16" bestFit="1" customWidth="1"/>
    <col min="25" max="25" width="10" style="16" bestFit="1" customWidth="1"/>
    <col min="26" max="26" width="45.42578125" style="26" customWidth="1"/>
    <col min="27" max="16384" width="28.85546875" style="16"/>
  </cols>
  <sheetData>
    <row r="1" spans="1:26" s="2" customFormat="1" ht="36.75" customHeight="1">
      <c r="A1" s="49" t="s">
        <v>43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1"/>
    </row>
    <row r="2" spans="1:26" s="3" customFormat="1" ht="15" customHeight="1">
      <c r="A2" s="39" t="s">
        <v>0</v>
      </c>
      <c r="B2" s="41" t="s">
        <v>1</v>
      </c>
      <c r="C2" s="50" t="s">
        <v>2</v>
      </c>
      <c r="D2" s="51"/>
      <c r="E2" s="51"/>
      <c r="F2" s="51"/>
      <c r="G2" s="51"/>
      <c r="H2" s="51"/>
      <c r="I2" s="52"/>
      <c r="J2" s="53" t="s">
        <v>3</v>
      </c>
      <c r="K2" s="54"/>
      <c r="L2" s="54"/>
      <c r="M2" s="54"/>
      <c r="N2" s="54"/>
      <c r="O2" s="55"/>
      <c r="P2" s="50" t="s">
        <v>4</v>
      </c>
      <c r="Q2" s="51"/>
      <c r="R2" s="52"/>
      <c r="S2" s="53" t="s">
        <v>5</v>
      </c>
      <c r="T2" s="54"/>
      <c r="U2" s="54"/>
      <c r="V2" s="54"/>
      <c r="W2" s="54"/>
      <c r="X2" s="54"/>
      <c r="Y2" s="55"/>
      <c r="Z2" s="30"/>
    </row>
    <row r="3" spans="1:26" s="3" customFormat="1" ht="45">
      <c r="A3" s="40"/>
      <c r="B3" s="42"/>
      <c r="C3" s="4" t="s">
        <v>55</v>
      </c>
      <c r="D3" s="4" t="s">
        <v>56</v>
      </c>
      <c r="E3" s="5" t="s">
        <v>7</v>
      </c>
      <c r="F3" s="5" t="s">
        <v>6</v>
      </c>
      <c r="G3" s="5" t="s">
        <v>44</v>
      </c>
      <c r="H3" s="5" t="s">
        <v>8</v>
      </c>
      <c r="I3" s="4" t="s">
        <v>9</v>
      </c>
      <c r="J3" s="6" t="s">
        <v>53</v>
      </c>
      <c r="K3" s="6" t="s">
        <v>57</v>
      </c>
      <c r="L3" s="6" t="s">
        <v>58</v>
      </c>
      <c r="M3" s="6" t="s">
        <v>49</v>
      </c>
      <c r="N3" s="6" t="s">
        <v>45</v>
      </c>
      <c r="O3" s="6" t="s">
        <v>10</v>
      </c>
      <c r="P3" s="5" t="s">
        <v>54</v>
      </c>
      <c r="Q3" s="5" t="s">
        <v>50</v>
      </c>
      <c r="R3" s="5" t="s">
        <v>46</v>
      </c>
      <c r="S3" s="35" t="s">
        <v>63</v>
      </c>
      <c r="T3" s="35" t="s">
        <v>64</v>
      </c>
      <c r="U3" s="7" t="s">
        <v>51</v>
      </c>
      <c r="V3" s="7" t="s">
        <v>52</v>
      </c>
      <c r="W3" s="6" t="s">
        <v>47</v>
      </c>
      <c r="X3" s="6" t="s">
        <v>48</v>
      </c>
      <c r="Y3" s="8" t="s">
        <v>59</v>
      </c>
      <c r="Z3" s="15"/>
    </row>
    <row r="4" spans="1:26">
      <c r="A4" s="9" t="s">
        <v>11</v>
      </c>
      <c r="B4" s="10">
        <v>48095</v>
      </c>
      <c r="C4" s="11">
        <v>24938</v>
      </c>
      <c r="D4" s="11">
        <v>20216</v>
      </c>
      <c r="E4" s="11">
        <v>29656</v>
      </c>
      <c r="F4" s="11">
        <v>35032</v>
      </c>
      <c r="G4" s="11">
        <v>39797</v>
      </c>
      <c r="H4" s="12">
        <v>27675</v>
      </c>
      <c r="I4" s="12">
        <v>30939</v>
      </c>
      <c r="J4" s="13">
        <v>35957</v>
      </c>
      <c r="K4" s="13">
        <v>36065</v>
      </c>
      <c r="L4" s="14">
        <v>35599</v>
      </c>
      <c r="M4" s="14">
        <v>35740</v>
      </c>
      <c r="N4" s="14">
        <v>35173</v>
      </c>
      <c r="O4" s="14">
        <v>35162</v>
      </c>
      <c r="P4" s="12">
        <v>26213</v>
      </c>
      <c r="Q4" s="12">
        <v>40400</v>
      </c>
      <c r="R4" s="12">
        <v>48358</v>
      </c>
      <c r="S4" s="14">
        <v>42040</v>
      </c>
      <c r="T4" s="14">
        <v>31686</v>
      </c>
      <c r="U4" s="14">
        <v>50502</v>
      </c>
      <c r="V4" s="14">
        <v>47757</v>
      </c>
      <c r="W4" s="14">
        <v>54839</v>
      </c>
      <c r="X4" s="14">
        <v>59944</v>
      </c>
      <c r="Y4" s="14">
        <v>55292</v>
      </c>
    </row>
    <row r="5" spans="1:26" ht="18">
      <c r="A5" s="9" t="s">
        <v>12</v>
      </c>
      <c r="B5" s="10">
        <v>27406</v>
      </c>
      <c r="C5" s="11">
        <v>24938</v>
      </c>
      <c r="D5" s="11">
        <v>20156</v>
      </c>
      <c r="E5" s="11">
        <v>29639</v>
      </c>
      <c r="F5" s="11">
        <v>35027</v>
      </c>
      <c r="G5" s="11">
        <v>39557</v>
      </c>
      <c r="H5" s="12">
        <v>27675</v>
      </c>
      <c r="I5" s="12">
        <v>30924</v>
      </c>
      <c r="J5" s="13">
        <v>34657</v>
      </c>
      <c r="K5" s="13">
        <v>34679</v>
      </c>
      <c r="L5" s="14">
        <v>34072</v>
      </c>
      <c r="M5" s="14">
        <v>34304</v>
      </c>
      <c r="N5" s="14">
        <v>33568</v>
      </c>
      <c r="O5" s="14">
        <v>33620</v>
      </c>
      <c r="P5" s="12">
        <v>16933</v>
      </c>
      <c r="Q5" s="12">
        <v>20220</v>
      </c>
      <c r="R5" s="12">
        <v>23915</v>
      </c>
      <c r="S5" s="14">
        <v>34401</v>
      </c>
      <c r="T5" s="14">
        <v>23778</v>
      </c>
      <c r="U5" s="14">
        <v>34021</v>
      </c>
      <c r="V5" s="14">
        <v>31851</v>
      </c>
      <c r="W5" s="14">
        <v>31815</v>
      </c>
      <c r="X5" s="14">
        <v>36740</v>
      </c>
      <c r="Y5" s="14">
        <v>32141</v>
      </c>
      <c r="Z5" s="1"/>
    </row>
    <row r="6" spans="1:26">
      <c r="A6" s="9" t="s">
        <v>35</v>
      </c>
      <c r="B6" s="10" t="s">
        <v>60</v>
      </c>
      <c r="C6" s="11">
        <v>10161</v>
      </c>
      <c r="D6" s="11">
        <v>9351</v>
      </c>
      <c r="E6" s="11">
        <v>10952</v>
      </c>
      <c r="F6" s="11">
        <v>9895</v>
      </c>
      <c r="G6" s="11">
        <v>8223</v>
      </c>
      <c r="H6" s="12">
        <v>10728</v>
      </c>
      <c r="I6" s="12">
        <v>9442</v>
      </c>
      <c r="J6" s="13">
        <v>14914</v>
      </c>
      <c r="K6" s="13">
        <v>14875</v>
      </c>
      <c r="L6" s="14">
        <v>14694</v>
      </c>
      <c r="M6" s="14">
        <v>14953</v>
      </c>
      <c r="N6" s="14">
        <v>14043</v>
      </c>
      <c r="O6" s="14">
        <v>15993</v>
      </c>
      <c r="P6" s="12">
        <v>15422</v>
      </c>
      <c r="Q6" s="12">
        <v>18700</v>
      </c>
      <c r="R6" s="12">
        <v>18050</v>
      </c>
      <c r="S6" s="14">
        <v>18816</v>
      </c>
      <c r="T6" s="14">
        <v>16616</v>
      </c>
      <c r="U6" s="14">
        <v>20508</v>
      </c>
      <c r="V6" s="14">
        <v>18513</v>
      </c>
      <c r="W6" s="14">
        <v>18711</v>
      </c>
      <c r="X6" s="14">
        <v>18096</v>
      </c>
      <c r="Y6" s="14">
        <v>18912</v>
      </c>
      <c r="Z6" s="16"/>
    </row>
    <row r="7" spans="1:26">
      <c r="A7" s="9" t="s">
        <v>40</v>
      </c>
      <c r="B7" s="10" t="s">
        <v>60</v>
      </c>
      <c r="C7" s="11">
        <v>10372</v>
      </c>
      <c r="D7" s="11">
        <v>9593</v>
      </c>
      <c r="E7" s="11">
        <v>11214</v>
      </c>
      <c r="F7" s="11">
        <v>10128</v>
      </c>
      <c r="G7" s="11">
        <v>8429</v>
      </c>
      <c r="H7" s="12">
        <v>10977</v>
      </c>
      <c r="I7" s="12">
        <v>9663</v>
      </c>
      <c r="J7" s="13">
        <v>15328</v>
      </c>
      <c r="K7" s="13">
        <v>15287</v>
      </c>
      <c r="L7" s="14">
        <v>15083</v>
      </c>
      <c r="M7" s="14">
        <v>15368</v>
      </c>
      <c r="N7" s="14">
        <v>14430</v>
      </c>
      <c r="O7" s="14">
        <v>16420</v>
      </c>
      <c r="P7" s="12">
        <v>15586</v>
      </c>
      <c r="Q7" s="12">
        <v>19017</v>
      </c>
      <c r="R7" s="12">
        <v>18397</v>
      </c>
      <c r="S7" s="14">
        <v>19229</v>
      </c>
      <c r="T7" s="14">
        <v>16883</v>
      </c>
      <c r="U7" s="14">
        <v>20924</v>
      </c>
      <c r="V7" s="14">
        <v>18848</v>
      </c>
      <c r="W7" s="14">
        <v>19095</v>
      </c>
      <c r="X7" s="14">
        <v>18448</v>
      </c>
      <c r="Y7" s="14">
        <v>19298</v>
      </c>
      <c r="Z7" s="16"/>
    </row>
    <row r="8" spans="1:26">
      <c r="A8" s="9" t="s">
        <v>36</v>
      </c>
      <c r="B8" s="10" t="s">
        <v>60</v>
      </c>
      <c r="C8" s="11">
        <v>1397</v>
      </c>
      <c r="D8" s="11">
        <v>1066</v>
      </c>
      <c r="E8" s="11">
        <v>1842</v>
      </c>
      <c r="F8" s="11">
        <v>2046</v>
      </c>
      <c r="G8" s="11">
        <v>1855</v>
      </c>
      <c r="H8" s="12">
        <v>2556</v>
      </c>
      <c r="I8" s="12">
        <v>2446</v>
      </c>
      <c r="J8" s="13">
        <v>2779</v>
      </c>
      <c r="K8" s="13">
        <v>2782</v>
      </c>
      <c r="L8" s="14">
        <v>2726</v>
      </c>
      <c r="M8" s="14">
        <v>2729</v>
      </c>
      <c r="N8" s="14">
        <v>2602</v>
      </c>
      <c r="O8" s="14">
        <v>2751</v>
      </c>
      <c r="P8" s="12">
        <v>1611</v>
      </c>
      <c r="Q8" s="12">
        <v>2205</v>
      </c>
      <c r="R8" s="12">
        <v>1709</v>
      </c>
      <c r="S8" s="14">
        <v>3340</v>
      </c>
      <c r="T8" s="14">
        <v>2228</v>
      </c>
      <c r="U8" s="14">
        <v>3402</v>
      </c>
      <c r="V8" s="14">
        <v>2960</v>
      </c>
      <c r="W8" s="14">
        <v>2286</v>
      </c>
      <c r="X8" s="14">
        <v>2101</v>
      </c>
      <c r="Y8" s="14">
        <v>2321</v>
      </c>
      <c r="Z8" s="16"/>
    </row>
    <row r="9" spans="1:26">
      <c r="A9" s="9" t="s">
        <v>41</v>
      </c>
      <c r="B9" s="10" t="s">
        <v>60</v>
      </c>
      <c r="C9" s="11">
        <v>1432</v>
      </c>
      <c r="D9" s="11">
        <v>1096</v>
      </c>
      <c r="E9" s="11">
        <v>1892</v>
      </c>
      <c r="F9" s="11">
        <v>2097</v>
      </c>
      <c r="G9" s="11">
        <v>1895</v>
      </c>
      <c r="H9" s="12">
        <v>2614</v>
      </c>
      <c r="I9" s="12">
        <v>2503</v>
      </c>
      <c r="J9" s="13">
        <v>2849</v>
      </c>
      <c r="K9" s="13">
        <v>2847</v>
      </c>
      <c r="L9" s="14">
        <v>2788</v>
      </c>
      <c r="M9" s="14">
        <v>2787</v>
      </c>
      <c r="N9" s="14">
        <v>2675</v>
      </c>
      <c r="O9" s="14">
        <v>2823</v>
      </c>
      <c r="P9" s="12">
        <v>1640</v>
      </c>
      <c r="Q9" s="12">
        <v>2270</v>
      </c>
      <c r="R9" s="12">
        <v>1749</v>
      </c>
      <c r="S9" s="14">
        <v>3427</v>
      </c>
      <c r="T9" s="14">
        <v>2278</v>
      </c>
      <c r="U9" s="14">
        <v>3357</v>
      </c>
      <c r="V9" s="14">
        <v>2931</v>
      </c>
      <c r="W9" s="14">
        <v>2257</v>
      </c>
      <c r="X9" s="14">
        <v>2094</v>
      </c>
      <c r="Y9" s="14">
        <v>2288</v>
      </c>
      <c r="Z9" s="16"/>
    </row>
    <row r="10" spans="1:26">
      <c r="A10" s="9" t="s">
        <v>37</v>
      </c>
      <c r="B10" s="10" t="s">
        <v>60</v>
      </c>
      <c r="C10" s="11">
        <v>11558</v>
      </c>
      <c r="D10" s="11">
        <v>10417</v>
      </c>
      <c r="E10" s="11">
        <v>12794</v>
      </c>
      <c r="F10" s="11">
        <v>11941</v>
      </c>
      <c r="G10" s="11">
        <v>10078</v>
      </c>
      <c r="H10" s="12">
        <v>13284</v>
      </c>
      <c r="I10" s="12">
        <v>11888</v>
      </c>
      <c r="J10" s="13">
        <v>17693</v>
      </c>
      <c r="K10" s="13">
        <v>17657</v>
      </c>
      <c r="L10" s="14">
        <v>17420</v>
      </c>
      <c r="M10" s="14">
        <v>17682</v>
      </c>
      <c r="N10" s="14">
        <v>16645</v>
      </c>
      <c r="O10" s="14">
        <v>18744</v>
      </c>
      <c r="P10" s="12">
        <v>17033</v>
      </c>
      <c r="Q10" s="12">
        <v>20905</v>
      </c>
      <c r="R10" s="12">
        <v>19759</v>
      </c>
      <c r="S10" s="14">
        <v>22156</v>
      </c>
      <c r="T10" s="14">
        <v>18844</v>
      </c>
      <c r="U10" s="14">
        <v>23910</v>
      </c>
      <c r="V10" s="14">
        <v>21473</v>
      </c>
      <c r="W10" s="14">
        <v>20997</v>
      </c>
      <c r="X10" s="14">
        <v>20197</v>
      </c>
      <c r="Y10" s="14">
        <v>21233</v>
      </c>
      <c r="Z10" s="16"/>
    </row>
    <row r="11" spans="1:26">
      <c r="A11" s="9" t="s">
        <v>42</v>
      </c>
      <c r="B11" s="10" t="s">
        <v>60</v>
      </c>
      <c r="C11" s="11">
        <v>11804</v>
      </c>
      <c r="D11" s="11">
        <v>10689</v>
      </c>
      <c r="E11" s="11">
        <v>13106</v>
      </c>
      <c r="F11" s="11">
        <v>12225</v>
      </c>
      <c r="G11" s="11">
        <v>10324</v>
      </c>
      <c r="H11" s="12">
        <v>13591</v>
      </c>
      <c r="I11" s="12">
        <v>12166</v>
      </c>
      <c r="J11" s="13">
        <v>18177</v>
      </c>
      <c r="K11" s="13">
        <v>18134</v>
      </c>
      <c r="L11" s="14">
        <v>17871</v>
      </c>
      <c r="M11" s="14">
        <v>18155</v>
      </c>
      <c r="N11" s="14">
        <v>17105</v>
      </c>
      <c r="O11" s="14">
        <v>19243</v>
      </c>
      <c r="P11" s="12">
        <v>17226</v>
      </c>
      <c r="Q11" s="12">
        <v>21287</v>
      </c>
      <c r="R11" s="12">
        <v>20146</v>
      </c>
      <c r="S11" s="14">
        <v>22656</v>
      </c>
      <c r="T11" s="14">
        <v>19161</v>
      </c>
      <c r="U11" s="14">
        <v>24281</v>
      </c>
      <c r="V11" s="14">
        <v>21779</v>
      </c>
      <c r="W11" s="14">
        <v>21352</v>
      </c>
      <c r="X11" s="14">
        <v>20542</v>
      </c>
      <c r="Y11" s="14">
        <v>21586</v>
      </c>
      <c r="Z11" s="16"/>
    </row>
    <row r="12" spans="1:26">
      <c r="A12" s="9" t="s">
        <v>13</v>
      </c>
      <c r="B12" s="10" t="s">
        <v>60</v>
      </c>
      <c r="C12" s="11">
        <v>105892</v>
      </c>
      <c r="D12" s="11">
        <v>105798</v>
      </c>
      <c r="E12" s="11">
        <v>95655</v>
      </c>
      <c r="F12" s="11">
        <v>95901</v>
      </c>
      <c r="G12" s="11">
        <v>97263</v>
      </c>
      <c r="H12" s="12">
        <v>82001</v>
      </c>
      <c r="I12" s="12">
        <v>87338</v>
      </c>
      <c r="J12" s="13">
        <v>91994</v>
      </c>
      <c r="K12" s="13">
        <v>92060</v>
      </c>
      <c r="L12" s="14">
        <v>92090</v>
      </c>
      <c r="M12" s="14">
        <v>91388</v>
      </c>
      <c r="N12" s="14">
        <v>90939</v>
      </c>
      <c r="O12" s="14">
        <v>90087</v>
      </c>
      <c r="P12" s="12">
        <v>107674</v>
      </c>
      <c r="Q12" s="12">
        <v>96795</v>
      </c>
      <c r="R12" s="12">
        <v>91679</v>
      </c>
      <c r="S12" s="14">
        <v>88323</v>
      </c>
      <c r="T12" s="14">
        <v>95169</v>
      </c>
      <c r="U12" s="14">
        <v>87925</v>
      </c>
      <c r="V12" s="14">
        <v>90695</v>
      </c>
      <c r="W12" s="14">
        <v>88547</v>
      </c>
      <c r="X12" s="14">
        <v>89666</v>
      </c>
      <c r="Y12" s="14">
        <v>88569</v>
      </c>
      <c r="Z12" s="16"/>
    </row>
    <row r="13" spans="1:26">
      <c r="A13" s="9" t="s">
        <v>14</v>
      </c>
      <c r="B13" s="10" t="s">
        <v>60</v>
      </c>
      <c r="C13" s="11">
        <v>52165</v>
      </c>
      <c r="D13" s="11">
        <v>49427</v>
      </c>
      <c r="E13" s="11">
        <v>73489</v>
      </c>
      <c r="F13" s="11">
        <v>87593</v>
      </c>
      <c r="G13" s="11">
        <v>106769</v>
      </c>
      <c r="H13" s="12">
        <v>61884</v>
      </c>
      <c r="I13" s="12">
        <v>80462</v>
      </c>
      <c r="J13" s="13">
        <v>66450</v>
      </c>
      <c r="K13" s="13">
        <v>66583</v>
      </c>
      <c r="L13" s="14">
        <v>67876</v>
      </c>
      <c r="M13" s="14">
        <v>68210</v>
      </c>
      <c r="N13" s="14">
        <v>76649</v>
      </c>
      <c r="O13" s="14">
        <v>62594</v>
      </c>
      <c r="P13" s="12">
        <v>39817</v>
      </c>
      <c r="Q13" s="12">
        <v>75147</v>
      </c>
      <c r="R13" s="12">
        <v>118382</v>
      </c>
      <c r="S13" s="14">
        <v>71679</v>
      </c>
      <c r="T13" s="14">
        <v>55759</v>
      </c>
      <c r="U13" s="14">
        <v>94846</v>
      </c>
      <c r="V13" s="14">
        <v>102985</v>
      </c>
      <c r="W13" s="14">
        <v>131039</v>
      </c>
      <c r="X13" s="14">
        <v>146692</v>
      </c>
      <c r="Y13" s="14">
        <v>128645</v>
      </c>
      <c r="Z13" s="16"/>
    </row>
    <row r="14" spans="1:26">
      <c r="A14" s="9" t="s">
        <v>15</v>
      </c>
      <c r="B14" s="10" t="s">
        <v>60</v>
      </c>
      <c r="C14" s="11">
        <v>57850</v>
      </c>
      <c r="D14" s="11">
        <v>59442</v>
      </c>
      <c r="E14" s="11">
        <v>45901</v>
      </c>
      <c r="F14" s="11">
        <v>48697</v>
      </c>
      <c r="G14" s="11">
        <v>50304</v>
      </c>
      <c r="H14" s="12">
        <v>44230</v>
      </c>
      <c r="I14" s="12">
        <v>46230</v>
      </c>
      <c r="J14" s="13">
        <v>41294</v>
      </c>
      <c r="K14" s="13">
        <v>41305</v>
      </c>
      <c r="L14" s="14">
        <v>41339</v>
      </c>
      <c r="M14" s="14">
        <v>40431</v>
      </c>
      <c r="N14" s="14">
        <v>40215</v>
      </c>
      <c r="O14" s="14">
        <v>39212</v>
      </c>
      <c r="P14" s="12">
        <v>58050</v>
      </c>
      <c r="Q14" s="12">
        <v>39517</v>
      </c>
      <c r="R14" s="12">
        <v>32307</v>
      </c>
      <c r="S14" s="14">
        <v>34189</v>
      </c>
      <c r="T14" s="14">
        <v>42655</v>
      </c>
      <c r="U14" s="14">
        <v>30460</v>
      </c>
      <c r="V14" s="14">
        <v>34756</v>
      </c>
      <c r="W14" s="14">
        <v>29889</v>
      </c>
      <c r="X14" s="14">
        <v>30965</v>
      </c>
      <c r="Y14" s="14">
        <v>29763</v>
      </c>
      <c r="Z14" s="16"/>
    </row>
    <row r="15" spans="1:26">
      <c r="A15" s="9" t="s">
        <v>16</v>
      </c>
      <c r="B15" s="10" t="s">
        <v>60</v>
      </c>
      <c r="C15" s="11">
        <v>20338</v>
      </c>
      <c r="D15" s="11">
        <v>21452</v>
      </c>
      <c r="E15" s="11">
        <v>38921</v>
      </c>
      <c r="F15" s="11">
        <v>49032</v>
      </c>
      <c r="G15" s="11">
        <v>70331</v>
      </c>
      <c r="H15" s="12">
        <v>38177</v>
      </c>
      <c r="I15" s="12">
        <v>52228</v>
      </c>
      <c r="J15" s="13">
        <v>25949</v>
      </c>
      <c r="K15" s="13">
        <v>26028</v>
      </c>
      <c r="L15" s="14">
        <v>28414</v>
      </c>
      <c r="M15" s="14">
        <v>28408</v>
      </c>
      <c r="N15" s="14">
        <v>38435</v>
      </c>
      <c r="O15" s="14">
        <v>23558</v>
      </c>
      <c r="P15" s="12">
        <v>8886</v>
      </c>
      <c r="Q15" s="12">
        <v>32203</v>
      </c>
      <c r="R15" s="12">
        <v>68946</v>
      </c>
      <c r="S15" s="14">
        <v>28439</v>
      </c>
      <c r="T15" s="14">
        <v>19553</v>
      </c>
      <c r="U15" s="14">
        <v>46059</v>
      </c>
      <c r="V15" s="14">
        <v>56342</v>
      </c>
      <c r="W15" s="14">
        <v>79734</v>
      </c>
      <c r="X15" s="14">
        <v>94596</v>
      </c>
      <c r="Y15" s="14">
        <v>76527</v>
      </c>
      <c r="Z15" s="16"/>
    </row>
    <row r="16" spans="1:26">
      <c r="A16" s="9" t="s">
        <v>17</v>
      </c>
      <c r="B16" s="10" t="s">
        <v>60</v>
      </c>
      <c r="C16" s="11">
        <v>36586</v>
      </c>
      <c r="D16" s="11">
        <v>36759</v>
      </c>
      <c r="E16" s="11">
        <v>25184</v>
      </c>
      <c r="F16" s="11">
        <v>25417</v>
      </c>
      <c r="G16" s="11">
        <v>25860</v>
      </c>
      <c r="H16" s="12">
        <v>21109</v>
      </c>
      <c r="I16" s="12">
        <v>21790</v>
      </c>
      <c r="J16" s="13">
        <v>21822</v>
      </c>
      <c r="K16" s="13">
        <v>21903</v>
      </c>
      <c r="L16" s="14">
        <v>21684</v>
      </c>
      <c r="M16" s="14">
        <v>20765</v>
      </c>
      <c r="N16" s="14">
        <v>19105</v>
      </c>
      <c r="O16" s="14">
        <v>20243</v>
      </c>
      <c r="P16" s="12">
        <v>37922</v>
      </c>
      <c r="Q16" s="12">
        <v>22054</v>
      </c>
      <c r="R16" s="12">
        <v>15441</v>
      </c>
      <c r="S16" s="14">
        <v>16639</v>
      </c>
      <c r="T16" s="14">
        <v>23703</v>
      </c>
      <c r="U16" s="14">
        <v>14545</v>
      </c>
      <c r="V16" s="14">
        <v>16692</v>
      </c>
      <c r="W16" s="14">
        <v>13245</v>
      </c>
      <c r="X16" s="14">
        <v>13945</v>
      </c>
      <c r="Y16" s="14">
        <v>13286</v>
      </c>
      <c r="Z16" s="16"/>
    </row>
    <row r="17" spans="1:26">
      <c r="A17" s="9" t="s">
        <v>18</v>
      </c>
      <c r="B17" s="10" t="s">
        <v>60</v>
      </c>
      <c r="C17" s="11">
        <v>12711</v>
      </c>
      <c r="D17" s="11">
        <v>15160</v>
      </c>
      <c r="E17" s="11">
        <v>28241</v>
      </c>
      <c r="F17" s="11">
        <v>36513</v>
      </c>
      <c r="G17" s="11">
        <v>50073</v>
      </c>
      <c r="H17" s="12">
        <v>28161</v>
      </c>
      <c r="I17" s="12">
        <v>38776</v>
      </c>
      <c r="J17" s="13">
        <v>15622</v>
      </c>
      <c r="K17" s="13">
        <v>15706</v>
      </c>
      <c r="L17" s="14">
        <v>17265</v>
      </c>
      <c r="M17" s="14">
        <v>17271</v>
      </c>
      <c r="N17" s="14">
        <v>25279</v>
      </c>
      <c r="O17" s="14">
        <v>13938</v>
      </c>
      <c r="P17" s="12">
        <v>5513</v>
      </c>
      <c r="Q17" s="12">
        <v>18300</v>
      </c>
      <c r="R17" s="12">
        <v>41961</v>
      </c>
      <c r="S17" s="14">
        <v>18678</v>
      </c>
      <c r="T17" s="14">
        <v>13494</v>
      </c>
      <c r="U17" s="14">
        <v>29264</v>
      </c>
      <c r="V17" s="14">
        <v>39276</v>
      </c>
      <c r="W17" s="14">
        <v>51046</v>
      </c>
      <c r="X17" s="14">
        <v>62079</v>
      </c>
      <c r="Y17" s="14">
        <v>48032</v>
      </c>
      <c r="Z17" s="16"/>
    </row>
    <row r="18" spans="1:26">
      <c r="A18" s="9" t="s">
        <v>19</v>
      </c>
      <c r="B18" s="10" t="s">
        <v>60</v>
      </c>
      <c r="C18" s="11">
        <v>7042</v>
      </c>
      <c r="D18" s="11">
        <v>9729</v>
      </c>
      <c r="E18" s="11">
        <v>2111</v>
      </c>
      <c r="F18" s="11">
        <v>2028</v>
      </c>
      <c r="G18" s="11">
        <v>2032</v>
      </c>
      <c r="H18" s="12">
        <v>728</v>
      </c>
      <c r="I18" s="12">
        <v>737</v>
      </c>
      <c r="J18" s="17">
        <v>1788</v>
      </c>
      <c r="K18" s="17">
        <v>1816</v>
      </c>
      <c r="L18" s="18">
        <v>1867</v>
      </c>
      <c r="M18" s="18">
        <v>1732</v>
      </c>
      <c r="N18" s="18">
        <v>1538</v>
      </c>
      <c r="O18" s="18">
        <v>1879</v>
      </c>
      <c r="P18" s="12">
        <v>14025</v>
      </c>
      <c r="Q18" s="12">
        <v>4683</v>
      </c>
      <c r="R18" s="12">
        <v>2055</v>
      </c>
      <c r="S18" s="18">
        <v>1812</v>
      </c>
      <c r="T18" s="18">
        <v>5894</v>
      </c>
      <c r="U18" s="18">
        <v>1118</v>
      </c>
      <c r="V18" s="18">
        <v>1744</v>
      </c>
      <c r="W18" s="18">
        <v>715</v>
      </c>
      <c r="X18" s="18">
        <v>828</v>
      </c>
      <c r="Y18" s="18">
        <v>733</v>
      </c>
      <c r="Z18" s="16"/>
    </row>
    <row r="19" spans="1:26">
      <c r="A19" s="9" t="s">
        <v>20</v>
      </c>
      <c r="B19" s="10" t="s">
        <v>60</v>
      </c>
      <c r="C19" s="11">
        <v>1977</v>
      </c>
      <c r="D19" s="11">
        <v>1569</v>
      </c>
      <c r="E19" s="11">
        <v>5904</v>
      </c>
      <c r="F19" s="11">
        <v>9616</v>
      </c>
      <c r="G19" s="11">
        <v>14106</v>
      </c>
      <c r="H19" s="12">
        <v>3927</v>
      </c>
      <c r="I19" s="12">
        <v>7246</v>
      </c>
      <c r="J19" s="17">
        <v>8657</v>
      </c>
      <c r="K19" s="17">
        <v>8673</v>
      </c>
      <c r="L19" s="18">
        <v>8241</v>
      </c>
      <c r="M19" s="18">
        <v>8426</v>
      </c>
      <c r="N19" s="18">
        <v>8029</v>
      </c>
      <c r="O19" s="18">
        <v>7514</v>
      </c>
      <c r="P19" s="12">
        <v>194</v>
      </c>
      <c r="Q19" s="12">
        <v>2986</v>
      </c>
      <c r="R19" s="12">
        <v>12471</v>
      </c>
      <c r="S19" s="18">
        <v>8351</v>
      </c>
      <c r="T19" s="18">
        <v>1711</v>
      </c>
      <c r="U19" s="18">
        <v>10413</v>
      </c>
      <c r="V19" s="18">
        <v>9256</v>
      </c>
      <c r="W19" s="18">
        <v>16438</v>
      </c>
      <c r="X19" s="18">
        <v>19675</v>
      </c>
      <c r="Y19" s="18">
        <v>17088</v>
      </c>
      <c r="Z19" s="16"/>
    </row>
    <row r="20" spans="1:26" s="29" customFormat="1">
      <c r="A20" s="19" t="s">
        <v>21</v>
      </c>
      <c r="B20" s="10" t="s">
        <v>60</v>
      </c>
      <c r="C20" s="20">
        <v>5512</v>
      </c>
      <c r="D20" s="20">
        <v>7715</v>
      </c>
      <c r="E20" s="20">
        <v>1843</v>
      </c>
      <c r="F20" s="20">
        <v>1806</v>
      </c>
      <c r="G20" s="20">
        <v>1536</v>
      </c>
      <c r="H20" s="20">
        <v>637</v>
      </c>
      <c r="I20" s="20">
        <v>631</v>
      </c>
      <c r="J20" s="20">
        <v>1571</v>
      </c>
      <c r="K20" s="20">
        <v>1592</v>
      </c>
      <c r="L20" s="20">
        <v>1614</v>
      </c>
      <c r="M20" s="20">
        <v>1525</v>
      </c>
      <c r="N20" s="20">
        <v>1363</v>
      </c>
      <c r="O20" s="20">
        <v>1640</v>
      </c>
      <c r="P20" s="20">
        <v>10571</v>
      </c>
      <c r="Q20" s="20">
        <v>4224</v>
      </c>
      <c r="R20" s="20">
        <v>1956</v>
      </c>
      <c r="S20" s="20">
        <v>1590</v>
      </c>
      <c r="T20" s="20">
        <v>4883</v>
      </c>
      <c r="U20" s="20">
        <v>1058</v>
      </c>
      <c r="V20" s="20">
        <v>1626</v>
      </c>
      <c r="W20" s="20">
        <v>689</v>
      </c>
      <c r="X20" s="20">
        <v>788</v>
      </c>
      <c r="Y20" s="20">
        <v>702</v>
      </c>
      <c r="Z20" s="16"/>
    </row>
    <row r="21" spans="1:26">
      <c r="A21" s="19" t="s">
        <v>22</v>
      </c>
      <c r="B21" s="10" t="s">
        <v>60</v>
      </c>
      <c r="C21" s="21">
        <v>1977</v>
      </c>
      <c r="D21" s="21">
        <v>1558</v>
      </c>
      <c r="E21" s="21">
        <v>5895</v>
      </c>
      <c r="F21" s="21">
        <v>9611</v>
      </c>
      <c r="G21" s="21">
        <v>14010</v>
      </c>
      <c r="H21" s="21">
        <v>3927</v>
      </c>
      <c r="I21" s="21">
        <v>7234</v>
      </c>
      <c r="J21" s="22">
        <v>8510</v>
      </c>
      <c r="K21" s="22">
        <v>8502</v>
      </c>
      <c r="L21" s="22">
        <v>8050</v>
      </c>
      <c r="M21" s="22">
        <v>8204</v>
      </c>
      <c r="N21" s="22">
        <v>7670</v>
      </c>
      <c r="O21" s="22">
        <v>7414</v>
      </c>
      <c r="P21" s="21">
        <v>194</v>
      </c>
      <c r="Q21" s="21">
        <v>2515</v>
      </c>
      <c r="R21" s="21">
        <v>10436</v>
      </c>
      <c r="S21" s="22">
        <v>8316</v>
      </c>
      <c r="T21" s="22">
        <v>1678</v>
      </c>
      <c r="U21" s="22">
        <v>10030</v>
      </c>
      <c r="V21" s="22">
        <v>8946</v>
      </c>
      <c r="W21" s="22">
        <v>14739</v>
      </c>
      <c r="X21" s="22">
        <v>18114</v>
      </c>
      <c r="Y21" s="22">
        <v>15212</v>
      </c>
      <c r="Z21" s="16"/>
    </row>
    <row r="22" spans="1:26">
      <c r="A22" s="23" t="s">
        <v>23</v>
      </c>
      <c r="B22" s="10" t="s">
        <v>60</v>
      </c>
      <c r="C22" s="24">
        <v>0.56879999999999997</v>
      </c>
      <c r="D22" s="24">
        <v>0.56830000000000003</v>
      </c>
      <c r="E22" s="24">
        <v>0.51390000000000002</v>
      </c>
      <c r="F22" s="24">
        <v>0.51519999999999999</v>
      </c>
      <c r="G22" s="24">
        <v>0.52249999999999996</v>
      </c>
      <c r="H22" s="25">
        <v>0.4405</v>
      </c>
      <c r="I22" s="25">
        <v>0.46920000000000001</v>
      </c>
      <c r="J22" s="24">
        <v>0.49590000000000001</v>
      </c>
      <c r="K22" s="24">
        <v>0.49630000000000002</v>
      </c>
      <c r="L22" s="25">
        <v>0.49640000000000001</v>
      </c>
      <c r="M22" s="25">
        <v>0.49259999999999998</v>
      </c>
      <c r="N22" s="25">
        <v>0.49020000000000002</v>
      </c>
      <c r="O22" s="25">
        <v>0.48559999999999998</v>
      </c>
      <c r="P22" s="25">
        <v>0.57840000000000003</v>
      </c>
      <c r="Q22" s="25">
        <v>0.52</v>
      </c>
      <c r="R22" s="25">
        <v>0.49249999999999999</v>
      </c>
      <c r="S22" s="25">
        <v>0.47449999999999998</v>
      </c>
      <c r="T22" s="25">
        <v>0.51119999999999999</v>
      </c>
      <c r="U22" s="25">
        <v>0.4723</v>
      </c>
      <c r="V22" s="25">
        <v>0.48720000000000002</v>
      </c>
      <c r="W22" s="25">
        <v>0.47570000000000001</v>
      </c>
      <c r="X22" s="25">
        <v>0.48170000000000002</v>
      </c>
      <c r="Y22" s="25">
        <v>0.4758</v>
      </c>
      <c r="Z22" s="16"/>
    </row>
    <row r="23" spans="1:26">
      <c r="A23" s="23" t="s">
        <v>24</v>
      </c>
      <c r="B23" s="10" t="s">
        <v>60</v>
      </c>
      <c r="C23" s="24">
        <v>0.39389999999999997</v>
      </c>
      <c r="D23" s="24">
        <v>0.38080000000000003</v>
      </c>
      <c r="E23" s="24">
        <v>0.4481</v>
      </c>
      <c r="F23" s="24">
        <v>0.49249999999999999</v>
      </c>
      <c r="G23" s="24">
        <v>0.54569999999999996</v>
      </c>
      <c r="H23" s="25">
        <v>0.37269999999999998</v>
      </c>
      <c r="I23" s="25">
        <v>0.44879999999999998</v>
      </c>
      <c r="J23" s="24">
        <v>0.41539999999999999</v>
      </c>
      <c r="K23" s="24">
        <v>0.41610000000000003</v>
      </c>
      <c r="L23" s="25">
        <v>0.42080000000000001</v>
      </c>
      <c r="M23" s="25">
        <v>0.42020000000000002</v>
      </c>
      <c r="N23" s="25">
        <v>0.44769999999999999</v>
      </c>
      <c r="O23" s="25">
        <v>0.39610000000000001</v>
      </c>
      <c r="P23" s="25">
        <v>0.33660000000000001</v>
      </c>
      <c r="Q23" s="25">
        <v>0.45679999999999998</v>
      </c>
      <c r="R23" s="25">
        <v>0.56620000000000004</v>
      </c>
      <c r="S23" s="25">
        <v>0.4229</v>
      </c>
      <c r="T23" s="25">
        <v>0.38</v>
      </c>
      <c r="U23" s="25">
        <v>0.49120000000000003</v>
      </c>
      <c r="V23" s="25">
        <v>0.51900000000000002</v>
      </c>
      <c r="W23" s="25">
        <v>0.57310000000000005</v>
      </c>
      <c r="X23" s="25">
        <v>0.60319999999999996</v>
      </c>
      <c r="Y23" s="25">
        <v>0.56859999999999999</v>
      </c>
      <c r="Z23" s="16"/>
    </row>
    <row r="24" spans="1:26">
      <c r="A24" s="23" t="s">
        <v>25</v>
      </c>
      <c r="B24" s="10" t="s">
        <v>60</v>
      </c>
      <c r="C24" s="24">
        <v>0.35039999999999999</v>
      </c>
      <c r="D24" s="24">
        <v>0.36080000000000001</v>
      </c>
      <c r="E24" s="24">
        <v>0.2772</v>
      </c>
      <c r="F24" s="24">
        <v>0.29370000000000002</v>
      </c>
      <c r="G24" s="24">
        <v>0.30380000000000001</v>
      </c>
      <c r="H24" s="25">
        <v>0.26590000000000003</v>
      </c>
      <c r="I24" s="25">
        <v>0.27810000000000001</v>
      </c>
      <c r="J24" s="24">
        <v>0.2485</v>
      </c>
      <c r="K24" s="24">
        <v>0.24859999999999999</v>
      </c>
      <c r="L24" s="25">
        <v>0.24890000000000001</v>
      </c>
      <c r="M24" s="25">
        <v>0.24340000000000001</v>
      </c>
      <c r="N24" s="25">
        <v>0.24229999999999999</v>
      </c>
      <c r="O24" s="25">
        <v>0.23599999999999999</v>
      </c>
      <c r="P24" s="25">
        <v>0.35120000000000001</v>
      </c>
      <c r="Q24" s="25">
        <v>0.2387</v>
      </c>
      <c r="R24" s="25">
        <v>0.19550000000000001</v>
      </c>
      <c r="S24" s="25">
        <v>0.2046</v>
      </c>
      <c r="T24" s="25">
        <v>0.2571</v>
      </c>
      <c r="U24" s="25">
        <v>0.18260000000000001</v>
      </c>
      <c r="V24" s="25">
        <v>0.20899999999999999</v>
      </c>
      <c r="W24" s="25">
        <v>0.1802</v>
      </c>
      <c r="X24" s="25">
        <v>0.18690000000000001</v>
      </c>
      <c r="Y24" s="25">
        <v>0.1794</v>
      </c>
      <c r="Z24" s="16"/>
    </row>
    <row r="25" spans="1:26">
      <c r="A25" s="23" t="s">
        <v>26</v>
      </c>
      <c r="B25" s="10" t="s">
        <v>60</v>
      </c>
      <c r="C25" s="24">
        <v>0.15939999999999999</v>
      </c>
      <c r="D25" s="24">
        <v>0.16919999999999999</v>
      </c>
      <c r="E25" s="24">
        <v>0.24540000000000001</v>
      </c>
      <c r="F25" s="24">
        <v>0.29520000000000002</v>
      </c>
      <c r="G25" s="24">
        <v>0.37890000000000001</v>
      </c>
      <c r="H25" s="25">
        <v>0.2382</v>
      </c>
      <c r="I25" s="25">
        <v>0.30330000000000001</v>
      </c>
      <c r="J25" s="24">
        <v>0.1721</v>
      </c>
      <c r="K25" s="24">
        <v>0.17249999999999999</v>
      </c>
      <c r="L25" s="25">
        <v>0.1855</v>
      </c>
      <c r="M25" s="25">
        <v>0.18440000000000001</v>
      </c>
      <c r="N25" s="25">
        <v>0.2341</v>
      </c>
      <c r="O25" s="25">
        <v>0.15659999999999999</v>
      </c>
      <c r="P25" s="25">
        <v>7.6499999999999999E-2</v>
      </c>
      <c r="Q25" s="25">
        <v>0.20349999999999999</v>
      </c>
      <c r="R25" s="25">
        <v>0.34150000000000003</v>
      </c>
      <c r="S25" s="25">
        <v>0.17630000000000001</v>
      </c>
      <c r="T25" s="25">
        <v>0.13689999999999999</v>
      </c>
      <c r="U25" s="25">
        <v>0.25259999999999999</v>
      </c>
      <c r="V25" s="25">
        <v>0.29980000000000001</v>
      </c>
      <c r="W25" s="25">
        <v>0.36969999999999997</v>
      </c>
      <c r="X25" s="25">
        <v>0.41260000000000002</v>
      </c>
      <c r="Y25" s="25">
        <v>0.3599</v>
      </c>
      <c r="Z25" s="16"/>
    </row>
    <row r="26" spans="1:26">
      <c r="A26" s="23" t="s">
        <v>27</v>
      </c>
      <c r="B26" s="10" t="s">
        <v>60</v>
      </c>
      <c r="C26" s="24">
        <v>0.27889999999999998</v>
      </c>
      <c r="D26" s="24">
        <v>0.2802</v>
      </c>
      <c r="E26" s="24">
        <v>0.192</v>
      </c>
      <c r="F26" s="24">
        <v>0.1938</v>
      </c>
      <c r="G26" s="24">
        <v>0.1971</v>
      </c>
      <c r="H26" s="25">
        <v>0.16089999999999999</v>
      </c>
      <c r="I26" s="25">
        <v>0.1661</v>
      </c>
      <c r="J26" s="24">
        <v>0.16669999999999999</v>
      </c>
      <c r="K26" s="24">
        <v>0.1673</v>
      </c>
      <c r="L26" s="25">
        <v>0.1656</v>
      </c>
      <c r="M26" s="25">
        <v>0.15859999999999999</v>
      </c>
      <c r="N26" s="25">
        <v>0.1459</v>
      </c>
      <c r="O26" s="25">
        <v>0.15459999999999999</v>
      </c>
      <c r="P26" s="25">
        <v>0.28910000000000002</v>
      </c>
      <c r="Q26" s="25">
        <v>0.1681</v>
      </c>
      <c r="R26" s="25">
        <v>0.1177</v>
      </c>
      <c r="S26" s="25">
        <v>0.1268</v>
      </c>
      <c r="T26" s="25">
        <v>0.1807</v>
      </c>
      <c r="U26" s="25">
        <v>0.1109</v>
      </c>
      <c r="V26" s="25">
        <v>0.12720000000000001</v>
      </c>
      <c r="W26" s="25">
        <v>0.10100000000000001</v>
      </c>
      <c r="X26" s="25">
        <v>0.10630000000000001</v>
      </c>
      <c r="Y26" s="25">
        <v>0.1013</v>
      </c>
      <c r="Z26" s="16"/>
    </row>
    <row r="27" spans="1:26">
      <c r="A27" s="23" t="s">
        <v>28</v>
      </c>
      <c r="B27" s="10" t="s">
        <v>60</v>
      </c>
      <c r="C27" s="24">
        <v>0.11849999999999999</v>
      </c>
      <c r="D27" s="24">
        <v>0.13830000000000001</v>
      </c>
      <c r="E27" s="24">
        <v>0.2104</v>
      </c>
      <c r="F27" s="24">
        <v>0.25659999999999999</v>
      </c>
      <c r="G27" s="24">
        <v>0.32219999999999999</v>
      </c>
      <c r="H27" s="25">
        <v>0.20369999999999999</v>
      </c>
      <c r="I27" s="25">
        <v>0.26169999999999999</v>
      </c>
      <c r="J27" s="24">
        <v>0.12529999999999999</v>
      </c>
      <c r="K27" s="24">
        <v>0.12590000000000001</v>
      </c>
      <c r="L27" s="25">
        <v>0.13650000000000001</v>
      </c>
      <c r="M27" s="25">
        <v>0.13550000000000001</v>
      </c>
      <c r="N27" s="25">
        <v>0.18440000000000001</v>
      </c>
      <c r="O27" s="25">
        <v>0.1119</v>
      </c>
      <c r="P27" s="25">
        <v>5.5800000000000002E-2</v>
      </c>
      <c r="Q27" s="25">
        <v>0.14360000000000001</v>
      </c>
      <c r="R27" s="25">
        <v>0.2661</v>
      </c>
      <c r="S27" s="25">
        <v>0.14019999999999999</v>
      </c>
      <c r="T27" s="25">
        <v>0.1115</v>
      </c>
      <c r="U27" s="25">
        <v>0.2006</v>
      </c>
      <c r="V27" s="25">
        <v>0.25540000000000002</v>
      </c>
      <c r="W27" s="25">
        <v>0.30209999999999998</v>
      </c>
      <c r="X27" s="25">
        <v>0.34620000000000001</v>
      </c>
      <c r="Y27" s="25">
        <v>0.28949999999999998</v>
      </c>
      <c r="Z27" s="16"/>
    </row>
    <row r="28" spans="1:26">
      <c r="A28" s="23" t="s">
        <v>29</v>
      </c>
      <c r="B28" s="10" t="s">
        <v>60</v>
      </c>
      <c r="C28" s="25">
        <f>C18/48095</f>
        <v>0.14641854662646844</v>
      </c>
      <c r="D28" s="25">
        <f t="shared" ref="D28:Q28" si="0">D18/48095</f>
        <v>0.2022871400353467</v>
      </c>
      <c r="E28" s="25">
        <f t="shared" si="0"/>
        <v>4.3892296496517311E-2</v>
      </c>
      <c r="F28" s="25">
        <f t="shared" si="0"/>
        <v>4.216654537893752E-2</v>
      </c>
      <c r="G28" s="25">
        <f t="shared" si="0"/>
        <v>4.2249714107495583E-2</v>
      </c>
      <c r="H28" s="25">
        <f t="shared" si="0"/>
        <v>1.5136708597567316E-2</v>
      </c>
      <c r="I28" s="25">
        <f t="shared" si="0"/>
        <v>1.5323838236822955E-2</v>
      </c>
      <c r="J28" s="25">
        <f t="shared" si="0"/>
        <v>3.717642166545379E-2</v>
      </c>
      <c r="K28" s="25">
        <f t="shared" si="0"/>
        <v>3.7758602765360222E-2</v>
      </c>
      <c r="L28" s="25">
        <f t="shared" si="0"/>
        <v>3.8819004054475519E-2</v>
      </c>
      <c r="M28" s="25">
        <f t="shared" si="0"/>
        <v>3.6012059465640921E-2</v>
      </c>
      <c r="N28" s="25">
        <f t="shared" si="0"/>
        <v>3.1978376130574901E-2</v>
      </c>
      <c r="O28" s="25">
        <f t="shared" si="0"/>
        <v>3.9068510240149706E-2</v>
      </c>
      <c r="P28" s="25">
        <f t="shared" si="0"/>
        <v>0.29161035450670547</v>
      </c>
      <c r="Q28" s="25">
        <f t="shared" si="0"/>
        <v>9.7369788959351278E-2</v>
      </c>
      <c r="R28" s="25">
        <f>R18/48095</f>
        <v>4.2727934296704441E-2</v>
      </c>
      <c r="S28" s="25">
        <f t="shared" ref="S28:U28" si="1">S18/48095</f>
        <v>3.7675434036802159E-2</v>
      </c>
      <c r="T28" s="25">
        <f t="shared" ref="T28" si="2">T18/48095</f>
        <v>0.1225491215303046</v>
      </c>
      <c r="U28" s="25">
        <f t="shared" si="1"/>
        <v>2.3245659631978378E-2</v>
      </c>
      <c r="V28" s="25">
        <f t="shared" ref="V28:Y28" si="3">V18/48095</f>
        <v>3.6261565651315109E-2</v>
      </c>
      <c r="W28" s="25">
        <f t="shared" si="3"/>
        <v>1.4866410229753612E-2</v>
      </c>
      <c r="X28" s="25">
        <f t="shared" si="3"/>
        <v>1.7215926811518869E-2</v>
      </c>
      <c r="Y28" s="25">
        <f t="shared" si="3"/>
        <v>1.5240669508264892E-2</v>
      </c>
      <c r="Z28" s="16"/>
    </row>
    <row r="29" spans="1:26">
      <c r="A29" s="23" t="s">
        <v>30</v>
      </c>
      <c r="B29" s="10" t="s">
        <v>60</v>
      </c>
      <c r="C29" s="25">
        <f>C19/C4</f>
        <v>7.9276605982837436E-2</v>
      </c>
      <c r="D29" s="25">
        <f t="shared" ref="D29:Q29" si="4">D19/D4</f>
        <v>7.7611792639493471E-2</v>
      </c>
      <c r="E29" s="25">
        <f t="shared" si="4"/>
        <v>0.19908281629349878</v>
      </c>
      <c r="F29" s="25">
        <f t="shared" si="4"/>
        <v>0.27449189312628453</v>
      </c>
      <c r="G29" s="25">
        <f t="shared" si="4"/>
        <v>0.35444882780109055</v>
      </c>
      <c r="H29" s="25">
        <f t="shared" si="4"/>
        <v>0.14189701897018969</v>
      </c>
      <c r="I29" s="25">
        <f t="shared" si="4"/>
        <v>0.23420278612754128</v>
      </c>
      <c r="J29" s="25">
        <f t="shared" si="4"/>
        <v>0.24075979642350587</v>
      </c>
      <c r="K29" s="25">
        <f t="shared" si="4"/>
        <v>0.24048246222098987</v>
      </c>
      <c r="L29" s="25">
        <f t="shared" si="4"/>
        <v>0.23149526672097531</v>
      </c>
      <c r="M29" s="25">
        <f t="shared" si="4"/>
        <v>0.2357582540570789</v>
      </c>
      <c r="N29" s="25">
        <f t="shared" si="4"/>
        <v>0.22827168566798398</v>
      </c>
      <c r="O29" s="25">
        <f t="shared" si="4"/>
        <v>0.21369660428872078</v>
      </c>
      <c r="P29" s="25">
        <f t="shared" si="4"/>
        <v>7.4009079464387902E-3</v>
      </c>
      <c r="Q29" s="25">
        <f t="shared" si="4"/>
        <v>7.3910891089108907E-2</v>
      </c>
      <c r="R29" s="25">
        <f>R19/R4</f>
        <v>0.25788907729848215</v>
      </c>
      <c r="S29" s="25">
        <f t="shared" ref="S29:U29" si="5">S19/S4</f>
        <v>0.19864414843006661</v>
      </c>
      <c r="T29" s="25">
        <f t="shared" ref="T29" si="6">T19/T4</f>
        <v>5.3998611374108441E-2</v>
      </c>
      <c r="U29" s="25">
        <f t="shared" si="5"/>
        <v>0.20618985386717359</v>
      </c>
      <c r="V29" s="25">
        <f t="shared" ref="V29:Y29" si="7">V19/V4</f>
        <v>0.19381451933747931</v>
      </c>
      <c r="W29" s="25">
        <f t="shared" si="7"/>
        <v>0.29975017779317636</v>
      </c>
      <c r="X29" s="25">
        <f t="shared" si="7"/>
        <v>0.32822300814093153</v>
      </c>
      <c r="Y29" s="25">
        <f t="shared" si="7"/>
        <v>0.30905013383491281</v>
      </c>
      <c r="Z29" s="16"/>
    </row>
    <row r="30" spans="1:26">
      <c r="A30" s="23" t="s">
        <v>31</v>
      </c>
      <c r="B30" s="10" t="s">
        <v>60</v>
      </c>
      <c r="C30" s="25">
        <f>C20/27406</f>
        <v>0.20112384149456322</v>
      </c>
      <c r="D30" s="25">
        <f t="shared" ref="D30:Q30" si="8">D20/27406</f>
        <v>0.28150769904400497</v>
      </c>
      <c r="E30" s="25">
        <f t="shared" si="8"/>
        <v>6.7248047872728603E-2</v>
      </c>
      <c r="F30" s="25">
        <f t="shared" si="8"/>
        <v>6.5897978544844193E-2</v>
      </c>
      <c r="G30" s="25">
        <f t="shared" si="8"/>
        <v>5.6046121287309347E-2</v>
      </c>
      <c r="H30" s="25">
        <f t="shared" si="8"/>
        <v>2.324308545573962E-2</v>
      </c>
      <c r="I30" s="25">
        <f t="shared" si="8"/>
        <v>2.3024155294461068E-2</v>
      </c>
      <c r="J30" s="25">
        <f t="shared" si="8"/>
        <v>5.732321389476757E-2</v>
      </c>
      <c r="K30" s="25">
        <f t="shared" si="8"/>
        <v>5.8089469459242503E-2</v>
      </c>
      <c r="L30" s="25">
        <f t="shared" si="8"/>
        <v>5.8892213383930525E-2</v>
      </c>
      <c r="M30" s="25">
        <f t="shared" si="8"/>
        <v>5.5644749324965333E-2</v>
      </c>
      <c r="N30" s="25">
        <f t="shared" si="8"/>
        <v>4.9733634970444425E-2</v>
      </c>
      <c r="O30" s="25">
        <f t="shared" si="8"/>
        <v>5.984091074947092E-2</v>
      </c>
      <c r="P30" s="25">
        <f t="shared" si="8"/>
        <v>0.38571845581259578</v>
      </c>
      <c r="Q30" s="25">
        <f t="shared" si="8"/>
        <v>0.15412683354010071</v>
      </c>
      <c r="R30" s="25">
        <f>R20/27406</f>
        <v>7.1371232576807997E-2</v>
      </c>
      <c r="S30" s="25">
        <f t="shared" ref="S30:U30" si="9">S20/27406</f>
        <v>5.8016492738816317E-2</v>
      </c>
      <c r="T30" s="25">
        <f t="shared" ref="T30" si="10">T20/27406</f>
        <v>0.17817266292052836</v>
      </c>
      <c r="U30" s="25">
        <f t="shared" si="9"/>
        <v>3.8604685105451363E-2</v>
      </c>
      <c r="V30" s="25">
        <f t="shared" ref="V30:Y30" si="11">V20/27406</f>
        <v>5.9330073706487629E-2</v>
      </c>
      <c r="W30" s="25">
        <f t="shared" si="11"/>
        <v>2.5140480186820403E-2</v>
      </c>
      <c r="X30" s="25">
        <f t="shared" si="11"/>
        <v>2.8752827847916513E-2</v>
      </c>
      <c r="Y30" s="25">
        <f t="shared" si="11"/>
        <v>2.56148288695906E-2</v>
      </c>
      <c r="Z30" s="16"/>
    </row>
    <row r="31" spans="1:26">
      <c r="A31" s="23" t="s">
        <v>32</v>
      </c>
      <c r="B31" s="10" t="s">
        <v>60</v>
      </c>
      <c r="C31" s="25">
        <f>C21/C5</f>
        <v>7.9276605982837436E-2</v>
      </c>
      <c r="D31" s="25">
        <f t="shared" ref="D31:Q31" si="12">D21/D5</f>
        <v>7.7297082754514787E-2</v>
      </c>
      <c r="E31" s="25">
        <f t="shared" si="12"/>
        <v>0.19889334997806943</v>
      </c>
      <c r="F31" s="25">
        <f t="shared" si="12"/>
        <v>0.27438832900334026</v>
      </c>
      <c r="G31" s="25">
        <f t="shared" si="12"/>
        <v>0.35417245999443842</v>
      </c>
      <c r="H31" s="25">
        <f t="shared" si="12"/>
        <v>0.14189701897018969</v>
      </c>
      <c r="I31" s="25">
        <f t="shared" si="12"/>
        <v>0.23392834044754882</v>
      </c>
      <c r="J31" s="25">
        <f t="shared" si="12"/>
        <v>0.24554923969183715</v>
      </c>
      <c r="K31" s="25">
        <f t="shared" si="12"/>
        <v>0.24516277862683469</v>
      </c>
      <c r="L31" s="25">
        <f t="shared" si="12"/>
        <v>0.23626438131016669</v>
      </c>
      <c r="M31" s="25">
        <f t="shared" si="12"/>
        <v>0.23915578358208955</v>
      </c>
      <c r="N31" s="25">
        <f t="shared" si="12"/>
        <v>0.22849142040038131</v>
      </c>
      <c r="O31" s="25">
        <f t="shared" si="12"/>
        <v>0.22052349791790601</v>
      </c>
      <c r="P31" s="25">
        <f t="shared" si="12"/>
        <v>1.1456918443276443E-2</v>
      </c>
      <c r="Q31" s="25">
        <f t="shared" si="12"/>
        <v>0.12438180019782394</v>
      </c>
      <c r="R31" s="25">
        <f>R21/R5</f>
        <v>0.43637884173113106</v>
      </c>
      <c r="S31" s="25">
        <f t="shared" ref="S31:U31" si="13">S21/S5</f>
        <v>0.24173715880352314</v>
      </c>
      <c r="T31" s="25">
        <f t="shared" ref="T31" si="14">T21/T5</f>
        <v>7.056943393052402E-2</v>
      </c>
      <c r="U31" s="25">
        <f t="shared" si="13"/>
        <v>0.29481790658710794</v>
      </c>
      <c r="V31" s="25">
        <f t="shared" ref="V31:Y31" si="15">V21/V5</f>
        <v>0.28087030234529531</v>
      </c>
      <c r="W31" s="25">
        <f t="shared" si="15"/>
        <v>0.46327204148986328</v>
      </c>
      <c r="X31" s="25">
        <f t="shared" si="15"/>
        <v>0.49303211758301579</v>
      </c>
      <c r="Y31" s="25">
        <f t="shared" si="15"/>
        <v>0.47328956784169751</v>
      </c>
      <c r="Z31" s="16"/>
    </row>
    <row r="32" spans="1:26">
      <c r="Z32" s="16"/>
    </row>
    <row r="33" spans="1:27" s="2" customFormat="1" ht="42.75" customHeight="1">
      <c r="A33" s="38" t="s">
        <v>61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16"/>
      <c r="S33" s="16"/>
      <c r="T33" s="16"/>
      <c r="U33" s="16"/>
      <c r="V33" s="16"/>
      <c r="W33" s="16"/>
      <c r="X33" s="16"/>
      <c r="Y33" s="16"/>
      <c r="Z33" s="16"/>
    </row>
    <row r="34" spans="1:27">
      <c r="A34" s="39" t="s">
        <v>0</v>
      </c>
      <c r="B34" s="41" t="s">
        <v>33</v>
      </c>
      <c r="C34" s="43" t="s">
        <v>2</v>
      </c>
      <c r="D34" s="47"/>
      <c r="E34" s="44"/>
      <c r="F34" s="45" t="s">
        <v>3</v>
      </c>
      <c r="G34" s="48"/>
      <c r="H34" s="48"/>
      <c r="I34" s="47" t="s">
        <v>4</v>
      </c>
      <c r="J34" s="47"/>
      <c r="K34" s="44"/>
      <c r="L34" s="36" t="s">
        <v>5</v>
      </c>
      <c r="M34" s="37"/>
      <c r="N34" s="37"/>
      <c r="O34" s="37"/>
      <c r="P34" s="37"/>
      <c r="Q34" s="37"/>
      <c r="Z34" s="16"/>
      <c r="AA34" s="26"/>
    </row>
    <row r="35" spans="1:27" ht="36.75" customHeight="1">
      <c r="A35" s="40"/>
      <c r="B35" s="42"/>
      <c r="C35" s="27" t="s">
        <v>55</v>
      </c>
      <c r="D35" s="27" t="s">
        <v>6</v>
      </c>
      <c r="E35" s="27" t="s">
        <v>44</v>
      </c>
      <c r="F35" s="7" t="s">
        <v>53</v>
      </c>
      <c r="G35" s="7" t="s">
        <v>49</v>
      </c>
      <c r="H35" s="7" t="s">
        <v>45</v>
      </c>
      <c r="I35" s="27" t="s">
        <v>54</v>
      </c>
      <c r="J35" s="27" t="s">
        <v>50</v>
      </c>
      <c r="K35" s="27" t="s">
        <v>46</v>
      </c>
      <c r="L35" s="7" t="s">
        <v>65</v>
      </c>
      <c r="M35" s="7" t="s">
        <v>66</v>
      </c>
      <c r="N35" s="7" t="s">
        <v>51</v>
      </c>
      <c r="O35" s="7" t="s">
        <v>52</v>
      </c>
      <c r="P35" s="7" t="s">
        <v>47</v>
      </c>
      <c r="Q35" s="7" t="s">
        <v>48</v>
      </c>
      <c r="V35" s="26"/>
      <c r="Z35" s="16"/>
    </row>
    <row r="36" spans="1:27">
      <c r="A36" s="9" t="s">
        <v>11</v>
      </c>
      <c r="B36" s="10">
        <v>6692</v>
      </c>
      <c r="C36" s="12">
        <v>4609</v>
      </c>
      <c r="D36" s="12">
        <v>5044</v>
      </c>
      <c r="E36" s="12">
        <v>4917</v>
      </c>
      <c r="F36" s="14">
        <v>5716</v>
      </c>
      <c r="G36" s="14">
        <v>5585.3663003663005</v>
      </c>
      <c r="H36" s="14">
        <v>5653.3663003663005</v>
      </c>
      <c r="I36" s="12">
        <v>2246</v>
      </c>
      <c r="J36" s="12">
        <v>5451</v>
      </c>
      <c r="K36" s="12">
        <v>6341</v>
      </c>
      <c r="L36" s="14">
        <v>5732</v>
      </c>
      <c r="M36" s="14">
        <v>4689</v>
      </c>
      <c r="N36" s="14">
        <v>6009</v>
      </c>
      <c r="O36" s="14">
        <v>5987</v>
      </c>
      <c r="P36" s="14">
        <v>6491</v>
      </c>
      <c r="Q36" s="14">
        <v>6491</v>
      </c>
      <c r="S36" s="26"/>
      <c r="V36" s="26"/>
      <c r="Z36" s="16"/>
    </row>
    <row r="37" spans="1:27" ht="18">
      <c r="A37" s="9" t="s">
        <v>12</v>
      </c>
      <c r="B37" s="10">
        <v>6692</v>
      </c>
      <c r="C37" s="12">
        <v>4609</v>
      </c>
      <c r="D37" s="12">
        <v>5035</v>
      </c>
      <c r="E37" s="12">
        <v>4916</v>
      </c>
      <c r="F37" s="14">
        <v>5525</v>
      </c>
      <c r="G37" s="14">
        <v>5534.3663003663005</v>
      </c>
      <c r="H37" s="14">
        <v>5542.3663003663005</v>
      </c>
      <c r="I37" s="12">
        <v>1204</v>
      </c>
      <c r="J37" s="12">
        <v>5321</v>
      </c>
      <c r="K37" s="12">
        <v>6179</v>
      </c>
      <c r="L37" s="14">
        <v>5541</v>
      </c>
      <c r="M37" s="14">
        <v>4685</v>
      </c>
      <c r="N37" s="14">
        <v>5876</v>
      </c>
      <c r="O37" s="14">
        <v>5857</v>
      </c>
      <c r="P37" s="14">
        <v>6329</v>
      </c>
      <c r="Q37" s="14">
        <v>6329</v>
      </c>
      <c r="S37" s="1"/>
      <c r="V37" s="26"/>
      <c r="Z37" s="16"/>
    </row>
    <row r="38" spans="1:27">
      <c r="A38" s="9" t="s">
        <v>38</v>
      </c>
      <c r="B38" s="10" t="s">
        <v>60</v>
      </c>
      <c r="C38" s="12">
        <v>125</v>
      </c>
      <c r="D38" s="12">
        <v>127</v>
      </c>
      <c r="E38" s="12">
        <v>124</v>
      </c>
      <c r="F38" s="14">
        <v>225</v>
      </c>
      <c r="G38" s="14">
        <v>207</v>
      </c>
      <c r="H38" s="14">
        <v>217</v>
      </c>
      <c r="I38" s="12">
        <v>165</v>
      </c>
      <c r="J38" s="12">
        <v>189</v>
      </c>
      <c r="K38" s="12">
        <v>193</v>
      </c>
      <c r="L38" s="14">
        <v>225</v>
      </c>
      <c r="M38" s="14">
        <v>138</v>
      </c>
      <c r="N38" s="14">
        <v>197</v>
      </c>
      <c r="O38" s="14">
        <v>194</v>
      </c>
      <c r="P38" s="14">
        <v>196</v>
      </c>
      <c r="Q38" s="14">
        <v>195</v>
      </c>
      <c r="V38" s="26"/>
      <c r="Z38" s="16"/>
    </row>
    <row r="39" spans="1:27">
      <c r="A39" s="9" t="s">
        <v>40</v>
      </c>
      <c r="B39" s="10" t="s">
        <v>60</v>
      </c>
      <c r="C39" s="12">
        <v>125</v>
      </c>
      <c r="D39" s="12">
        <v>127</v>
      </c>
      <c r="E39" s="12">
        <v>124</v>
      </c>
      <c r="F39" s="14">
        <v>225</v>
      </c>
      <c r="G39" s="14">
        <v>207</v>
      </c>
      <c r="H39" s="14">
        <v>217</v>
      </c>
      <c r="I39" s="12">
        <v>165</v>
      </c>
      <c r="J39" s="12">
        <v>189</v>
      </c>
      <c r="K39" s="12">
        <v>193</v>
      </c>
      <c r="L39" s="14">
        <v>225</v>
      </c>
      <c r="M39" s="14">
        <v>138</v>
      </c>
      <c r="N39" s="14">
        <v>196</v>
      </c>
      <c r="O39" s="14">
        <v>191</v>
      </c>
      <c r="P39" s="14">
        <v>195</v>
      </c>
      <c r="Q39" s="14">
        <v>194</v>
      </c>
      <c r="V39" s="26"/>
      <c r="Z39" s="16"/>
    </row>
    <row r="40" spans="1:27">
      <c r="A40" s="9" t="s">
        <v>39</v>
      </c>
      <c r="B40" s="10" t="s">
        <v>60</v>
      </c>
      <c r="C40" s="12">
        <v>4147</v>
      </c>
      <c r="D40" s="12">
        <v>4520</v>
      </c>
      <c r="E40" s="12">
        <v>4407</v>
      </c>
      <c r="F40" s="14">
        <v>5187</v>
      </c>
      <c r="G40" s="14">
        <v>5196</v>
      </c>
      <c r="H40" s="14">
        <v>5208</v>
      </c>
      <c r="I40" s="12">
        <v>210</v>
      </c>
      <c r="J40" s="12">
        <v>3505</v>
      </c>
      <c r="K40" s="12">
        <v>3891</v>
      </c>
      <c r="L40" s="14">
        <v>5187</v>
      </c>
      <c r="M40" s="14">
        <v>4171</v>
      </c>
      <c r="N40" s="14">
        <v>4044</v>
      </c>
      <c r="O40" s="14">
        <v>4017</v>
      </c>
      <c r="P40" s="14">
        <v>4029</v>
      </c>
      <c r="Q40" s="14">
        <v>4023</v>
      </c>
      <c r="V40" s="26"/>
      <c r="Z40" s="16"/>
    </row>
    <row r="41" spans="1:27">
      <c r="A41" s="9" t="s">
        <v>41</v>
      </c>
      <c r="B41" s="10" t="s">
        <v>60</v>
      </c>
      <c r="C41" s="12">
        <v>4148</v>
      </c>
      <c r="D41" s="12">
        <v>4521</v>
      </c>
      <c r="E41" s="12">
        <v>4409</v>
      </c>
      <c r="F41" s="14">
        <v>5156</v>
      </c>
      <c r="G41" s="14">
        <v>5184</v>
      </c>
      <c r="H41" s="14">
        <v>5193</v>
      </c>
      <c r="I41" s="12">
        <v>210</v>
      </c>
      <c r="J41" s="12">
        <v>3505</v>
      </c>
      <c r="K41" s="12">
        <v>3891</v>
      </c>
      <c r="L41" s="14">
        <v>5172</v>
      </c>
      <c r="M41" s="14">
        <v>4172</v>
      </c>
      <c r="N41" s="14">
        <v>4044</v>
      </c>
      <c r="O41" s="14">
        <v>4017</v>
      </c>
      <c r="P41" s="14">
        <v>4029</v>
      </c>
      <c r="Q41" s="14">
        <v>4024</v>
      </c>
      <c r="V41" s="26"/>
      <c r="Z41" s="16"/>
    </row>
    <row r="42" spans="1:27">
      <c r="A42" s="9" t="s">
        <v>37</v>
      </c>
      <c r="B42" s="10" t="s">
        <v>60</v>
      </c>
      <c r="C42" s="12">
        <v>4272</v>
      </c>
      <c r="D42" s="12">
        <v>4657</v>
      </c>
      <c r="E42" s="12">
        <v>4531</v>
      </c>
      <c r="F42" s="14">
        <v>5412</v>
      </c>
      <c r="G42" s="14">
        <v>5403</v>
      </c>
      <c r="H42" s="14">
        <v>5425</v>
      </c>
      <c r="I42" s="12">
        <v>375</v>
      </c>
      <c r="J42" s="12">
        <v>3694</v>
      </c>
      <c r="K42" s="12">
        <v>4084</v>
      </c>
      <c r="L42" s="14">
        <v>5412</v>
      </c>
      <c r="M42" s="14">
        <v>4309</v>
      </c>
      <c r="N42" s="14">
        <v>4241</v>
      </c>
      <c r="O42" s="14">
        <v>4211</v>
      </c>
      <c r="P42" s="14">
        <v>4225</v>
      </c>
      <c r="Q42" s="14">
        <v>4218</v>
      </c>
      <c r="V42" s="26"/>
      <c r="Z42" s="16"/>
    </row>
    <row r="43" spans="1:27">
      <c r="A43" s="9" t="s">
        <v>42</v>
      </c>
      <c r="B43" s="10" t="s">
        <v>60</v>
      </c>
      <c r="C43" s="12">
        <v>4273</v>
      </c>
      <c r="D43" s="12">
        <v>4648</v>
      </c>
      <c r="E43" s="12">
        <v>4533</v>
      </c>
      <c r="F43" s="14">
        <v>5381</v>
      </c>
      <c r="G43" s="14">
        <v>5391</v>
      </c>
      <c r="H43" s="14">
        <v>5410</v>
      </c>
      <c r="I43" s="12">
        <v>375</v>
      </c>
      <c r="J43" s="12">
        <v>3694</v>
      </c>
      <c r="K43" s="12">
        <v>4084</v>
      </c>
      <c r="L43" s="14">
        <v>5397</v>
      </c>
      <c r="M43" s="14">
        <v>4310</v>
      </c>
      <c r="N43" s="14">
        <v>4240</v>
      </c>
      <c r="O43" s="14">
        <v>4208</v>
      </c>
      <c r="P43" s="14">
        <v>4224</v>
      </c>
      <c r="Q43" s="14">
        <v>4218</v>
      </c>
      <c r="V43" s="26"/>
      <c r="Z43" s="16"/>
    </row>
    <row r="44" spans="1:27">
      <c r="A44" s="9" t="s">
        <v>13</v>
      </c>
      <c r="B44" s="10" t="s">
        <v>60</v>
      </c>
      <c r="C44" s="12">
        <v>3614</v>
      </c>
      <c r="D44" s="12">
        <v>3225</v>
      </c>
      <c r="E44" s="12">
        <v>3324</v>
      </c>
      <c r="F44" s="14">
        <v>2324</v>
      </c>
      <c r="G44" s="14">
        <v>2338</v>
      </c>
      <c r="H44" s="14">
        <v>2279</v>
      </c>
      <c r="I44" s="12">
        <v>7527</v>
      </c>
      <c r="J44" s="12">
        <v>4741</v>
      </c>
      <c r="K44" s="12">
        <v>4046</v>
      </c>
      <c r="L44" s="14">
        <v>2324</v>
      </c>
      <c r="M44" s="14">
        <v>4613</v>
      </c>
      <c r="N44" s="14">
        <v>4237</v>
      </c>
      <c r="O44" s="14">
        <v>4256</v>
      </c>
      <c r="P44" s="14">
        <v>3903</v>
      </c>
      <c r="Q44" s="14">
        <v>3923</v>
      </c>
      <c r="V44" s="26"/>
      <c r="Z44" s="16"/>
    </row>
    <row r="45" spans="1:27">
      <c r="A45" s="9" t="s">
        <v>14</v>
      </c>
      <c r="B45" s="10" t="s">
        <v>60</v>
      </c>
      <c r="C45" s="12">
        <v>1186</v>
      </c>
      <c r="D45" s="12">
        <v>1341</v>
      </c>
      <c r="E45" s="12">
        <v>1210</v>
      </c>
      <c r="F45" s="14">
        <v>929</v>
      </c>
      <c r="G45" s="14">
        <v>678</v>
      </c>
      <c r="H45" s="14">
        <v>742</v>
      </c>
      <c r="I45" s="12">
        <v>1577</v>
      </c>
      <c r="J45" s="12">
        <v>3861</v>
      </c>
      <c r="K45" s="12">
        <v>4391</v>
      </c>
      <c r="L45" s="14">
        <v>929</v>
      </c>
      <c r="M45" s="14">
        <v>1287</v>
      </c>
      <c r="N45" s="14">
        <v>3922</v>
      </c>
      <c r="O45" s="14">
        <v>3938</v>
      </c>
      <c r="P45" s="14">
        <v>4409</v>
      </c>
      <c r="Q45" s="14">
        <v>4437</v>
      </c>
      <c r="V45" s="26"/>
      <c r="Z45" s="16"/>
    </row>
    <row r="46" spans="1:27">
      <c r="A46" s="9" t="s">
        <v>15</v>
      </c>
      <c r="B46" s="10" t="s">
        <v>60</v>
      </c>
      <c r="C46" s="12">
        <v>759</v>
      </c>
      <c r="D46" s="12">
        <v>750</v>
      </c>
      <c r="E46" s="12">
        <v>779</v>
      </c>
      <c r="F46" s="14">
        <v>745</v>
      </c>
      <c r="G46" s="14">
        <v>789</v>
      </c>
      <c r="H46" s="14">
        <v>739</v>
      </c>
      <c r="I46" s="12">
        <v>658</v>
      </c>
      <c r="J46" s="12">
        <v>1343</v>
      </c>
      <c r="K46" s="12">
        <v>1078</v>
      </c>
      <c r="L46" s="14">
        <v>745</v>
      </c>
      <c r="M46" s="14">
        <v>755</v>
      </c>
      <c r="N46" s="14">
        <v>1384</v>
      </c>
      <c r="O46" s="14">
        <v>1367</v>
      </c>
      <c r="P46" s="14">
        <v>1076</v>
      </c>
      <c r="Q46" s="14">
        <v>1087</v>
      </c>
      <c r="V46" s="26"/>
      <c r="Z46" s="16"/>
    </row>
    <row r="47" spans="1:27">
      <c r="A47" s="9" t="s">
        <v>16</v>
      </c>
      <c r="B47" s="10" t="s">
        <v>60</v>
      </c>
      <c r="C47" s="12">
        <v>601</v>
      </c>
      <c r="D47" s="12">
        <v>751</v>
      </c>
      <c r="E47" s="12">
        <v>621</v>
      </c>
      <c r="F47" s="14">
        <v>336</v>
      </c>
      <c r="G47" s="14">
        <v>128</v>
      </c>
      <c r="H47" s="14">
        <v>201</v>
      </c>
      <c r="I47" s="12">
        <v>338</v>
      </c>
      <c r="J47" s="12">
        <v>1684</v>
      </c>
      <c r="K47" s="12">
        <v>2396</v>
      </c>
      <c r="L47" s="14">
        <v>336</v>
      </c>
      <c r="M47" s="14">
        <v>619</v>
      </c>
      <c r="N47" s="14">
        <v>1688</v>
      </c>
      <c r="O47" s="14">
        <v>1721</v>
      </c>
      <c r="P47" s="14">
        <v>2407</v>
      </c>
      <c r="Q47" s="14">
        <v>2428</v>
      </c>
      <c r="V47" s="26"/>
      <c r="Z47" s="16"/>
    </row>
    <row r="48" spans="1:27">
      <c r="A48" s="9" t="s">
        <v>17</v>
      </c>
      <c r="B48" s="10" t="s">
        <v>60</v>
      </c>
      <c r="C48" s="12">
        <v>267</v>
      </c>
      <c r="D48" s="12">
        <v>254</v>
      </c>
      <c r="E48" s="12">
        <v>170</v>
      </c>
      <c r="F48" s="14">
        <v>171</v>
      </c>
      <c r="G48" s="14">
        <v>194</v>
      </c>
      <c r="H48" s="14">
        <v>184</v>
      </c>
      <c r="I48" s="12">
        <v>229</v>
      </c>
      <c r="J48" s="12">
        <v>204</v>
      </c>
      <c r="K48" s="12">
        <v>203</v>
      </c>
      <c r="L48" s="14">
        <v>171</v>
      </c>
      <c r="M48" s="14">
        <v>253</v>
      </c>
      <c r="N48" s="14">
        <v>199</v>
      </c>
      <c r="O48" s="14">
        <v>202</v>
      </c>
      <c r="P48" s="14">
        <v>200</v>
      </c>
      <c r="Q48" s="14">
        <v>202</v>
      </c>
      <c r="V48" s="26"/>
      <c r="Z48" s="16"/>
    </row>
    <row r="49" spans="1:29">
      <c r="A49" s="9" t="s">
        <v>18</v>
      </c>
      <c r="B49" s="10" t="s">
        <v>60</v>
      </c>
      <c r="C49" s="12">
        <v>349</v>
      </c>
      <c r="D49" s="12">
        <v>446</v>
      </c>
      <c r="E49" s="12">
        <v>359</v>
      </c>
      <c r="F49" s="14">
        <v>180</v>
      </c>
      <c r="G49" s="14">
        <v>69</v>
      </c>
      <c r="H49" s="14">
        <v>114</v>
      </c>
      <c r="I49" s="12">
        <v>186</v>
      </c>
      <c r="J49" s="12">
        <v>910</v>
      </c>
      <c r="K49" s="12">
        <v>1274</v>
      </c>
      <c r="L49" s="14">
        <v>180</v>
      </c>
      <c r="M49" s="14">
        <v>359</v>
      </c>
      <c r="N49" s="14">
        <v>912</v>
      </c>
      <c r="O49" s="14">
        <v>931</v>
      </c>
      <c r="P49" s="14">
        <v>1281</v>
      </c>
      <c r="Q49" s="14">
        <v>1291</v>
      </c>
      <c r="V49" s="26"/>
      <c r="Z49" s="16"/>
    </row>
    <row r="50" spans="1:29">
      <c r="A50" s="9" t="s">
        <v>19</v>
      </c>
      <c r="B50" s="10" t="s">
        <v>60</v>
      </c>
      <c r="C50" s="12">
        <v>2152</v>
      </c>
      <c r="D50" s="12">
        <v>1463</v>
      </c>
      <c r="E50" s="12">
        <v>1526</v>
      </c>
      <c r="F50" s="18">
        <v>1483</v>
      </c>
      <c r="G50" s="18">
        <v>1508</v>
      </c>
      <c r="H50" s="18">
        <v>1484</v>
      </c>
      <c r="I50" s="12">
        <v>4387</v>
      </c>
      <c r="J50" s="12">
        <v>1720</v>
      </c>
      <c r="K50" s="12">
        <v>1206</v>
      </c>
      <c r="L50" s="18">
        <v>1483</v>
      </c>
      <c r="M50" s="18">
        <v>2048</v>
      </c>
      <c r="N50" s="18">
        <v>1204</v>
      </c>
      <c r="O50" s="18">
        <v>1207</v>
      </c>
      <c r="P50" s="18">
        <v>1122</v>
      </c>
      <c r="Q50" s="18">
        <v>1098</v>
      </c>
      <c r="V50" s="26"/>
      <c r="Z50" s="16"/>
    </row>
    <row r="51" spans="1:29">
      <c r="A51" s="9" t="s">
        <v>20</v>
      </c>
      <c r="B51" s="10" t="s">
        <v>60</v>
      </c>
      <c r="C51" s="12">
        <v>44</v>
      </c>
      <c r="D51" s="12">
        <v>31</v>
      </c>
      <c r="E51" s="12">
        <v>64</v>
      </c>
      <c r="F51" s="18">
        <v>8</v>
      </c>
      <c r="G51" s="18">
        <v>9</v>
      </c>
      <c r="H51" s="18">
        <v>10</v>
      </c>
      <c r="I51" s="12">
        <v>1</v>
      </c>
      <c r="J51" s="12">
        <v>169</v>
      </c>
      <c r="K51" s="12">
        <v>242</v>
      </c>
      <c r="L51" s="18">
        <v>8</v>
      </c>
      <c r="M51" s="18">
        <v>44</v>
      </c>
      <c r="N51" s="18">
        <v>169</v>
      </c>
      <c r="O51" s="18">
        <v>169</v>
      </c>
      <c r="P51" s="18">
        <v>242</v>
      </c>
      <c r="Q51" s="18">
        <v>242</v>
      </c>
      <c r="V51" s="26"/>
      <c r="Z51" s="16"/>
    </row>
    <row r="52" spans="1:29">
      <c r="A52" s="19" t="s">
        <v>21</v>
      </c>
      <c r="B52" s="31" t="s">
        <v>60</v>
      </c>
      <c r="C52" s="32">
        <v>2152</v>
      </c>
      <c r="D52" s="32">
        <v>1463</v>
      </c>
      <c r="E52" s="32">
        <v>1526</v>
      </c>
      <c r="F52" s="32">
        <v>1483</v>
      </c>
      <c r="G52" s="32">
        <v>1508</v>
      </c>
      <c r="H52" s="32">
        <v>1484</v>
      </c>
      <c r="I52" s="32">
        <v>4387</v>
      </c>
      <c r="J52" s="32">
        <v>1720</v>
      </c>
      <c r="K52" s="32">
        <v>1206</v>
      </c>
      <c r="L52" s="32">
        <v>1483</v>
      </c>
      <c r="M52" s="32">
        <v>2048</v>
      </c>
      <c r="N52" s="32">
        <v>1204</v>
      </c>
      <c r="O52" s="32">
        <v>1207</v>
      </c>
      <c r="P52" s="32">
        <v>1122</v>
      </c>
      <c r="Q52" s="32">
        <v>1098</v>
      </c>
      <c r="V52" s="26"/>
      <c r="Z52" s="16"/>
    </row>
    <row r="53" spans="1:29">
      <c r="A53" s="19" t="s">
        <v>22</v>
      </c>
      <c r="B53" s="31" t="s">
        <v>60</v>
      </c>
      <c r="C53" s="33">
        <v>43</v>
      </c>
      <c r="D53" s="33">
        <v>30</v>
      </c>
      <c r="E53" s="33">
        <v>64</v>
      </c>
      <c r="F53" s="34">
        <v>7</v>
      </c>
      <c r="G53" s="34">
        <v>9</v>
      </c>
      <c r="H53" s="34">
        <v>10</v>
      </c>
      <c r="I53" s="33">
        <v>1</v>
      </c>
      <c r="J53" s="33">
        <v>169</v>
      </c>
      <c r="K53" s="33">
        <v>241</v>
      </c>
      <c r="L53" s="34">
        <v>7</v>
      </c>
      <c r="M53" s="34">
        <v>43</v>
      </c>
      <c r="N53" s="34">
        <v>169</v>
      </c>
      <c r="O53" s="34">
        <v>169</v>
      </c>
      <c r="P53" s="34">
        <v>241</v>
      </c>
      <c r="Q53" s="34">
        <v>241</v>
      </c>
      <c r="V53" s="26"/>
      <c r="Z53" s="16"/>
    </row>
    <row r="54" spans="1:29">
      <c r="A54" s="23" t="s">
        <v>23</v>
      </c>
      <c r="B54" s="10" t="s">
        <v>60</v>
      </c>
      <c r="C54" s="25">
        <v>0.47989999999999999</v>
      </c>
      <c r="D54" s="25">
        <v>0.42820000000000003</v>
      </c>
      <c r="E54" s="25">
        <v>0.44140000000000001</v>
      </c>
      <c r="F54" s="25">
        <v>0.30859999999999999</v>
      </c>
      <c r="G54" s="25">
        <v>0.3105</v>
      </c>
      <c r="H54" s="25">
        <v>0.30259999999999998</v>
      </c>
      <c r="I54" s="25">
        <v>0.99950000000000006</v>
      </c>
      <c r="J54" s="25">
        <v>0.62949999999999995</v>
      </c>
      <c r="K54" s="25">
        <v>0.53720000000000001</v>
      </c>
      <c r="L54" s="25">
        <v>0.30859999999999999</v>
      </c>
      <c r="M54" s="25">
        <v>0.49980000000000002</v>
      </c>
      <c r="N54" s="25">
        <v>0.56259999999999999</v>
      </c>
      <c r="O54" s="25">
        <v>0.56510000000000005</v>
      </c>
      <c r="P54" s="25">
        <v>0.51829999999999998</v>
      </c>
      <c r="Q54" s="25">
        <v>0.52090000000000003</v>
      </c>
      <c r="V54" s="26"/>
      <c r="Z54" s="16"/>
    </row>
    <row r="55" spans="1:29">
      <c r="A55" s="23" t="s">
        <v>24</v>
      </c>
      <c r="B55" s="10" t="s">
        <v>60</v>
      </c>
      <c r="C55" s="25">
        <v>0.2324</v>
      </c>
      <c r="D55" s="25">
        <v>0.23749999999999999</v>
      </c>
      <c r="E55" s="25">
        <v>0.22339999999999999</v>
      </c>
      <c r="F55" s="25">
        <v>0.15140000000000001</v>
      </c>
      <c r="G55" s="25">
        <v>0.11550000000000001</v>
      </c>
      <c r="H55" s="25">
        <v>0.12379999999999999</v>
      </c>
      <c r="I55" s="25">
        <v>0.99750000000000005</v>
      </c>
      <c r="J55" s="25">
        <v>0.58050000000000002</v>
      </c>
      <c r="K55" s="25">
        <v>0.5575</v>
      </c>
      <c r="L55" s="25">
        <v>0.15140000000000001</v>
      </c>
      <c r="M55" s="25">
        <v>0.24729999999999999</v>
      </c>
      <c r="N55" s="25">
        <v>0.54349999999999998</v>
      </c>
      <c r="O55" s="25">
        <v>0.54600000000000004</v>
      </c>
      <c r="P55" s="25">
        <v>0.54859999999999998</v>
      </c>
      <c r="Q55" s="25">
        <v>0.55149999999999999</v>
      </c>
      <c r="V55" s="26"/>
      <c r="Z55" s="16"/>
    </row>
    <row r="56" spans="1:29">
      <c r="A56" s="23" t="s">
        <v>25</v>
      </c>
      <c r="B56" s="10" t="s">
        <v>60</v>
      </c>
      <c r="C56" s="25">
        <v>0.1532</v>
      </c>
      <c r="D56" s="25">
        <v>0.14080000000000001</v>
      </c>
      <c r="E56" s="25">
        <v>0.14940000000000001</v>
      </c>
      <c r="F56" s="25">
        <v>0.125</v>
      </c>
      <c r="G56" s="25">
        <v>0.13170000000000001</v>
      </c>
      <c r="H56" s="25">
        <v>0.1232</v>
      </c>
      <c r="I56" s="25">
        <v>0.64829999999999999</v>
      </c>
      <c r="J56" s="25">
        <v>0.31190000000000001</v>
      </c>
      <c r="K56" s="25">
        <v>0.2296</v>
      </c>
      <c r="L56" s="25">
        <v>0.125</v>
      </c>
      <c r="M56" s="25">
        <v>0.1517</v>
      </c>
      <c r="N56" s="25">
        <v>0.28570000000000001</v>
      </c>
      <c r="O56" s="25">
        <v>0.28370000000000001</v>
      </c>
      <c r="P56" s="25">
        <v>0.22259999999999999</v>
      </c>
      <c r="Q56" s="25">
        <v>0.22509999999999999</v>
      </c>
      <c r="V56" s="26"/>
      <c r="Z56" s="16"/>
    </row>
    <row r="57" spans="1:29">
      <c r="A57" s="23" t="s">
        <v>26</v>
      </c>
      <c r="B57" s="10" t="s">
        <v>60</v>
      </c>
      <c r="C57" s="25">
        <v>0.12529999999999999</v>
      </c>
      <c r="D57" s="25">
        <v>0.14099999999999999</v>
      </c>
      <c r="E57" s="25">
        <v>0.12280000000000001</v>
      </c>
      <c r="F57" s="25">
        <v>6.0499999999999998E-2</v>
      </c>
      <c r="G57" s="25">
        <v>2.4E-2</v>
      </c>
      <c r="H57" s="25">
        <v>3.6799999999999999E-2</v>
      </c>
      <c r="I57" s="25">
        <v>0.48630000000000001</v>
      </c>
      <c r="J57" s="25">
        <v>0.3624</v>
      </c>
      <c r="K57" s="25">
        <v>0.39839999999999998</v>
      </c>
      <c r="L57" s="25">
        <v>6.0499999999999998E-2</v>
      </c>
      <c r="M57" s="25">
        <v>0.12790000000000001</v>
      </c>
      <c r="N57" s="25">
        <v>0.32779999999999998</v>
      </c>
      <c r="O57" s="25">
        <v>0.33279999999999998</v>
      </c>
      <c r="P57" s="25">
        <v>0.39040000000000002</v>
      </c>
      <c r="Q57" s="25">
        <v>0.39350000000000002</v>
      </c>
      <c r="V57" s="26"/>
      <c r="Z57" s="16"/>
    </row>
    <row r="58" spans="1:29">
      <c r="A58" s="23" t="s">
        <v>27</v>
      </c>
      <c r="B58" s="10" t="s">
        <v>60</v>
      </c>
      <c r="C58" s="25">
        <v>0.64959999999999996</v>
      </c>
      <c r="D58" s="25">
        <v>0.61799999999999999</v>
      </c>
      <c r="E58" s="25">
        <v>0.65690000000000004</v>
      </c>
      <c r="F58" s="25">
        <v>0.42609999999999998</v>
      </c>
      <c r="G58" s="25">
        <v>0.47199999999999998</v>
      </c>
      <c r="H58" s="25">
        <v>0.44769999999999999</v>
      </c>
      <c r="I58" s="25">
        <v>0.55720000000000003</v>
      </c>
      <c r="J58" s="25">
        <v>0.49640000000000001</v>
      </c>
      <c r="K58" s="25">
        <v>0.49390000000000001</v>
      </c>
      <c r="L58" s="25">
        <v>0.42609999999999998</v>
      </c>
      <c r="M58" s="25">
        <v>0.61560000000000004</v>
      </c>
      <c r="N58" s="25">
        <v>0.48420000000000002</v>
      </c>
      <c r="O58" s="25">
        <v>0.49149999999999999</v>
      </c>
      <c r="P58" s="25">
        <v>0.48659999999999998</v>
      </c>
      <c r="Q58" s="25">
        <v>0.49149999999999999</v>
      </c>
      <c r="Z58" s="16"/>
      <c r="AC58" s="26"/>
    </row>
    <row r="59" spans="1:29">
      <c r="A59" s="23" t="s">
        <v>28</v>
      </c>
      <c r="B59" s="10" t="s">
        <v>60</v>
      </c>
      <c r="C59" s="25">
        <v>0.70789999999999997</v>
      </c>
      <c r="D59" s="25">
        <v>0.73960000000000004</v>
      </c>
      <c r="E59" s="25">
        <v>0.71799999999999997</v>
      </c>
      <c r="F59" s="25">
        <v>0.42859999999999998</v>
      </c>
      <c r="G59" s="25">
        <v>0.24129999999999999</v>
      </c>
      <c r="H59" s="25">
        <v>0.33429999999999999</v>
      </c>
      <c r="I59" s="25">
        <v>0.50539999999999996</v>
      </c>
      <c r="J59" s="25">
        <v>0.81469999999999998</v>
      </c>
      <c r="K59" s="25">
        <v>0.85960000000000003</v>
      </c>
      <c r="L59" s="25">
        <v>0.42859999999999998</v>
      </c>
      <c r="M59" s="25">
        <v>0.69440000000000002</v>
      </c>
      <c r="N59" s="25">
        <v>0.81140000000000001</v>
      </c>
      <c r="O59" s="25">
        <v>0.81669999999999998</v>
      </c>
      <c r="P59" s="25">
        <v>0.85860000000000003</v>
      </c>
      <c r="Q59" s="25">
        <v>0.86070000000000002</v>
      </c>
      <c r="Z59" s="16"/>
      <c r="AC59" s="26"/>
    </row>
    <row r="60" spans="1:29">
      <c r="A60" s="23" t="s">
        <v>29</v>
      </c>
      <c r="B60" s="10" t="s">
        <v>60</v>
      </c>
      <c r="C60" s="25">
        <f>C50/6692</f>
        <v>0.32157800358637179</v>
      </c>
      <c r="D60" s="25">
        <f t="shared" ref="D60:K60" si="16">D50/6692</f>
        <v>0.21861924686192469</v>
      </c>
      <c r="E60" s="25">
        <f t="shared" si="16"/>
        <v>0.22803347280334729</v>
      </c>
      <c r="F60" s="25">
        <f t="shared" si="16"/>
        <v>0.22160789001793185</v>
      </c>
      <c r="G60" s="25">
        <f t="shared" si="16"/>
        <v>0.22534369396294082</v>
      </c>
      <c r="H60" s="25">
        <f t="shared" si="16"/>
        <v>0.22175732217573221</v>
      </c>
      <c r="I60" s="25">
        <f t="shared" si="16"/>
        <v>0.6555588762701734</v>
      </c>
      <c r="J60" s="25">
        <f t="shared" si="16"/>
        <v>0.25702331141661683</v>
      </c>
      <c r="K60" s="25">
        <f t="shared" si="16"/>
        <v>0.18021518230723252</v>
      </c>
      <c r="L60" s="25">
        <f t="shared" ref="L60" si="17">L50/6692</f>
        <v>0.22160789001793185</v>
      </c>
      <c r="M60" s="25">
        <f t="shared" ref="M60:Q60" si="18">M50/6692</f>
        <v>0.30603705917513446</v>
      </c>
      <c r="N60" s="25">
        <f t="shared" si="18"/>
        <v>0.1799163179916318</v>
      </c>
      <c r="O60" s="25">
        <f t="shared" si="18"/>
        <v>0.18036461446503288</v>
      </c>
      <c r="P60" s="25">
        <f t="shared" si="18"/>
        <v>0.16766288105200239</v>
      </c>
      <c r="Q60" s="25">
        <f t="shared" si="18"/>
        <v>0.16407650926479378</v>
      </c>
      <c r="Z60" s="16"/>
      <c r="AC60" s="26"/>
    </row>
    <row r="61" spans="1:29">
      <c r="A61" s="23" t="s">
        <v>30</v>
      </c>
      <c r="B61" s="10" t="s">
        <v>60</v>
      </c>
      <c r="C61" s="25">
        <f>C51/C36</f>
        <v>9.5465393794749408E-3</v>
      </c>
      <c r="D61" s="25">
        <f t="shared" ref="D61:K61" si="19">D51/D36</f>
        <v>6.1459159397303726E-3</v>
      </c>
      <c r="E61" s="25">
        <f t="shared" si="19"/>
        <v>1.3016066707341876E-2</v>
      </c>
      <c r="F61" s="25">
        <f t="shared" si="19"/>
        <v>1.3995801259622112E-3</v>
      </c>
      <c r="G61" s="25">
        <f t="shared" si="19"/>
        <v>1.6113535829171599E-3</v>
      </c>
      <c r="H61" s="25">
        <f t="shared" si="19"/>
        <v>1.7688576095541636E-3</v>
      </c>
      <c r="I61" s="25">
        <f t="shared" si="19"/>
        <v>4.4523597506678539E-4</v>
      </c>
      <c r="J61" s="25">
        <f t="shared" si="19"/>
        <v>3.1003485598972664E-2</v>
      </c>
      <c r="K61" s="25">
        <f t="shared" si="19"/>
        <v>3.8164327393155652E-2</v>
      </c>
      <c r="L61" s="25">
        <f t="shared" ref="L61" si="20">L51/L36</f>
        <v>1.3956734124214933E-3</v>
      </c>
      <c r="M61" s="25">
        <f t="shared" ref="M61:Q61" si="21">M51/M36</f>
        <v>9.3836638942205158E-3</v>
      </c>
      <c r="N61" s="25">
        <f t="shared" si="21"/>
        <v>2.8124479946746547E-2</v>
      </c>
      <c r="O61" s="25">
        <f t="shared" si="21"/>
        <v>2.8227826958409887E-2</v>
      </c>
      <c r="P61" s="25">
        <f t="shared" si="21"/>
        <v>3.7282391002927129E-2</v>
      </c>
      <c r="Q61" s="25">
        <f t="shared" si="21"/>
        <v>3.7282391002927129E-2</v>
      </c>
      <c r="Z61" s="16"/>
      <c r="AC61" s="26"/>
    </row>
    <row r="62" spans="1:29">
      <c r="A62" s="23" t="s">
        <v>31</v>
      </c>
      <c r="B62" s="10" t="s">
        <v>60</v>
      </c>
      <c r="C62" s="25">
        <f>C52/6692</f>
        <v>0.32157800358637179</v>
      </c>
      <c r="D62" s="25">
        <f t="shared" ref="D62:K62" si="22">D52/6692</f>
        <v>0.21861924686192469</v>
      </c>
      <c r="E62" s="25">
        <f t="shared" si="22"/>
        <v>0.22803347280334729</v>
      </c>
      <c r="F62" s="25">
        <f t="shared" si="22"/>
        <v>0.22160789001793185</v>
      </c>
      <c r="G62" s="25">
        <f t="shared" si="22"/>
        <v>0.22534369396294082</v>
      </c>
      <c r="H62" s="25">
        <f t="shared" si="22"/>
        <v>0.22175732217573221</v>
      </c>
      <c r="I62" s="25">
        <f t="shared" si="22"/>
        <v>0.6555588762701734</v>
      </c>
      <c r="J62" s="25">
        <f t="shared" si="22"/>
        <v>0.25702331141661683</v>
      </c>
      <c r="K62" s="25">
        <f t="shared" si="22"/>
        <v>0.18021518230723252</v>
      </c>
      <c r="L62" s="25">
        <f t="shared" ref="L62" si="23">L52/6692</f>
        <v>0.22160789001793185</v>
      </c>
      <c r="M62" s="25">
        <f t="shared" ref="M62:Q62" si="24">M52/6692</f>
        <v>0.30603705917513446</v>
      </c>
      <c r="N62" s="25">
        <f t="shared" si="24"/>
        <v>0.1799163179916318</v>
      </c>
      <c r="O62" s="25">
        <f t="shared" si="24"/>
        <v>0.18036461446503288</v>
      </c>
      <c r="P62" s="25">
        <f t="shared" si="24"/>
        <v>0.16766288105200239</v>
      </c>
      <c r="Q62" s="25">
        <f t="shared" si="24"/>
        <v>0.16407650926479378</v>
      </c>
      <c r="Z62" s="16"/>
      <c r="AC62" s="26"/>
    </row>
    <row r="63" spans="1:29">
      <c r="A63" s="23" t="s">
        <v>32</v>
      </c>
      <c r="B63" s="10" t="s">
        <v>60</v>
      </c>
      <c r="C63" s="25">
        <f>C53/C37</f>
        <v>9.3295725753959648E-3</v>
      </c>
      <c r="D63" s="25">
        <f t="shared" ref="D63:K63" si="25">D53/D37</f>
        <v>5.9582919563058593E-3</v>
      </c>
      <c r="E63" s="25">
        <f t="shared" si="25"/>
        <v>1.3018714401952807E-2</v>
      </c>
      <c r="F63" s="25">
        <f t="shared" si="25"/>
        <v>1.2669683257918551E-3</v>
      </c>
      <c r="G63" s="25">
        <f t="shared" si="25"/>
        <v>1.6262024433410418E-3</v>
      </c>
      <c r="H63" s="25">
        <f t="shared" si="25"/>
        <v>1.8042834879641735E-3</v>
      </c>
      <c r="I63" s="25">
        <f t="shared" si="25"/>
        <v>8.3056478405315617E-4</v>
      </c>
      <c r="J63" s="25">
        <f t="shared" si="25"/>
        <v>3.1760947190377746E-2</v>
      </c>
      <c r="K63" s="25">
        <f t="shared" si="25"/>
        <v>3.9003074931218643E-2</v>
      </c>
      <c r="L63" s="25">
        <f t="shared" ref="L63" si="26">L53/L37</f>
        <v>1.2633098718642843E-3</v>
      </c>
      <c r="M63" s="25">
        <f t="shared" ref="M63:Q63" si="27">M53/M37</f>
        <v>9.1782283884738521E-3</v>
      </c>
      <c r="N63" s="25">
        <f t="shared" si="27"/>
        <v>2.8761061946902654E-2</v>
      </c>
      <c r="O63" s="25">
        <f t="shared" si="27"/>
        <v>2.885436230151955E-2</v>
      </c>
      <c r="P63" s="25">
        <f t="shared" si="27"/>
        <v>3.8078685416337493E-2</v>
      </c>
      <c r="Q63" s="25">
        <f t="shared" si="27"/>
        <v>3.8078685416337493E-2</v>
      </c>
      <c r="Z63" s="16"/>
      <c r="AC63" s="26"/>
    </row>
    <row r="64" spans="1:29">
      <c r="Z64" s="16"/>
    </row>
    <row r="65" spans="1:26" s="2" customFormat="1" ht="39" customHeight="1">
      <c r="A65" s="38" t="s">
        <v>62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39" t="s">
        <v>0</v>
      </c>
      <c r="B66" s="41" t="s">
        <v>34</v>
      </c>
      <c r="C66" s="43" t="s">
        <v>2</v>
      </c>
      <c r="D66" s="44"/>
      <c r="E66" s="45" t="s">
        <v>3</v>
      </c>
      <c r="F66" s="46"/>
      <c r="G66" s="43" t="s">
        <v>4</v>
      </c>
      <c r="H66" s="44"/>
      <c r="I66" s="36" t="s">
        <v>5</v>
      </c>
      <c r="J66" s="37"/>
      <c r="K66" s="37"/>
      <c r="L66" s="37"/>
      <c r="V66" s="26"/>
      <c r="Z66" s="16"/>
    </row>
    <row r="67" spans="1:26" ht="35.25" customHeight="1">
      <c r="A67" s="40"/>
      <c r="B67" s="42"/>
      <c r="C67" s="27" t="s">
        <v>55</v>
      </c>
      <c r="D67" s="27" t="s">
        <v>6</v>
      </c>
      <c r="E67" s="7" t="s">
        <v>53</v>
      </c>
      <c r="F67" s="7" t="s">
        <v>49</v>
      </c>
      <c r="G67" s="27" t="s">
        <v>54</v>
      </c>
      <c r="H67" s="27" t="s">
        <v>50</v>
      </c>
      <c r="I67" s="7" t="s">
        <v>65</v>
      </c>
      <c r="J67" s="7" t="s">
        <v>66</v>
      </c>
      <c r="K67" s="7" t="s">
        <v>51</v>
      </c>
      <c r="L67" s="7" t="s">
        <v>52</v>
      </c>
      <c r="S67" s="26"/>
      <c r="Z67" s="16"/>
    </row>
    <row r="68" spans="1:26">
      <c r="A68" s="9" t="s">
        <v>11</v>
      </c>
      <c r="B68" s="28">
        <v>47939</v>
      </c>
      <c r="C68" s="12">
        <v>26005</v>
      </c>
      <c r="D68" s="12">
        <v>35808</v>
      </c>
      <c r="E68" s="14">
        <v>79309</v>
      </c>
      <c r="F68" s="14">
        <v>81990</v>
      </c>
      <c r="G68" s="12">
        <v>18445</v>
      </c>
      <c r="H68" s="12">
        <v>56138</v>
      </c>
      <c r="I68" s="14">
        <v>57810</v>
      </c>
      <c r="J68" s="14">
        <v>27178</v>
      </c>
      <c r="K68" s="14">
        <v>65952</v>
      </c>
      <c r="L68" s="14">
        <v>58425</v>
      </c>
      <c r="S68" s="26"/>
      <c r="U68" s="26"/>
      <c r="Z68" s="16"/>
    </row>
    <row r="69" spans="1:26">
      <c r="A69" s="9" t="s">
        <v>12</v>
      </c>
      <c r="B69" s="28">
        <v>35182</v>
      </c>
      <c r="C69" s="12">
        <v>26005</v>
      </c>
      <c r="D69" s="12">
        <v>35808</v>
      </c>
      <c r="E69" s="14">
        <v>75383</v>
      </c>
      <c r="F69" s="14">
        <v>76678</v>
      </c>
      <c r="G69" s="12">
        <v>15008</v>
      </c>
      <c r="H69" s="12">
        <v>32424</v>
      </c>
      <c r="I69" s="14">
        <v>54991</v>
      </c>
      <c r="J69" s="14">
        <v>23872</v>
      </c>
      <c r="K69" s="14">
        <v>51191</v>
      </c>
      <c r="L69" s="14">
        <v>45276</v>
      </c>
      <c r="S69" s="26"/>
      <c r="U69" s="26"/>
      <c r="Z69" s="16"/>
    </row>
    <row r="70" spans="1:26">
      <c r="A70" s="9" t="s">
        <v>35</v>
      </c>
      <c r="B70" s="10" t="s">
        <v>60</v>
      </c>
      <c r="C70" s="12">
        <v>4575</v>
      </c>
      <c r="D70" s="12">
        <v>5930</v>
      </c>
      <c r="E70" s="14">
        <v>5754</v>
      </c>
      <c r="F70" s="14">
        <v>5767</v>
      </c>
      <c r="G70" s="12">
        <v>6904</v>
      </c>
      <c r="H70" s="12">
        <v>13807</v>
      </c>
      <c r="I70" s="14">
        <v>8004</v>
      </c>
      <c r="J70" s="14">
        <v>7895</v>
      </c>
      <c r="K70" s="14">
        <v>9558</v>
      </c>
      <c r="L70" s="14">
        <v>12749</v>
      </c>
      <c r="S70" s="26"/>
      <c r="U70" s="26"/>
      <c r="Z70" s="16"/>
    </row>
    <row r="71" spans="1:26">
      <c r="A71" s="9" t="s">
        <v>40</v>
      </c>
      <c r="B71" s="10" t="s">
        <v>60</v>
      </c>
      <c r="C71" s="12">
        <v>4576</v>
      </c>
      <c r="D71" s="12">
        <v>5932</v>
      </c>
      <c r="E71" s="14">
        <v>5750</v>
      </c>
      <c r="F71" s="14">
        <v>5767</v>
      </c>
      <c r="G71" s="12">
        <v>6906</v>
      </c>
      <c r="H71" s="12">
        <v>13810</v>
      </c>
      <c r="I71" s="14">
        <v>8006</v>
      </c>
      <c r="J71" s="14">
        <v>7897</v>
      </c>
      <c r="K71" s="14">
        <v>9559</v>
      </c>
      <c r="L71" s="14">
        <v>12751</v>
      </c>
      <c r="S71" s="26"/>
      <c r="U71" s="26"/>
      <c r="Z71" s="16"/>
    </row>
    <row r="72" spans="1:26">
      <c r="A72" s="9" t="s">
        <v>36</v>
      </c>
      <c r="B72" s="10" t="s">
        <v>60</v>
      </c>
      <c r="C72" s="12">
        <v>854</v>
      </c>
      <c r="D72" s="12">
        <v>1261</v>
      </c>
      <c r="E72" s="14">
        <v>2167</v>
      </c>
      <c r="F72" s="14">
        <v>2041</v>
      </c>
      <c r="G72" s="12">
        <v>631</v>
      </c>
      <c r="H72" s="12">
        <v>1450</v>
      </c>
      <c r="I72" s="14">
        <v>2196</v>
      </c>
      <c r="J72" s="14">
        <v>1110</v>
      </c>
      <c r="K72" s="14">
        <v>1680</v>
      </c>
      <c r="L72" s="14">
        <v>1770</v>
      </c>
      <c r="S72" s="26"/>
      <c r="U72" s="26"/>
      <c r="Z72" s="16"/>
    </row>
    <row r="73" spans="1:26">
      <c r="A73" s="9" t="s">
        <v>41</v>
      </c>
      <c r="B73" s="10" t="s">
        <v>60</v>
      </c>
      <c r="C73" s="12">
        <v>855</v>
      </c>
      <c r="D73" s="12">
        <v>1262</v>
      </c>
      <c r="E73" s="14">
        <v>2154</v>
      </c>
      <c r="F73" s="14">
        <v>2031</v>
      </c>
      <c r="G73" s="12">
        <v>631</v>
      </c>
      <c r="H73" s="12">
        <v>1450</v>
      </c>
      <c r="I73" s="14">
        <v>2197</v>
      </c>
      <c r="J73" s="14">
        <v>1111</v>
      </c>
      <c r="K73" s="14">
        <v>1680</v>
      </c>
      <c r="L73" s="14">
        <v>1771</v>
      </c>
      <c r="S73" s="26"/>
      <c r="U73" s="26"/>
      <c r="Z73" s="16"/>
    </row>
    <row r="74" spans="1:26">
      <c r="A74" s="9" t="s">
        <v>37</v>
      </c>
      <c r="B74" s="10" t="s">
        <v>60</v>
      </c>
      <c r="C74" s="12">
        <v>5429</v>
      </c>
      <c r="D74" s="12">
        <v>7191</v>
      </c>
      <c r="E74" s="14">
        <v>7921</v>
      </c>
      <c r="F74" s="14">
        <v>7808</v>
      </c>
      <c r="G74" s="12">
        <v>7535</v>
      </c>
      <c r="H74" s="12">
        <v>15257</v>
      </c>
      <c r="I74" s="14">
        <v>10200</v>
      </c>
      <c r="J74" s="14">
        <v>9005</v>
      </c>
      <c r="K74" s="14">
        <v>11238</v>
      </c>
      <c r="L74" s="14">
        <v>14519</v>
      </c>
      <c r="S74" s="26"/>
      <c r="U74" s="26"/>
      <c r="Z74" s="16"/>
    </row>
    <row r="75" spans="1:26">
      <c r="A75" s="9" t="s">
        <v>42</v>
      </c>
      <c r="B75" s="10" t="s">
        <v>60</v>
      </c>
      <c r="C75" s="12">
        <v>5431</v>
      </c>
      <c r="D75" s="12">
        <v>7194</v>
      </c>
      <c r="E75" s="14">
        <v>7904</v>
      </c>
      <c r="F75" s="14">
        <v>7798</v>
      </c>
      <c r="G75" s="12">
        <v>7537</v>
      </c>
      <c r="H75" s="12">
        <v>15260</v>
      </c>
      <c r="I75" s="14">
        <v>10203</v>
      </c>
      <c r="J75" s="14">
        <v>9008</v>
      </c>
      <c r="K75" s="14">
        <v>11239</v>
      </c>
      <c r="L75" s="14">
        <v>14522</v>
      </c>
      <c r="S75" s="26"/>
      <c r="U75" s="26"/>
      <c r="Z75" s="16"/>
    </row>
    <row r="76" spans="1:26">
      <c r="A76" s="9" t="s">
        <v>13</v>
      </c>
      <c r="B76" s="10" t="s">
        <v>60</v>
      </c>
      <c r="C76" s="12">
        <v>106800</v>
      </c>
      <c r="D76" s="12">
        <v>104676</v>
      </c>
      <c r="E76" s="14">
        <v>107738</v>
      </c>
      <c r="F76" s="14">
        <v>101303</v>
      </c>
      <c r="G76" s="12">
        <v>118802</v>
      </c>
      <c r="H76" s="12">
        <v>88229</v>
      </c>
      <c r="I76" s="14">
        <v>101034</v>
      </c>
      <c r="J76" s="14">
        <v>100058</v>
      </c>
      <c r="K76" s="14">
        <v>91748</v>
      </c>
      <c r="L76" s="14">
        <v>87373</v>
      </c>
      <c r="S76" s="26"/>
      <c r="U76" s="26"/>
      <c r="Z76" s="16"/>
    </row>
    <row r="77" spans="1:26">
      <c r="A77" s="9" t="s">
        <v>14</v>
      </c>
      <c r="B77" s="10" t="s">
        <v>60</v>
      </c>
      <c r="C77" s="12">
        <v>77140</v>
      </c>
      <c r="D77" s="12">
        <v>96118</v>
      </c>
      <c r="E77" s="14">
        <v>202219</v>
      </c>
      <c r="F77" s="14">
        <v>251929</v>
      </c>
      <c r="G77" s="12">
        <v>38018</v>
      </c>
      <c r="H77" s="12">
        <v>123708</v>
      </c>
      <c r="I77" s="14">
        <v>143896</v>
      </c>
      <c r="J77" s="14">
        <v>70298</v>
      </c>
      <c r="K77" s="14">
        <v>157049</v>
      </c>
      <c r="L77" s="14">
        <v>112200</v>
      </c>
      <c r="S77" s="26"/>
      <c r="U77" s="26"/>
      <c r="Z77" s="16"/>
    </row>
    <row r="78" spans="1:26">
      <c r="A78" s="9" t="s">
        <v>15</v>
      </c>
      <c r="B78" s="10" t="s">
        <v>60</v>
      </c>
      <c r="C78" s="12">
        <v>74255</v>
      </c>
      <c r="D78" s="12">
        <v>68445</v>
      </c>
      <c r="E78" s="14">
        <v>74386</v>
      </c>
      <c r="F78" s="14">
        <v>67006</v>
      </c>
      <c r="G78" s="12">
        <v>88338</v>
      </c>
      <c r="H78" s="12">
        <v>43998</v>
      </c>
      <c r="I78" s="14">
        <v>65688</v>
      </c>
      <c r="J78" s="14">
        <v>64672</v>
      </c>
      <c r="K78" s="14">
        <v>52682</v>
      </c>
      <c r="L78" s="14">
        <v>43455</v>
      </c>
      <c r="S78" s="26"/>
      <c r="U78" s="26"/>
      <c r="Z78" s="16"/>
    </row>
    <row r="79" spans="1:26">
      <c r="A79" s="9" t="s">
        <v>16</v>
      </c>
      <c r="B79" s="10" t="s">
        <v>60</v>
      </c>
      <c r="C79" s="12">
        <v>51793</v>
      </c>
      <c r="D79" s="12">
        <v>64577</v>
      </c>
      <c r="E79" s="14">
        <v>158078</v>
      </c>
      <c r="F79" s="14">
        <v>205967</v>
      </c>
      <c r="G79" s="12">
        <v>13222</v>
      </c>
      <c r="H79" s="12">
        <v>47888</v>
      </c>
      <c r="I79" s="14">
        <v>102894</v>
      </c>
      <c r="J79" s="14">
        <v>42264</v>
      </c>
      <c r="K79" s="14">
        <v>110708</v>
      </c>
      <c r="L79" s="14">
        <v>64653</v>
      </c>
      <c r="S79" s="26"/>
      <c r="U79" s="26"/>
      <c r="Z79" s="16"/>
    </row>
    <row r="80" spans="1:26">
      <c r="A80" s="9" t="s">
        <v>17</v>
      </c>
      <c r="B80" s="10" t="s">
        <v>60</v>
      </c>
      <c r="C80" s="12">
        <v>51965</v>
      </c>
      <c r="D80" s="12">
        <v>47737</v>
      </c>
      <c r="E80" s="14">
        <v>37849</v>
      </c>
      <c r="F80" s="14">
        <v>140375</v>
      </c>
      <c r="G80" s="12">
        <v>64118</v>
      </c>
      <c r="H80" s="12">
        <v>140375</v>
      </c>
      <c r="I80" s="14">
        <v>36060</v>
      </c>
      <c r="J80" s="14">
        <v>42454</v>
      </c>
      <c r="K80" s="14">
        <v>25982</v>
      </c>
      <c r="L80" s="14">
        <v>24721</v>
      </c>
      <c r="S80" s="26"/>
      <c r="U80" s="26"/>
      <c r="Z80" s="16"/>
    </row>
    <row r="81" spans="1:28">
      <c r="A81" s="9" t="s">
        <v>18</v>
      </c>
      <c r="B81" s="10" t="s">
        <v>60</v>
      </c>
      <c r="C81" s="12">
        <v>39291</v>
      </c>
      <c r="D81" s="12">
        <v>46359</v>
      </c>
      <c r="E81" s="14">
        <v>98217</v>
      </c>
      <c r="F81" s="14">
        <v>248083</v>
      </c>
      <c r="G81" s="12">
        <v>8827</v>
      </c>
      <c r="H81" s="12">
        <v>150453</v>
      </c>
      <c r="I81" s="14">
        <v>66578</v>
      </c>
      <c r="J81" s="14">
        <v>31409</v>
      </c>
      <c r="K81" s="14">
        <v>77482</v>
      </c>
      <c r="L81" s="14">
        <v>47044</v>
      </c>
      <c r="S81" s="26"/>
      <c r="U81" s="26"/>
      <c r="Z81" s="16"/>
    </row>
    <row r="82" spans="1:28">
      <c r="A82" s="9" t="s">
        <v>19</v>
      </c>
      <c r="B82" s="10" t="s">
        <v>60</v>
      </c>
      <c r="C82" s="12">
        <v>12391</v>
      </c>
      <c r="D82" s="12">
        <v>7307</v>
      </c>
      <c r="E82" s="18">
        <v>4568</v>
      </c>
      <c r="F82" s="18">
        <v>3217</v>
      </c>
      <c r="G82" s="12">
        <v>25450</v>
      </c>
      <c r="H82" s="12">
        <v>10112</v>
      </c>
      <c r="I82" s="18">
        <v>7593</v>
      </c>
      <c r="J82" s="18">
        <v>13320</v>
      </c>
      <c r="K82" s="18">
        <v>6528</v>
      </c>
      <c r="L82" s="18">
        <v>6007</v>
      </c>
      <c r="S82" s="26"/>
      <c r="U82" s="26"/>
      <c r="Z82" s="16"/>
    </row>
    <row r="83" spans="1:28">
      <c r="A83" s="9" t="s">
        <v>20</v>
      </c>
      <c r="B83" s="10" t="s">
        <v>60</v>
      </c>
      <c r="C83" s="12">
        <v>2053</v>
      </c>
      <c r="D83" s="12">
        <v>7094</v>
      </c>
      <c r="E83" s="18">
        <v>41653</v>
      </c>
      <c r="F83" s="18">
        <v>48750</v>
      </c>
      <c r="G83" s="12">
        <v>528</v>
      </c>
      <c r="H83" s="12">
        <v>9017</v>
      </c>
      <c r="I83" s="18">
        <v>23137</v>
      </c>
      <c r="J83" s="18">
        <v>1476</v>
      </c>
      <c r="K83" s="18">
        <v>24109</v>
      </c>
      <c r="L83" s="18">
        <v>12433</v>
      </c>
      <c r="S83" s="26"/>
      <c r="U83" s="26"/>
      <c r="Z83" s="16"/>
    </row>
    <row r="84" spans="1:28">
      <c r="A84" s="19" t="s">
        <v>21</v>
      </c>
      <c r="B84" s="31" t="s">
        <v>60</v>
      </c>
      <c r="C84" s="32">
        <v>11028</v>
      </c>
      <c r="D84" s="32">
        <v>6519</v>
      </c>
      <c r="E84" s="32">
        <v>3935</v>
      </c>
      <c r="F84" s="32">
        <v>3011</v>
      </c>
      <c r="G84" s="32">
        <v>20958</v>
      </c>
      <c r="H84" s="32">
        <v>9243</v>
      </c>
      <c r="I84" s="32">
        <v>6800</v>
      </c>
      <c r="J84" s="32">
        <v>11856</v>
      </c>
      <c r="K84" s="32">
        <v>5951</v>
      </c>
      <c r="L84" s="32">
        <v>5501</v>
      </c>
      <c r="S84" s="26"/>
      <c r="U84" s="26"/>
      <c r="Z84" s="16"/>
    </row>
    <row r="85" spans="1:28">
      <c r="A85" s="19" t="s">
        <v>22</v>
      </c>
      <c r="B85" s="31" t="s">
        <v>60</v>
      </c>
      <c r="C85" s="33">
        <v>2053</v>
      </c>
      <c r="D85" s="33">
        <v>7094</v>
      </c>
      <c r="E85" s="34">
        <v>40303</v>
      </c>
      <c r="F85" s="34">
        <v>45018</v>
      </c>
      <c r="G85" s="33">
        <v>496</v>
      </c>
      <c r="H85" s="33">
        <v>8576</v>
      </c>
      <c r="I85" s="34">
        <v>23079</v>
      </c>
      <c r="J85" s="34">
        <v>1459</v>
      </c>
      <c r="K85" s="34">
        <v>23818</v>
      </c>
      <c r="L85" s="34">
        <v>12209</v>
      </c>
      <c r="S85" s="26"/>
      <c r="U85" s="26"/>
      <c r="Z85" s="16"/>
    </row>
    <row r="86" spans="1:28">
      <c r="A86" s="23" t="s">
        <v>23</v>
      </c>
      <c r="B86" s="10" t="s">
        <v>60</v>
      </c>
      <c r="C86" s="25">
        <v>0.58240000000000003</v>
      </c>
      <c r="D86" s="25">
        <v>0.57079999999999997</v>
      </c>
      <c r="E86" s="25">
        <v>0.58750000000000002</v>
      </c>
      <c r="F86" s="25">
        <v>0.5524</v>
      </c>
      <c r="G86" s="25">
        <v>0.64790000000000003</v>
      </c>
      <c r="H86" s="25">
        <v>0.48120000000000002</v>
      </c>
      <c r="I86" s="25">
        <v>0.55100000000000005</v>
      </c>
      <c r="J86" s="25">
        <v>0.54569999999999996</v>
      </c>
      <c r="K86" s="25">
        <v>0.50029999999999997</v>
      </c>
      <c r="L86" s="25">
        <v>0.47649999999999998</v>
      </c>
      <c r="S86" s="26"/>
      <c r="U86" s="26"/>
      <c r="Z86" s="16"/>
    </row>
    <row r="87" spans="1:28">
      <c r="A87" s="23" t="s">
        <v>24</v>
      </c>
      <c r="B87" s="10" t="s">
        <v>60</v>
      </c>
      <c r="C87" s="25">
        <v>0.50190000000000001</v>
      </c>
      <c r="D87" s="25">
        <v>0.54979999999999996</v>
      </c>
      <c r="E87" s="25">
        <v>0.7278</v>
      </c>
      <c r="F87" s="25">
        <v>0.75429999999999997</v>
      </c>
      <c r="G87" s="25">
        <v>0.37059999999999998</v>
      </c>
      <c r="H87" s="25">
        <v>0.56530000000000002</v>
      </c>
      <c r="I87" s="25">
        <v>0.6361</v>
      </c>
      <c r="J87" s="25">
        <v>0.45760000000000001</v>
      </c>
      <c r="K87" s="25">
        <v>0.63160000000000005</v>
      </c>
      <c r="L87" s="25">
        <v>0.53890000000000005</v>
      </c>
      <c r="S87" s="26"/>
      <c r="U87" s="26"/>
      <c r="Z87" s="16"/>
    </row>
    <row r="88" spans="1:28">
      <c r="A88" s="23" t="s">
        <v>25</v>
      </c>
      <c r="B88" s="10" t="s">
        <v>60</v>
      </c>
      <c r="C88" s="25">
        <v>0.43009999999999998</v>
      </c>
      <c r="D88" s="25">
        <v>0.39529999999999998</v>
      </c>
      <c r="E88" s="25">
        <v>0.42780000000000001</v>
      </c>
      <c r="F88" s="25">
        <v>0.38550000000000001</v>
      </c>
      <c r="G88" s="25">
        <v>0.51200000000000001</v>
      </c>
      <c r="H88" s="25">
        <v>0.25359999999999999</v>
      </c>
      <c r="I88" s="25">
        <v>0.37740000000000001</v>
      </c>
      <c r="J88" s="25">
        <v>0.37380000000000002</v>
      </c>
      <c r="K88" s="25">
        <v>0.30330000000000001</v>
      </c>
      <c r="L88" s="25">
        <v>0.25</v>
      </c>
      <c r="X88" s="26"/>
    </row>
    <row r="89" spans="1:28">
      <c r="A89" s="23" t="s">
        <v>26</v>
      </c>
      <c r="B89" s="10" t="s">
        <v>60</v>
      </c>
      <c r="C89" s="25">
        <v>0.3448</v>
      </c>
      <c r="D89" s="25">
        <v>0.38150000000000001</v>
      </c>
      <c r="E89" s="25">
        <v>0.61370000000000002</v>
      </c>
      <c r="F89" s="25">
        <v>0.65849999999999997</v>
      </c>
      <c r="G89" s="25">
        <v>0.13569999999999999</v>
      </c>
      <c r="H89" s="25">
        <v>0.27</v>
      </c>
      <c r="I89" s="25">
        <v>0.48699999999999999</v>
      </c>
      <c r="J89" s="25">
        <v>0.28070000000000001</v>
      </c>
      <c r="K89" s="25">
        <v>0.4778</v>
      </c>
      <c r="L89" s="25">
        <v>0.33160000000000001</v>
      </c>
      <c r="X89" s="26"/>
    </row>
    <row r="90" spans="1:28">
      <c r="A90" s="23" t="s">
        <v>27</v>
      </c>
      <c r="B90" s="10" t="s">
        <v>60</v>
      </c>
      <c r="C90" s="25">
        <v>0.37019999999999997</v>
      </c>
      <c r="D90" s="25">
        <v>0.34010000000000001</v>
      </c>
      <c r="E90" s="25">
        <v>0.26960000000000001</v>
      </c>
      <c r="F90" s="25">
        <v>0.1694</v>
      </c>
      <c r="G90" s="25">
        <v>0.45679999999999998</v>
      </c>
      <c r="H90" s="25">
        <v>0.184</v>
      </c>
      <c r="I90" s="25">
        <v>0.25690000000000002</v>
      </c>
      <c r="J90" s="25">
        <v>0.3024</v>
      </c>
      <c r="K90" s="25">
        <v>0.18509999999999999</v>
      </c>
      <c r="L90" s="25">
        <v>0.17610000000000001</v>
      </c>
      <c r="X90" s="26"/>
    </row>
    <row r="91" spans="1:28">
      <c r="A91" s="23" t="s">
        <v>28</v>
      </c>
      <c r="B91" s="10" t="s">
        <v>60</v>
      </c>
      <c r="C91" s="25">
        <v>0.30769999999999997</v>
      </c>
      <c r="D91" s="25">
        <v>0.33350000000000002</v>
      </c>
      <c r="E91" s="25">
        <v>0.48930000000000001</v>
      </c>
      <c r="F91" s="25">
        <v>0.53</v>
      </c>
      <c r="G91" s="25">
        <v>0.1037</v>
      </c>
      <c r="H91" s="25">
        <v>0.2387</v>
      </c>
      <c r="I91" s="25">
        <v>0.3896</v>
      </c>
      <c r="J91" s="25">
        <v>0.2429</v>
      </c>
      <c r="K91" s="25">
        <v>0.40379999999999999</v>
      </c>
      <c r="L91" s="25">
        <v>0.28910000000000002</v>
      </c>
    </row>
    <row r="92" spans="1:28">
      <c r="A92" s="23" t="s">
        <v>29</v>
      </c>
      <c r="B92" s="10" t="s">
        <v>60</v>
      </c>
      <c r="C92" s="25">
        <f>C82/47939</f>
        <v>0.25847431110369429</v>
      </c>
      <c r="D92" s="25">
        <f t="shared" ref="D92:L92" si="28">D82/47939</f>
        <v>0.15242287073155469</v>
      </c>
      <c r="E92" s="25">
        <f t="shared" si="28"/>
        <v>9.5287761530278056E-2</v>
      </c>
      <c r="F92" s="25">
        <f t="shared" si="28"/>
        <v>6.7106114019900284E-2</v>
      </c>
      <c r="G92" s="25">
        <f t="shared" si="28"/>
        <v>0.53088299714220155</v>
      </c>
      <c r="H92" s="25">
        <f t="shared" si="28"/>
        <v>0.21093472955213918</v>
      </c>
      <c r="I92" s="25">
        <f t="shared" si="28"/>
        <v>0.15838878574855544</v>
      </c>
      <c r="J92" s="25">
        <f t="shared" si="28"/>
        <v>0.27785310498758842</v>
      </c>
      <c r="K92" s="25">
        <f t="shared" si="28"/>
        <v>0.13617305325517845</v>
      </c>
      <c r="L92" s="25">
        <f t="shared" si="28"/>
        <v>0.125305075199733</v>
      </c>
    </row>
    <row r="93" spans="1:28">
      <c r="A93" s="23" t="s">
        <v>30</v>
      </c>
      <c r="B93" s="10" t="s">
        <v>60</v>
      </c>
      <c r="C93" s="25">
        <f>C83/C68</f>
        <v>7.8946356469909634E-2</v>
      </c>
      <c r="D93" s="25">
        <f t="shared" ref="D93:L93" si="29">D83/D68</f>
        <v>0.19811215370866844</v>
      </c>
      <c r="E93" s="25">
        <f t="shared" si="29"/>
        <v>0.52519890554665927</v>
      </c>
      <c r="F93" s="25">
        <f t="shared" si="29"/>
        <v>0.59458470545188435</v>
      </c>
      <c r="G93" s="25">
        <f t="shared" si="29"/>
        <v>2.862564380590946E-2</v>
      </c>
      <c r="H93" s="25">
        <f t="shared" si="29"/>
        <v>0.16062203854786419</v>
      </c>
      <c r="I93" s="25">
        <f t="shared" si="29"/>
        <v>0.40022487458917144</v>
      </c>
      <c r="J93" s="25">
        <f t="shared" si="29"/>
        <v>5.4308631981749948E-2</v>
      </c>
      <c r="K93" s="25">
        <f t="shared" si="29"/>
        <v>0.36555373605046093</v>
      </c>
      <c r="L93" s="25">
        <f t="shared" si="29"/>
        <v>0.21280273855370133</v>
      </c>
      <c r="AB93" s="26"/>
    </row>
    <row r="94" spans="1:28">
      <c r="A94" s="23" t="s">
        <v>31</v>
      </c>
      <c r="B94" s="10" t="s">
        <v>60</v>
      </c>
      <c r="C94" s="25">
        <f>C84/35182</f>
        <v>0.31345574441475754</v>
      </c>
      <c r="D94" s="25">
        <f t="shared" ref="D94:L94" si="30">D84/35182</f>
        <v>0.18529361605366382</v>
      </c>
      <c r="E94" s="25">
        <f t="shared" si="30"/>
        <v>0.11184696719913592</v>
      </c>
      <c r="F94" s="25">
        <f t="shared" si="30"/>
        <v>8.5583537035984314E-2</v>
      </c>
      <c r="G94" s="25">
        <f t="shared" si="30"/>
        <v>0.59570234779148423</v>
      </c>
      <c r="H94" s="25">
        <f t="shared" si="30"/>
        <v>0.26271957250866923</v>
      </c>
      <c r="I94" s="25">
        <f t="shared" si="30"/>
        <v>0.19328065488033652</v>
      </c>
      <c r="J94" s="25">
        <f t="shared" si="30"/>
        <v>0.3369905065090103</v>
      </c>
      <c r="K94" s="25">
        <f t="shared" si="30"/>
        <v>0.16914899664601216</v>
      </c>
      <c r="L94" s="25">
        <f t="shared" si="30"/>
        <v>0.15635836507304871</v>
      </c>
      <c r="AB94" s="26"/>
    </row>
    <row r="95" spans="1:28">
      <c r="A95" s="23" t="s">
        <v>32</v>
      </c>
      <c r="B95" s="10" t="s">
        <v>60</v>
      </c>
      <c r="C95" s="25">
        <f>C85/C69</f>
        <v>7.8946356469909634E-2</v>
      </c>
      <c r="D95" s="25">
        <f t="shared" ref="D95:L95" si="31">D85/D69</f>
        <v>0.19811215370866844</v>
      </c>
      <c r="E95" s="25">
        <f t="shared" si="31"/>
        <v>0.53464308929068893</v>
      </c>
      <c r="F95" s="25">
        <f t="shared" si="31"/>
        <v>0.58710451498474137</v>
      </c>
      <c r="G95" s="25">
        <f t="shared" si="31"/>
        <v>3.3049040511727079E-2</v>
      </c>
      <c r="H95" s="25">
        <f t="shared" si="31"/>
        <v>0.26449543547989146</v>
      </c>
      <c r="I95" s="25">
        <f t="shared" si="31"/>
        <v>0.4196868578494663</v>
      </c>
      <c r="J95" s="25">
        <f t="shared" si="31"/>
        <v>6.1117627345844507E-2</v>
      </c>
      <c r="K95" s="25">
        <f t="shared" si="31"/>
        <v>0.46527709949014473</v>
      </c>
      <c r="L95" s="25">
        <f t="shared" si="31"/>
        <v>0.26965721353476457</v>
      </c>
      <c r="AB95" s="26"/>
    </row>
  </sheetData>
  <mergeCells count="21">
    <mergeCell ref="A1:Y1"/>
    <mergeCell ref="A2:A3"/>
    <mergeCell ref="B2:B3"/>
    <mergeCell ref="C2:I2"/>
    <mergeCell ref="J2:O2"/>
    <mergeCell ref="P2:R2"/>
    <mergeCell ref="S2:Y2"/>
    <mergeCell ref="L34:Q34"/>
    <mergeCell ref="A33:Q33"/>
    <mergeCell ref="A66:A67"/>
    <mergeCell ref="B66:B67"/>
    <mergeCell ref="C66:D66"/>
    <mergeCell ref="E66:F66"/>
    <mergeCell ref="G66:H66"/>
    <mergeCell ref="I66:L66"/>
    <mergeCell ref="A65:L65"/>
    <mergeCell ref="A34:A35"/>
    <mergeCell ref="B34:B35"/>
    <mergeCell ref="C34:E34"/>
    <mergeCell ref="F34:H34"/>
    <mergeCell ref="I34:K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Jing [GDCB]</dc:creator>
  <cp:lastModifiedBy>Li, Jing [GDCB]</cp:lastModifiedBy>
  <dcterms:created xsi:type="dcterms:W3CDTF">2021-03-12T15:41:21Z</dcterms:created>
  <dcterms:modified xsi:type="dcterms:W3CDTF">2021-08-10T19:37:12Z</dcterms:modified>
</cp:coreProperties>
</file>