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FPT University\PROJECT\Test_Doc\"/>
    </mc:Choice>
  </mc:AlternateContent>
  <xr:revisionPtr revIDLastSave="0" documentId="13_ncr:1_{B2E2F9B2-2992-4DFB-AA3C-BD0D4C1BC6D5}" xr6:coauthVersionLast="47" xr6:coauthVersionMax="47" xr10:uidLastSave="{00000000-0000-0000-0000-000000000000}"/>
  <bookViews>
    <workbookView xWindow="-120" yWindow="-120" windowWidth="29040" windowHeight="15720" firstSheet="4" activeTab="7" xr2:uid="{00000000-000D-0000-FFFF-FFFF00000000}"/>
  </bookViews>
  <sheets>
    <sheet name="Cover" sheetId="1" r:id="rId1"/>
    <sheet name="Test case List" sheetId="2" r:id="rId2"/>
    <sheet name="Test Report" sheetId="3" r:id="rId3"/>
    <sheet name="Feature1" sheetId="4" r:id="rId4"/>
    <sheet name="Feature2" sheetId="5" r:id="rId5"/>
    <sheet name="Feature3" sheetId="6" r:id="rId6"/>
    <sheet name="Feature4" sheetId="7" r:id="rId7"/>
    <sheet name="Feature5" sheetId="8" r:id="rId8"/>
  </sheets>
  <definedNames>
    <definedName name="ACTI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2" roundtripDataSignature="AMtx7mhvEIYU9mN/5/4/at5kAzN8FR4HtA=="/>
    </ext>
  </extLst>
</workbook>
</file>

<file path=xl/calcChain.xml><?xml version="1.0" encoding="utf-8"?>
<calcChain xmlns="http://schemas.openxmlformats.org/spreadsheetml/2006/main">
  <c r="A22" i="8" l="1"/>
  <c r="A20" i="8"/>
  <c r="A19" i="8"/>
  <c r="A18" i="8"/>
  <c r="A17" i="8"/>
  <c r="A14" i="8"/>
  <c r="A13" i="8"/>
  <c r="A12" i="8"/>
  <c r="A11" i="8"/>
  <c r="A10" i="8"/>
  <c r="E6" i="8" s="1"/>
  <c r="D6" i="8"/>
  <c r="G15" i="3" s="1"/>
  <c r="B6" i="8"/>
  <c r="E15" i="3" s="1"/>
  <c r="A6" i="8"/>
  <c r="D15" i="3" s="1"/>
  <c r="A22" i="7"/>
  <c r="A20" i="7"/>
  <c r="A19" i="7"/>
  <c r="A18" i="7"/>
  <c r="A17" i="7"/>
  <c r="A14" i="7"/>
  <c r="A13" i="7"/>
  <c r="A12" i="7"/>
  <c r="A11" i="7"/>
  <c r="A10" i="7"/>
  <c r="E6" i="7" s="1"/>
  <c r="D6" i="7"/>
  <c r="G14" i="3" s="1"/>
  <c r="B6" i="7"/>
  <c r="E14" i="3" s="1"/>
  <c r="A6" i="7"/>
  <c r="D14" i="3" s="1"/>
  <c r="A27" i="6"/>
  <c r="E6" i="6" s="1"/>
  <c r="A26" i="6"/>
  <c r="A25" i="6"/>
  <c r="A24" i="6"/>
  <c r="A23" i="6"/>
  <c r="A22" i="6"/>
  <c r="A21" i="6"/>
  <c r="A20" i="6"/>
  <c r="A18" i="6"/>
  <c r="A16" i="6"/>
  <c r="A13" i="6"/>
  <c r="A11" i="6"/>
  <c r="D6" i="6"/>
  <c r="G13" i="3" s="1"/>
  <c r="B6" i="6"/>
  <c r="E13" i="3" s="1"/>
  <c r="A6" i="6"/>
  <c r="D13" i="3" s="1"/>
  <c r="A116" i="5"/>
  <c r="A115" i="5"/>
  <c r="A114" i="5"/>
  <c r="A113" i="5"/>
  <c r="A112" i="5"/>
  <c r="A111" i="5"/>
  <c r="A110" i="5"/>
  <c r="A109" i="5"/>
  <c r="A108" i="5"/>
  <c r="A106" i="5"/>
  <c r="A105" i="5"/>
  <c r="A104" i="5"/>
  <c r="A103" i="5"/>
  <c r="A101" i="5"/>
  <c r="A100" i="5"/>
  <c r="A99" i="5"/>
  <c r="A98" i="5"/>
  <c r="A97" i="5"/>
  <c r="A95" i="5"/>
  <c r="A94" i="5"/>
  <c r="A93" i="5"/>
  <c r="A92" i="5"/>
  <c r="A91" i="5"/>
  <c r="A89" i="5"/>
  <c r="A88" i="5"/>
  <c r="A87" i="5"/>
  <c r="A86" i="5"/>
  <c r="A85" i="5"/>
  <c r="A83" i="5"/>
  <c r="A82" i="5"/>
  <c r="A81" i="5"/>
  <c r="A80" i="5"/>
  <c r="A79" i="5"/>
  <c r="A77" i="5"/>
  <c r="A76" i="5"/>
  <c r="A74" i="5"/>
  <c r="A73" i="5"/>
  <c r="A72" i="5"/>
  <c r="A71" i="5"/>
  <c r="A70" i="5"/>
  <c r="A69" i="5"/>
  <c r="A67" i="5"/>
  <c r="A66" i="5"/>
  <c r="A65" i="5"/>
  <c r="A64" i="5"/>
  <c r="A63" i="5"/>
  <c r="A62" i="5"/>
  <c r="A60" i="5"/>
  <c r="A58" i="5"/>
  <c r="A56" i="5"/>
  <c r="A55" i="5"/>
  <c r="A54" i="5"/>
  <c r="A53" i="5"/>
  <c r="A52" i="5"/>
  <c r="A50" i="5"/>
  <c r="A49" i="5"/>
  <c r="A48" i="5"/>
  <c r="A47" i="5"/>
  <c r="A46" i="5"/>
  <c r="A44" i="5"/>
  <c r="A42" i="5"/>
  <c r="A41" i="5"/>
  <c r="A40" i="5"/>
  <c r="A39" i="5"/>
  <c r="A38" i="5"/>
  <c r="A37" i="5"/>
  <c r="A35" i="5"/>
  <c r="A34" i="5"/>
  <c r="A33" i="5"/>
  <c r="A32" i="5"/>
  <c r="A31" i="5"/>
  <c r="A30" i="5"/>
  <c r="A28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E6" i="5" s="1"/>
  <c r="D6" i="5"/>
  <c r="G12" i="3" s="1"/>
  <c r="B6" i="5"/>
  <c r="E12" i="3" s="1"/>
  <c r="A6" i="5"/>
  <c r="D12" i="3" s="1"/>
  <c r="A172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8" i="4"/>
  <c r="A127" i="4"/>
  <c r="A126" i="4"/>
  <c r="A125" i="4"/>
  <c r="A123" i="4"/>
  <c r="A122" i="4"/>
  <c r="A121" i="4"/>
  <c r="A120" i="4"/>
  <c r="A119" i="4"/>
  <c r="A117" i="4"/>
  <c r="A116" i="4"/>
  <c r="A115" i="4"/>
  <c r="A114" i="4"/>
  <c r="A113" i="4"/>
  <c r="A111" i="4"/>
  <c r="A110" i="4"/>
  <c r="A109" i="4"/>
  <c r="A108" i="4"/>
  <c r="A107" i="4"/>
  <c r="A105" i="4"/>
  <c r="A104" i="4"/>
  <c r="A103" i="4"/>
  <c r="A102" i="4"/>
  <c r="A101" i="4"/>
  <c r="A98" i="4"/>
  <c r="A97" i="4"/>
  <c r="A96" i="4"/>
  <c r="A95" i="4"/>
  <c r="A94" i="4"/>
  <c r="A93" i="4"/>
  <c r="A91" i="4"/>
  <c r="A90" i="4"/>
  <c r="A89" i="4"/>
  <c r="A88" i="4"/>
  <c r="A87" i="4"/>
  <c r="A86" i="4"/>
  <c r="A83" i="4"/>
  <c r="A82" i="4"/>
  <c r="A81" i="4"/>
  <c r="A80" i="4"/>
  <c r="A79" i="4"/>
  <c r="A78" i="4"/>
  <c r="A77" i="4"/>
  <c r="A76" i="4"/>
  <c r="A74" i="4"/>
  <c r="A73" i="4"/>
  <c r="A72" i="4"/>
  <c r="A70" i="4"/>
  <c r="A69" i="4"/>
  <c r="A68" i="4"/>
  <c r="A67" i="4"/>
  <c r="A65" i="4"/>
  <c r="A64" i="4"/>
  <c r="A63" i="4"/>
  <c r="A62" i="4"/>
  <c r="A59" i="4"/>
  <c r="A58" i="4"/>
  <c r="A57" i="4"/>
  <c r="A56" i="4"/>
  <c r="A54" i="4"/>
  <c r="A53" i="4"/>
  <c r="A52" i="4"/>
  <c r="A51" i="4"/>
  <c r="A48" i="4"/>
  <c r="A47" i="4"/>
  <c r="A45" i="4"/>
  <c r="A44" i="4"/>
  <c r="A42" i="4"/>
  <c r="A41" i="4"/>
  <c r="A39" i="4"/>
  <c r="A38" i="4"/>
  <c r="A35" i="4"/>
  <c r="A33" i="4"/>
  <c r="A32" i="4"/>
  <c r="A31" i="4"/>
  <c r="A29" i="4"/>
  <c r="A28" i="4"/>
  <c r="A27" i="4"/>
  <c r="A25" i="4"/>
  <c r="A24" i="4"/>
  <c r="A23" i="4"/>
  <c r="A21" i="4"/>
  <c r="A20" i="4"/>
  <c r="A19" i="4"/>
  <c r="A17" i="4"/>
  <c r="A16" i="4"/>
  <c r="A15" i="4"/>
  <c r="A14" i="4"/>
  <c r="A13" i="4"/>
  <c r="A12" i="4"/>
  <c r="A11" i="4"/>
  <c r="A10" i="4"/>
  <c r="D6" i="4"/>
  <c r="G11" i="3" s="1"/>
  <c r="G16" i="3" s="1"/>
  <c r="B6" i="4"/>
  <c r="E11" i="3" s="1"/>
  <c r="E16" i="3" s="1"/>
  <c r="A6" i="4"/>
  <c r="D11" i="3" s="1"/>
  <c r="D16" i="3" s="1"/>
  <c r="C15" i="3"/>
  <c r="C14" i="3"/>
  <c r="C13" i="3"/>
  <c r="C12" i="3"/>
  <c r="C11" i="3"/>
  <c r="C5" i="3"/>
  <c r="D4" i="2"/>
  <c r="D3" i="2"/>
  <c r="C6" i="1"/>
  <c r="E6" i="4" l="1"/>
  <c r="C6" i="4" s="1"/>
  <c r="F11" i="3" s="1"/>
  <c r="H15" i="3"/>
  <c r="C6" i="8"/>
  <c r="F15" i="3" s="1"/>
  <c r="H14" i="3"/>
  <c r="C6" i="7"/>
  <c r="F14" i="3" s="1"/>
  <c r="C6" i="6"/>
  <c r="F13" i="3" s="1"/>
  <c r="H13" i="3"/>
  <c r="H12" i="3"/>
  <c r="C6" i="5"/>
  <c r="F12" i="3" s="1"/>
  <c r="H11" i="3" l="1"/>
  <c r="H16" i="3"/>
  <c r="F16" i="3"/>
  <c r="E18" i="3" l="1"/>
  <c r="E19" i="3"/>
</calcChain>
</file>

<file path=xl/sharedStrings.xml><?xml version="1.0" encoding="utf-8"?>
<sst xmlns="http://schemas.openxmlformats.org/spreadsheetml/2006/main" count="1759" uniqueCount="288">
  <si>
    <t>SYSTEM TEST CASE</t>
  </si>
  <si>
    <t>Project Name</t>
  </si>
  <si>
    <t>BlockChain application in academy record management to support online University/College admissions</t>
  </si>
  <si>
    <t>Creator</t>
  </si>
  <si>
    <t>Nguyen Dang Khoa</t>
  </si>
  <si>
    <t>Project Code</t>
  </si>
  <si>
    <t>EduBlock</t>
  </si>
  <si>
    <t>Reviewer/Approver</t>
  </si>
  <si>
    <t>Quach Luyl Da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</si>
  <si>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</si>
  <si>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</si>
  <si>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</si>
  <si>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</si>
  <si>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</si>
  <si>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</si>
  <si>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</si>
  <si>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</si>
  <si>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</si>
  <si>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Feature 1, Test case List, Test Report</t>
  </si>
  <si>
    <t>A: Feature 1
M: Test case List, Test Report</t>
  </si>
  <si>
    <t>Add all Functions in Feature 1
Modify Test case List and Test Report after adding</t>
  </si>
  <si>
    <t>Feature 2, Test case List, Test Report</t>
  </si>
  <si>
    <t>A: Feature 2
M: Test case List, Test Report</t>
  </si>
  <si>
    <t>Add all Functions in Feature 2
Modify Test case List and Test Report after adding</t>
  </si>
  <si>
    <t>Feature 3, Feature 4, Feature 5, Test case List, Test Report</t>
  </si>
  <si>
    <t>A: Feature 3, Feature 4, Feature 5
M: Test case List, Test Report</t>
  </si>
  <si>
    <t>Add all Functions in Feature 3, Feature 4, Feature 5
Modify Test case List and Test Report after adding</t>
  </si>
  <si>
    <t>TEST CASE LIST</t>
  </si>
  <si>
    <t>Test Environment Setup Description</t>
  </si>
  <si>
    <t>None</t>
  </si>
  <si>
    <t>No</t>
  </si>
  <si>
    <t>Function Name</t>
  </si>
  <si>
    <t>Sheet Name</t>
  </si>
  <si>
    <t>Description</t>
  </si>
  <si>
    <t>Pre-Condition</t>
  </si>
  <si>
    <t>createAccount</t>
  </si>
  <si>
    <t>Feature1: Account</t>
  </si>
  <si>
    <t>loginAdmin</t>
  </si>
  <si>
    <t>loginStaff</t>
  </si>
  <si>
    <t>loginTeacher</t>
  </si>
  <si>
    <t>loginStudent</t>
  </si>
  <si>
    <t>loginInvalid</t>
  </si>
  <si>
    <t>authorizeCheck</t>
  </si>
  <si>
    <t>getOwnAccount</t>
  </si>
  <si>
    <t>getAccount</t>
  </si>
  <si>
    <t>getAllAccount</t>
  </si>
  <si>
    <t>getPagedAllAccount</t>
  </si>
  <si>
    <t>getAccountByRole</t>
  </si>
  <si>
    <t>changePassword</t>
  </si>
  <si>
    <t>changeSelfProfile</t>
  </si>
  <si>
    <t>changeProfile</t>
  </si>
  <si>
    <t>updateStudentProfile</t>
  </si>
  <si>
    <t>createClassroom</t>
  </si>
  <si>
    <t>Feature2: Classroom</t>
  </si>
  <si>
    <t>addStudentToClassroom</t>
  </si>
  <si>
    <t>addTeacherToClassroom</t>
  </si>
  <si>
    <t>getStudentFromClassroom</t>
  </si>
  <si>
    <t>getTeacherFromClassroom</t>
  </si>
  <si>
    <t>removeStudentFromClassroom</t>
  </si>
  <si>
    <t>removeTeacherFromClassroom</t>
  </si>
  <si>
    <t>getClassroomList</t>
  </si>
  <si>
    <t>getClassroomListAsTeacher</t>
  </si>
  <si>
    <t>getClassroomListAsStudent</t>
  </si>
  <si>
    <t>getClassroomListAsHomeroom</t>
  </si>
  <si>
    <t>getClassroomById</t>
  </si>
  <si>
    <t>updateClassroom</t>
  </si>
  <si>
    <t>requestChange</t>
  </si>
  <si>
    <t>Feature3: Record</t>
  </si>
  <si>
    <t>bulkRequest</t>
  </si>
  <si>
    <t>getPendingRecordEntries</t>
  </si>
  <si>
    <t>getPendingRecordEntriesByStudentId</t>
  </si>
  <si>
    <t>verifyRequest</t>
  </si>
  <si>
    <t>getRecordListByClassroomId</t>
  </si>
  <si>
    <t>getOwnRecordEntries</t>
  </si>
  <si>
    <t>getRecordById</t>
  </si>
  <si>
    <t>getRecordListByGradeAndYear</t>
  </si>
  <si>
    <t>getSubjectList</t>
  </si>
  <si>
    <t>Feature4: Subject</t>
  </si>
  <si>
    <t>getSubjectById</t>
  </si>
  <si>
    <t>getClassificationList</t>
  </si>
  <si>
    <t>Feature5: Classification</t>
  </si>
  <si>
    <t>getClassificationById</t>
  </si>
  <si>
    <t>TEST REPORT</t>
  </si>
  <si>
    <t>Notes</t>
  </si>
  <si>
    <t>Module code</t>
  </si>
  <si>
    <t>Pass</t>
  </si>
  <si>
    <t>Fail</t>
  </si>
  <si>
    <t>Untested</t>
  </si>
  <si>
    <t>N/A</t>
  </si>
  <si>
    <t>Number of  test cases</t>
  </si>
  <si>
    <t>Sub total</t>
  </si>
  <si>
    <t>Test coverage</t>
  </si>
  <si>
    <t>%</t>
  </si>
  <si>
    <t>Test successful coverage</t>
  </si>
  <si>
    <t>Feature</t>
  </si>
  <si>
    <t>Account</t>
  </si>
  <si>
    <t>Test requirement</t>
  </si>
  <si>
    <t>Reference Document</t>
  </si>
  <si>
    <t>Untesed</t>
  </si>
  <si>
    <t>Number of Test cases</t>
  </si>
  <si>
    <t>ID</t>
  </si>
  <si>
    <t>Test Case Description</t>
  </si>
  <si>
    <t>Test Case Procedure</t>
  </si>
  <si>
    <t>Expected Results</t>
  </si>
  <si>
    <t>Inter-test case Dependence</t>
  </si>
  <si>
    <t>Result</t>
  </si>
  <si>
    <t>Test date</t>
  </si>
  <si>
    <t>Tester</t>
  </si>
  <si>
    <t>Note</t>
  </si>
  <si>
    <t>assertTrue</t>
  </si>
  <si>
    <t>true</t>
  </si>
  <si>
    <t>Huynh Quang Tien</t>
  </si>
  <si>
    <t>assertNotNull</t>
  </si>
  <si>
    <t>not null</t>
  </si>
  <si>
    <t>assertFalse</t>
  </si>
  <si>
    <t>false</t>
  </si>
  <si>
    <t>assertEquals</t>
  </si>
  <si>
    <t>assertAnyMatch</t>
  </si>
  <si>
    <t xml:space="preserve">authorizeCheck                                                                                                                                                                                                     </t>
  </si>
  <si>
    <t xml:space="preserve">Admin                                                                                                                                                                                                    </t>
  </si>
  <si>
    <t>Hello Admin</t>
  </si>
  <si>
    <t xml:space="preserve">Staff                                                                                                                                                                                            </t>
  </si>
  <si>
    <t xml:space="preserve">Teacher                                                                                                                                                                                    </t>
  </si>
  <si>
    <t xml:space="preserve">Student                                                                                                                                                                                   </t>
  </si>
  <si>
    <t xml:space="preserve">getOwnAccount                                                                                                                                                                                                     </t>
  </si>
  <si>
    <t>TienH</t>
  </si>
  <si>
    <t xml:space="preserve">Staff                                                                                                                                                                                                  </t>
  </si>
  <si>
    <t>TuL</t>
  </si>
  <si>
    <t xml:space="preserve">Teacher                                                                                                                                                                                                </t>
  </si>
  <si>
    <t>assertNull</t>
  </si>
  <si>
    <t>null</t>
  </si>
  <si>
    <t xml:space="preserve">Page 1                                                                                                                                                                                                </t>
  </si>
  <si>
    <t xml:space="preserve">Page 2                                                                                                                                                                                              </t>
  </si>
  <si>
    <t xml:space="preserve">Admin                                                                                                                                                                                                </t>
  </si>
  <si>
    <t xml:space="preserve">Teacher                                                                                                                                                                                            </t>
  </si>
  <si>
    <t xml:space="preserve">Student                                                                                                                                                                                           </t>
  </si>
  <si>
    <t xml:space="preserve">Staff                                                                                                                                                                                       </t>
  </si>
  <si>
    <t>Tien</t>
  </si>
  <si>
    <t>Huynh</t>
  </si>
  <si>
    <t>``</t>
  </si>
  <si>
    <t>Thu Jan 01 08:00:00 ICT 1970</t>
  </si>
  <si>
    <t>Ha Noi</t>
  </si>
  <si>
    <t>0123456789</t>
  </si>
  <si>
    <t>test@test.com</t>
  </si>
  <si>
    <t>Da</t>
  </si>
  <si>
    <t>Quach</t>
  </si>
  <si>
    <t>daql@test.com</t>
  </si>
  <si>
    <t xml:space="preserve">Valid                                                                                                                                                                                             </t>
  </si>
  <si>
    <t>Kinh</t>
  </si>
  <si>
    <t>Nguyen Van A</t>
  </si>
  <si>
    <t>Giang vien</t>
  </si>
  <si>
    <t>Tran Thi B</t>
  </si>
  <si>
    <t>Mua ban</t>
  </si>
  <si>
    <t>Trang Thi C</t>
  </si>
  <si>
    <t>Ki su</t>
  </si>
  <si>
    <t>Can Tho</t>
  </si>
  <si>
    <t xml:space="preserve">Invalid                                                                                                                                                                                        </t>
  </si>
  <si>
    <t>Classroom</t>
  </si>
  <si>
    <t>10A2</t>
  </si>
  <si>
    <t>10A3</t>
  </si>
  <si>
    <t>Success</t>
  </si>
  <si>
    <t>Same class</t>
  </si>
  <si>
    <t>Same year</t>
  </si>
  <si>
    <t>10A1</t>
  </si>
  <si>
    <t>Record</t>
  </si>
  <si>
    <t>Request 1</t>
  </si>
  <si>
    <t>Request 2</t>
  </si>
  <si>
    <t>Valid Request</t>
  </si>
  <si>
    <t>Invalid Request</t>
  </si>
  <si>
    <t>Subject</t>
  </si>
  <si>
    <t>Found</t>
  </si>
  <si>
    <t>Not Found</t>
  </si>
  <si>
    <t>Classification</t>
  </si>
  <si>
    <t>GOOD</t>
  </si>
  <si>
    <t>To test if it is possible to create an account</t>
  </si>
  <si>
    <t>To test if it is possible to change an profile</t>
  </si>
  <si>
    <t>To test if it is possible to login as an admin</t>
  </si>
  <si>
    <t>To test if it is possible to login as a staff</t>
  </si>
  <si>
    <t>To test if it is possible to login as a teacher</t>
  </si>
  <si>
    <t>To test if it is possible to login as a student</t>
  </si>
  <si>
    <t>To test if it is possible to login with invalid data</t>
  </si>
  <si>
    <t>To test if it is possible to check the authorization of each role</t>
  </si>
  <si>
    <t>To test if it is possible to get user's account</t>
  </si>
  <si>
    <t>To test if it is possible to all of the accounts</t>
  </si>
  <si>
    <t>To test if it is possible to an account</t>
  </si>
  <si>
    <t>To test if it is possible to all of the accounts in pages</t>
  </si>
  <si>
    <t>To test if it is possible to all of the accounts by role</t>
  </si>
  <si>
    <t>To test if it is possible to change password</t>
  </si>
  <si>
    <t>To test if it is possible to change self profile</t>
  </si>
  <si>
    <t>To test if it is possible to update a student profile</t>
  </si>
  <si>
    <t>To test if it is possible to create a new classroom</t>
  </si>
  <si>
    <t>To test if it is possible to add a teacher into a classroom</t>
  </si>
  <si>
    <t>To test if it is possible to add a studentr into a classroom</t>
  </si>
  <si>
    <t>To test if it is possible to get student data from a classroom</t>
  </si>
  <si>
    <t>To test if it is possible to get teacher data from a classroom</t>
  </si>
  <si>
    <t>To test if it is possible to remove student data from a classroom</t>
  </si>
  <si>
    <t>To test if it is possible to remove teacher data from a classroom</t>
  </si>
  <si>
    <t>To test if it is possible to get a classroom list</t>
  </si>
  <si>
    <t>To test if it is possible to get a classroom list as a teacher</t>
  </si>
  <si>
    <t>To test if it is possible to get a classroom list as a student</t>
  </si>
  <si>
    <t>To test if it is possible to get a classroom list as a homeroom</t>
  </si>
  <si>
    <t>To test if it is possible to get a classroom by its id</t>
  </si>
  <si>
    <t>To test if it is possible to update a classroom</t>
  </si>
  <si>
    <t>To test if it is possible to request changes</t>
  </si>
  <si>
    <t>To test if it is possible to bulk request</t>
  </si>
  <si>
    <t>To test if it is possible to get the pending record entries</t>
  </si>
  <si>
    <t>To test if it is possible to get the pending record entries by student's id</t>
  </si>
  <si>
    <t>To test if it is possible to verify request</t>
  </si>
  <si>
    <t>To test if it is possible to get record list by classroom's id</t>
  </si>
  <si>
    <t>To test if it is possible to get own record entries</t>
  </si>
  <si>
    <t>To test if it is possible to get record by id</t>
  </si>
  <si>
    <t>To test if it is possible to get record list by grade and year</t>
  </si>
  <si>
    <t>To test if it is possible to get subject list</t>
  </si>
  <si>
    <t>To test if it is possible to get subject by id</t>
  </si>
  <si>
    <t>To test if it is possible to get classification list</t>
  </si>
  <si>
    <t>To test if it is possible to get classification by id</t>
  </si>
  <si>
    <t>To test all of the functions of Account feature</t>
  </si>
  <si>
    <t>To test all of the functions of Classroom feature</t>
  </si>
  <si>
    <t>To test all of the functions of Classification feature</t>
  </si>
  <si>
    <t>To test all of the functions of Subject feature</t>
  </si>
  <si>
    <t>To test all of the functions of Record feature</t>
  </si>
  <si>
    <t>All items</t>
  </si>
  <si>
    <t>M: All items</t>
  </si>
  <si>
    <t>Modify Description of all Functions and Features</t>
  </si>
  <si>
    <t>EduBlock.RS.Test</t>
  </si>
  <si>
    <t>The function work as expect:
1. Receive status code 200</t>
  </si>
  <si>
    <t>The function work as expect:
1. Detect data just sent in the server reponse</t>
  </si>
  <si>
    <t>The function work as expect:
1. Receive the response status</t>
  </si>
  <si>
    <t>The function work as expect:
1. Receive the response body</t>
  </si>
  <si>
    <t>The function work as expect:
1. Receive the account username</t>
  </si>
  <si>
    <t>The function work as expect:
1. Receive the size of the list just sent from server reponse</t>
  </si>
  <si>
    <t>The function work as expect:
1. Receive the account first name</t>
  </si>
  <si>
    <t>The function work as expect:
1. Receive the account last name</t>
  </si>
  <si>
    <t>The function work as expect:
1. Receive the account gender</t>
  </si>
  <si>
    <t>The function work as expect:
1. Receive the account avatar</t>
  </si>
  <si>
    <t>The function work as expect:
1. Receive the account birthdate</t>
  </si>
  <si>
    <t>The function work as expect:
1. Receive the account address</t>
  </si>
  <si>
    <t>The function work as expect:
1. Receive the account phone</t>
  </si>
  <si>
    <t>The function work as expect:
1. Receive the account email</t>
  </si>
  <si>
    <t>The function work as expect:
1. Receive the account ethnic</t>
  </si>
  <si>
    <t>The function work as expect:
1. Receive the account father name</t>
  </si>
  <si>
    <t>The function work as expect:
1. Receive the account father job</t>
  </si>
  <si>
    <t>The function work as expect:
1. Receive the account mother name</t>
  </si>
  <si>
    <t>The function work as expect:
1. Receive the account mother job</t>
  </si>
  <si>
    <t>The function work as expect:
1. Receive the account guardian name</t>
  </si>
  <si>
    <t>The function work as expect:
1. Receive the account guardian job</t>
  </si>
  <si>
    <t>The function work as expect:
1. Receive the account hometown</t>
  </si>
  <si>
    <t>1. Create an admin account
2. Create a http request with that account
3. Send request to the server</t>
  </si>
  <si>
    <t>1. Create a list of 4 accounts
2. Create a http request with that list
3. Send request to the server</t>
  </si>
  <si>
    <t>1. Create a staff account
2. Create a http request with that account
3. Send request to the server</t>
  </si>
  <si>
    <t>1. Create a teahcer account
2. Create a http request with that account
3. Send request to the server</t>
  </si>
  <si>
    <t>1. Create a student account
2. Create a http request with that account
3. Send request to the server</t>
  </si>
  <si>
    <t>1. Create an invalid info account
2. Create a http request with that account
3. Send request to the server</t>
  </si>
  <si>
    <t>The function work as expect:
1. Receive the response status code 401</t>
  </si>
  <si>
    <t>The function work as expect:
1. Receive the response status code 200</t>
  </si>
  <si>
    <t>The function work as expect:
1. Receive the response status code 404</t>
  </si>
  <si>
    <t>1. Create an admin http request
2. Send request to the server</t>
  </si>
  <si>
    <t>1. Create a staff http request
2. Send request to the server</t>
  </si>
  <si>
    <t>1. Create a teacher  http request
2. Send request to the server</t>
  </si>
  <si>
    <t>1. Create a student  http request
2. Send request to the server</t>
  </si>
  <si>
    <t>1. Create a http request
2. Send request to the server</t>
  </si>
  <si>
    <t>1. Create a new account
2. Create a http request
3. Send request to the server</t>
  </si>
  <si>
    <t>1. Create a new profile
2. Create a http request
3. Send request to the server</t>
  </si>
  <si>
    <t>1. Create a new student profile
2. Create a http request
3. Send request to the server</t>
  </si>
  <si>
    <t>1. Create a new classroom
2. Create a http request
3. Send request to the server</t>
  </si>
  <si>
    <t>1. Create a new account list
2. Create a http request
3. Send request to the server</t>
  </si>
  <si>
    <t>1. Create a new teacher account
2. Create a http request
3. Send request to the server</t>
  </si>
  <si>
    <t>1. Create a new classroom info for update
2. Create a new http request
3. Send request to the server</t>
  </si>
  <si>
    <t>The function work as expect:
 1. Receive the response status code 200</t>
  </si>
  <si>
    <t>The function work as expect:
 1. Receive the response status code 400</t>
  </si>
  <si>
    <t>The function work as expect:
 1. Receive the classroom id</t>
  </si>
  <si>
    <t>The function work as expect:
 1. Receive the classroom name</t>
  </si>
  <si>
    <t>The function work as expect:
 1. Receive the classroom grade</t>
  </si>
  <si>
    <t>The function work as expect:
 1. Receive the classroom year</t>
  </si>
  <si>
    <t>The function work as expect:
 1. Receive the classroom's homeroom teacher id</t>
  </si>
  <si>
    <t>The function work as expect:
 1. Receive the size of the list just sent from server reponse</t>
  </si>
  <si>
    <t>The function work as expect:
 1. Receive the response data</t>
  </si>
  <si>
    <t>The function work as expect:
 1. Receive the response status</t>
  </si>
  <si>
    <t>1. Create a new pending record request
2. Create a http request
3. Send request to the server</t>
  </si>
  <si>
    <t>1. Create a new pending record list request
2. Create a http request
3. Send request to the server</t>
  </si>
  <si>
    <t>1. Create a new http request
2. Send request to the server</t>
  </si>
  <si>
    <t>The function work as expect:
 1. Receive a response from server bases on the request</t>
  </si>
  <si>
    <t>The function work as expect:
1. Receive a response from server bases on the request</t>
  </si>
  <si>
    <t>The function work as expect:
 1. Receive the size of the data just sent from server reponse</t>
  </si>
  <si>
    <t>The function work as expect:
 1. Detect data just sent in the server reponse</t>
  </si>
  <si>
    <t>The function work as expect:
 1. Receive the response status code 404</t>
  </si>
  <si>
    <t>The function work as expect:
 1. Receive the subject id</t>
  </si>
  <si>
    <t>The function work as expect:
 1. Receive the 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</si>
</sst>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d/m/yyyy"/>
  </numFmts>
  <fonts count="26" x14ac:knownFonts="1">
    <font>
      <sz val="11"/>
      <color rgb="FF000000"/>
      <name val="MS PGothic"/>
      <scheme val="minor"/>
    </font>
    <font>
      <sz val="10"/>
      <color theme="1"/>
      <name val="Tahoma"/>
    </font>
    <font>
      <b/>
      <sz val="22"/>
      <color rgb="FFFF0000"/>
      <name val="Tahoma"/>
    </font>
    <font>
      <b/>
      <sz val="26"/>
      <color rgb="FFFF0000"/>
      <name val="Tahoma"/>
    </font>
    <font>
      <sz val="11"/>
      <name val="MS PGothic"/>
    </font>
    <font>
      <b/>
      <sz val="20"/>
      <color rgb="FF000000"/>
      <name val="Tahoma"/>
    </font>
    <font>
      <b/>
      <sz val="10"/>
      <color rgb="FF993300"/>
      <name val="Tahoma"/>
    </font>
    <font>
      <i/>
      <sz val="10"/>
      <color rgb="FF008000"/>
      <name val="Tahoma"/>
    </font>
    <font>
      <i/>
      <sz val="10"/>
      <color rgb="FF000000"/>
      <name val="Tahoma"/>
    </font>
    <font>
      <b/>
      <sz val="10"/>
      <color rgb="FFFFFFFF"/>
      <name val="Tahoma"/>
    </font>
    <font>
      <sz val="10"/>
      <color rgb="FF000000"/>
      <name val="Tahoma"/>
    </font>
    <font>
      <b/>
      <sz val="10"/>
      <color rgb="FF000000"/>
      <name val="Tahoma"/>
    </font>
    <font>
      <b/>
      <sz val="10"/>
      <color rgb="FFFF0000"/>
      <name val="Tahoma"/>
    </font>
    <font>
      <b/>
      <sz val="10"/>
      <color theme="1"/>
      <name val="Tahoma"/>
    </font>
    <font>
      <u/>
      <sz val="10"/>
      <color rgb="FF0000FF"/>
      <name val="Tahoma"/>
    </font>
    <font>
      <u/>
      <sz val="10"/>
      <color rgb="FF0000FF"/>
      <name val="Tahoma"/>
    </font>
    <font>
      <u/>
      <sz val="10"/>
      <color rgb="FF0000FF"/>
      <name val="Tahoma"/>
    </font>
    <font>
      <sz val="10"/>
      <color rgb="FFFFFFFF"/>
      <name val="Tahoma"/>
    </font>
    <font>
      <b/>
      <sz val="10"/>
      <color rgb="FF0000FF"/>
      <name val="Tahoma"/>
    </font>
    <font>
      <sz val="10"/>
      <color rgb="FFFF0000"/>
      <name val="Tahoma"/>
    </font>
    <font>
      <b/>
      <i/>
      <sz val="10"/>
      <color theme="1"/>
      <name val="Tahoma"/>
    </font>
    <font>
      <u/>
      <sz val="11"/>
      <color theme="10"/>
      <name val="MS PGothic"/>
      <scheme val="minor"/>
    </font>
    <font>
      <sz val="10"/>
      <color theme="1"/>
      <name val="Tahoma"/>
      <family val="2"/>
      <charset val="163"/>
    </font>
    <font>
      <sz val="10"/>
      <name val="Tahoma"/>
      <family val="2"/>
      <charset val="163"/>
    </font>
    <font>
      <sz val="10"/>
      <color rgb="FF000000"/>
      <name val="Tahoma"/>
      <family val="2"/>
      <charset val="163"/>
    </font>
    <font>
      <sz val="8"/>
      <name val="MS PGothic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333399"/>
        <bgColor rgb="FF333399"/>
      </patternFill>
    </fill>
    <fill>
      <patternFill patternType="solid">
        <fgColor rgb="FF76923C"/>
        <bgColor rgb="FF76923C"/>
      </patternFill>
    </fill>
    <fill>
      <patternFill patternType="solid">
        <fgColor rgb="FFCCFFFF"/>
        <bgColor rgb="FFCCFFFF"/>
      </patternFill>
    </fill>
    <fill>
      <patternFill patternType="solid">
        <fgColor rgb="FFFFF2CC"/>
        <bgColor rgb="FFFFF2CC"/>
      </patternFill>
    </fill>
  </fills>
  <borders count="5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16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1" fillId="2" borderId="1" xfId="0" applyFont="1" applyFill="1" applyBorder="1"/>
    <xf numFmtId="0" fontId="6" fillId="2" borderId="5" xfId="0" applyFont="1" applyFill="1" applyBorder="1" applyAlignment="1">
      <alignment horizontal="left"/>
    </xf>
    <xf numFmtId="0" fontId="1" fillId="0" borderId="4" xfId="0" applyFont="1" applyBorder="1"/>
    <xf numFmtId="164" fontId="8" fillId="0" borderId="4" xfId="0" applyNumberFormat="1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6" fillId="2" borderId="1" xfId="0" applyFont="1" applyFill="1" applyBorder="1"/>
    <xf numFmtId="0" fontId="6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15" fontId="9" fillId="3" borderId="14" xfId="0" applyNumberFormat="1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0" fontId="1" fillId="0" borderId="0" xfId="0" applyFont="1" applyAlignment="1">
      <alignment vertical="top"/>
    </xf>
    <xf numFmtId="49" fontId="1" fillId="0" borderId="18" xfId="0" applyNumberFormat="1" applyFont="1" applyBorder="1" applyAlignment="1">
      <alignment vertical="top"/>
    </xf>
    <xf numFmtId="0" fontId="1" fillId="0" borderId="18" xfId="0" applyFont="1" applyBorder="1" applyAlignment="1">
      <alignment vertical="top"/>
    </xf>
    <xf numFmtId="15" fontId="1" fillId="0" borderId="17" xfId="0" applyNumberFormat="1" applyFont="1" applyBorder="1" applyAlignment="1">
      <alignment vertical="top"/>
    </xf>
    <xf numFmtId="0" fontId="1" fillId="0" borderId="19" xfId="0" applyFont="1" applyBorder="1" applyAlignment="1">
      <alignment vertical="top"/>
    </xf>
    <xf numFmtId="15" fontId="1" fillId="0" borderId="20" xfId="0" applyNumberFormat="1" applyFont="1" applyBorder="1" applyAlignment="1">
      <alignment vertical="top"/>
    </xf>
    <xf numFmtId="49" fontId="1" fillId="0" borderId="21" xfId="0" applyNumberFormat="1" applyFont="1" applyBorder="1" applyAlignment="1">
      <alignment vertical="top"/>
    </xf>
    <xf numFmtId="0" fontId="1" fillId="0" borderId="21" xfId="0" applyFont="1" applyBorder="1" applyAlignment="1">
      <alignment vertical="top"/>
    </xf>
    <xf numFmtId="0" fontId="1" fillId="0" borderId="22" xfId="0" applyFont="1" applyBorder="1" applyAlignment="1">
      <alignment vertical="top"/>
    </xf>
    <xf numFmtId="1" fontId="1" fillId="2" borderId="1" xfId="0" applyNumberFormat="1" applyFont="1" applyFill="1" applyBorder="1"/>
    <xf numFmtId="0" fontId="1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wrapText="1"/>
    </xf>
    <xf numFmtId="1" fontId="6" fillId="2" borderId="1" xfId="0" applyNumberFormat="1" applyFont="1" applyFill="1" applyBorder="1"/>
    <xf numFmtId="0" fontId="1" fillId="2" borderId="1" xfId="0" applyFont="1" applyFill="1" applyBorder="1" applyAlignment="1">
      <alignment vertical="center"/>
    </xf>
    <xf numFmtId="1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/>
    </xf>
    <xf numFmtId="1" fontId="9" fillId="4" borderId="14" xfId="0" applyNumberFormat="1" applyFont="1" applyFill="1" applyBorder="1" applyAlignment="1">
      <alignment horizontal="center" vertical="center"/>
    </xf>
    <xf numFmtId="0" fontId="9" fillId="4" borderId="15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9" fillId="4" borderId="16" xfId="0" applyFont="1" applyFill="1" applyBorder="1" applyAlignment="1">
      <alignment horizontal="center" vertical="center"/>
    </xf>
    <xf numFmtId="1" fontId="1" fillId="2" borderId="17" xfId="0" applyNumberFormat="1" applyFont="1" applyFill="1" applyBorder="1" applyAlignment="1">
      <alignment vertical="center"/>
    </xf>
    <xf numFmtId="49" fontId="1" fillId="2" borderId="18" xfId="0" applyNumberFormat="1" applyFont="1" applyFill="1" applyBorder="1" applyAlignment="1">
      <alignment horizontal="left" vertical="center"/>
    </xf>
    <xf numFmtId="0" fontId="14" fillId="2" borderId="18" xfId="0" applyFont="1" applyFill="1" applyBorder="1" applyAlignment="1">
      <alignment horizontal="left" vertical="center"/>
    </xf>
    <xf numFmtId="0" fontId="1" fillId="2" borderId="19" xfId="0" applyFont="1" applyFill="1" applyBorder="1" applyAlignment="1">
      <alignment horizontal="left" vertical="center"/>
    </xf>
    <xf numFmtId="49" fontId="1" fillId="2" borderId="25" xfId="0" applyNumberFormat="1" applyFont="1" applyFill="1" applyBorder="1" applyAlignment="1">
      <alignment horizontal="left" vertical="center"/>
    </xf>
    <xf numFmtId="0" fontId="1" fillId="2" borderId="26" xfId="0" applyFont="1" applyFill="1" applyBorder="1" applyAlignment="1">
      <alignment horizontal="left" vertical="center"/>
    </xf>
    <xf numFmtId="0" fontId="15" fillId="2" borderId="25" xfId="0" applyFont="1" applyFill="1" applyBorder="1" applyAlignment="1">
      <alignment horizontal="left" vertical="center"/>
    </xf>
    <xf numFmtId="1" fontId="1" fillId="2" borderId="20" xfId="0" applyNumberFormat="1" applyFont="1" applyFill="1" applyBorder="1" applyAlignment="1">
      <alignment vertical="center"/>
    </xf>
    <xf numFmtId="49" fontId="1" fillId="2" borderId="21" xfId="0" applyNumberFormat="1" applyFont="1" applyFill="1" applyBorder="1" applyAlignment="1">
      <alignment horizontal="left" vertical="center"/>
    </xf>
    <xf numFmtId="0" fontId="16" fillId="2" borderId="2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3" fillId="2" borderId="1" xfId="0" applyFont="1" applyFill="1" applyBorder="1"/>
    <xf numFmtId="15" fontId="1" fillId="2" borderId="1" xfId="0" applyNumberFormat="1" applyFont="1" applyFill="1" applyBorder="1"/>
    <xf numFmtId="0" fontId="6" fillId="2" borderId="5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vertical="center"/>
    </xf>
    <xf numFmtId="0" fontId="7" fillId="2" borderId="1" xfId="0" applyFont="1" applyFill="1" applyBorder="1"/>
    <xf numFmtId="0" fontId="1" fillId="2" borderId="31" xfId="0" applyFont="1" applyFill="1" applyBorder="1"/>
    <xf numFmtId="0" fontId="9" fillId="3" borderId="32" xfId="0" applyFont="1" applyFill="1" applyBorder="1" applyAlignment="1">
      <alignment horizontal="center"/>
    </xf>
    <xf numFmtId="0" fontId="9" fillId="3" borderId="15" xfId="0" applyFont="1" applyFill="1" applyBorder="1" applyAlignment="1">
      <alignment horizontal="center"/>
    </xf>
    <xf numFmtId="0" fontId="9" fillId="3" borderId="15" xfId="0" applyFont="1" applyFill="1" applyBorder="1" applyAlignment="1">
      <alignment horizontal="center" wrapText="1"/>
    </xf>
    <xf numFmtId="0" fontId="9" fillId="3" borderId="24" xfId="0" applyFont="1" applyFill="1" applyBorder="1" applyAlignment="1">
      <alignment horizontal="center"/>
    </xf>
    <xf numFmtId="0" fontId="9" fillId="3" borderId="33" xfId="0" applyFont="1" applyFill="1" applyBorder="1" applyAlignment="1">
      <alignment horizontal="center" wrapText="1"/>
    </xf>
    <xf numFmtId="0" fontId="1" fillId="2" borderId="34" xfId="0" applyFont="1" applyFill="1" applyBorder="1" applyAlignment="1">
      <alignment horizontal="center"/>
    </xf>
    <xf numFmtId="0" fontId="1" fillId="2" borderId="18" xfId="0" applyFont="1" applyFill="1" applyBorder="1"/>
    <xf numFmtId="0" fontId="1" fillId="2" borderId="18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7" fillId="3" borderId="36" xfId="0" applyFont="1" applyFill="1" applyBorder="1" applyAlignment="1">
      <alignment horizontal="center"/>
    </xf>
    <xf numFmtId="0" fontId="9" fillId="3" borderId="21" xfId="0" applyFont="1" applyFill="1" applyBorder="1"/>
    <xf numFmtId="0" fontId="17" fillId="3" borderId="21" xfId="0" applyFont="1" applyFill="1" applyBorder="1" applyAlignment="1">
      <alignment horizontal="center"/>
    </xf>
    <xf numFmtId="0" fontId="17" fillId="3" borderId="3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2" fontId="18" fillId="2" borderId="1" xfId="0" applyNumberFormat="1" applyFont="1" applyFill="1" applyBorder="1" applyAlignment="1">
      <alignment horizontal="right" wrapText="1"/>
    </xf>
    <xf numFmtId="0" fontId="10" fillId="2" borderId="1" xfId="0" applyFont="1" applyFill="1" applyBorder="1" applyAlignment="1">
      <alignment horizontal="center" wrapText="1"/>
    </xf>
    <xf numFmtId="0" fontId="19" fillId="2" borderId="1" xfId="0" applyFont="1" applyFill="1" applyBorder="1"/>
    <xf numFmtId="0" fontId="13" fillId="2" borderId="38" xfId="0" applyFont="1" applyFill="1" applyBorder="1" applyAlignment="1">
      <alignment vertical="top" wrapText="1"/>
    </xf>
    <xf numFmtId="0" fontId="7" fillId="2" borderId="1" xfId="0" applyFont="1" applyFill="1" applyBorder="1" applyAlignment="1">
      <alignment wrapText="1"/>
    </xf>
    <xf numFmtId="0" fontId="19" fillId="2" borderId="1" xfId="0" applyFont="1" applyFill="1" applyBorder="1" applyAlignment="1">
      <alignment wrapText="1"/>
    </xf>
    <xf numFmtId="0" fontId="10" fillId="2" borderId="1" xfId="0" applyFont="1" applyFill="1" applyBorder="1"/>
    <xf numFmtId="0" fontId="13" fillId="2" borderId="42" xfId="0" applyFont="1" applyFill="1" applyBorder="1" applyAlignment="1">
      <alignment vertical="top" wrapText="1"/>
    </xf>
    <xf numFmtId="0" fontId="20" fillId="2" borderId="42" xfId="0" applyFont="1" applyFill="1" applyBorder="1" applyAlignment="1">
      <alignment horizontal="center" vertical="top" wrapText="1"/>
    </xf>
    <xf numFmtId="0" fontId="20" fillId="2" borderId="5" xfId="0" applyFont="1" applyFill="1" applyBorder="1" applyAlignment="1">
      <alignment horizontal="center" vertical="top" wrapText="1"/>
    </xf>
    <xf numFmtId="0" fontId="20" fillId="2" borderId="44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9" fillId="2" borderId="1" xfId="0" applyFont="1" applyFill="1" applyBorder="1" applyAlignment="1">
      <alignment horizontal="center" wrapText="1"/>
    </xf>
    <xf numFmtId="0" fontId="1" fillId="2" borderId="45" xfId="0" applyFont="1" applyFill="1" applyBorder="1" applyAlignment="1">
      <alignment horizontal="center" vertical="top" wrapText="1"/>
    </xf>
    <xf numFmtId="0" fontId="1" fillId="2" borderId="46" xfId="0" applyFont="1" applyFill="1" applyBorder="1" applyAlignment="1">
      <alignment horizontal="center" vertical="top" wrapText="1"/>
    </xf>
    <xf numFmtId="0" fontId="1" fillId="2" borderId="47" xfId="0" applyFont="1" applyFill="1" applyBorder="1" applyAlignment="1">
      <alignment horizontal="center" vertical="top" wrapText="1"/>
    </xf>
    <xf numFmtId="0" fontId="10" fillId="2" borderId="1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6" borderId="48" xfId="0" applyFont="1" applyFill="1" applyBorder="1" applyAlignment="1">
      <alignment horizontal="left" vertical="center"/>
    </xf>
    <xf numFmtId="0" fontId="13" fillId="6" borderId="49" xfId="0" applyFont="1" applyFill="1" applyBorder="1" applyAlignment="1">
      <alignment horizontal="left" vertical="center"/>
    </xf>
    <xf numFmtId="0" fontId="13" fillId="6" borderId="50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vertical="top" wrapText="1"/>
    </xf>
    <xf numFmtId="0" fontId="10" fillId="2" borderId="5" xfId="0" quotePrefix="1" applyFont="1" applyFill="1" applyBorder="1" applyAlignment="1">
      <alignment horizontal="left" vertical="top" wrapText="1"/>
    </xf>
    <xf numFmtId="0" fontId="10" fillId="2" borderId="5" xfId="0" applyFont="1" applyFill="1" applyBorder="1" applyAlignment="1">
      <alignment horizontal="left" vertical="top" wrapText="1"/>
    </xf>
    <xf numFmtId="165" fontId="1" fillId="2" borderId="5" xfId="0" applyNumberFormat="1" applyFont="1" applyFill="1" applyBorder="1" applyAlignment="1">
      <alignment vertical="top" wrapText="1"/>
    </xf>
    <xf numFmtId="0" fontId="19" fillId="2" borderId="1" xfId="0" applyFont="1" applyFill="1" applyBorder="1" applyAlignment="1">
      <alignment vertical="top" wrapText="1"/>
    </xf>
    <xf numFmtId="0" fontId="13" fillId="6" borderId="51" xfId="0" applyFont="1" applyFill="1" applyBorder="1" applyAlignment="1">
      <alignment horizontal="left" vertical="center"/>
    </xf>
    <xf numFmtId="0" fontId="13" fillId="6" borderId="52" xfId="0" applyFont="1" applyFill="1" applyBorder="1" applyAlignment="1">
      <alignment horizontal="left" vertical="center"/>
    </xf>
    <xf numFmtId="0" fontId="13" fillId="6" borderId="53" xfId="0" applyFont="1" applyFill="1" applyBorder="1" applyAlignment="1">
      <alignment horizontal="left" vertical="center"/>
    </xf>
    <xf numFmtId="0" fontId="1" fillId="2" borderId="5" xfId="0" quotePrefix="1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5" xfId="0" applyFont="1" applyFill="1" applyBorder="1"/>
    <xf numFmtId="0" fontId="13" fillId="7" borderId="48" xfId="0" applyFont="1" applyFill="1" applyBorder="1" applyAlignment="1">
      <alignment horizontal="left" vertical="center"/>
    </xf>
    <xf numFmtId="0" fontId="13" fillId="7" borderId="51" xfId="0" applyFont="1" applyFill="1" applyBorder="1" applyAlignment="1">
      <alignment horizontal="left" vertical="center"/>
    </xf>
    <xf numFmtId="0" fontId="13" fillId="7" borderId="52" xfId="0" applyFont="1" applyFill="1" applyBorder="1" applyAlignment="1">
      <alignment horizontal="left" vertical="center"/>
    </xf>
    <xf numFmtId="0" fontId="13" fillId="7" borderId="53" xfId="0" applyFont="1" applyFill="1" applyBorder="1" applyAlignment="1">
      <alignment horizontal="left" vertical="center"/>
    </xf>
    <xf numFmtId="0" fontId="13" fillId="7" borderId="11" xfId="0" applyFont="1" applyFill="1" applyBorder="1" applyAlignment="1">
      <alignment horizontal="left" vertical="center"/>
    </xf>
    <xf numFmtId="0" fontId="13" fillId="7" borderId="2" xfId="0" applyFont="1" applyFill="1" applyBorder="1" applyAlignment="1">
      <alignment horizontal="left" vertical="center"/>
    </xf>
    <xf numFmtId="0" fontId="13" fillId="7" borderId="3" xfId="0" applyFont="1" applyFill="1" applyBorder="1" applyAlignment="1">
      <alignment horizontal="left" vertical="center"/>
    </xf>
    <xf numFmtId="0" fontId="13" fillId="7" borderId="4" xfId="0" applyFont="1" applyFill="1" applyBorder="1" applyAlignment="1">
      <alignment horizontal="left" vertical="center"/>
    </xf>
    <xf numFmtId="0" fontId="1" fillId="2" borderId="0" xfId="0" applyFont="1" applyFill="1" applyAlignment="1">
      <alignment vertical="top" wrapText="1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5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horizontal="left"/>
    </xf>
    <xf numFmtId="0" fontId="6" fillId="2" borderId="6" xfId="0" applyFont="1" applyFill="1" applyBorder="1" applyAlignment="1">
      <alignment horizontal="left" vertical="center"/>
    </xf>
    <xf numFmtId="0" fontId="4" fillId="0" borderId="10" xfId="0" applyFont="1" applyBorder="1"/>
    <xf numFmtId="0" fontId="8" fillId="0" borderId="7" xfId="0" applyFont="1" applyBorder="1" applyAlignment="1">
      <alignment horizontal="left" vertical="center"/>
    </xf>
    <xf numFmtId="0" fontId="4" fillId="0" borderId="8" xfId="0" applyFont="1" applyBorder="1"/>
    <xf numFmtId="0" fontId="4" fillId="0" borderId="9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1" fontId="6" fillId="2" borderId="2" xfId="0" applyNumberFormat="1" applyFont="1" applyFill="1" applyBorder="1"/>
    <xf numFmtId="0" fontId="4" fillId="0" borderId="23" xfId="0" applyFont="1" applyBorder="1"/>
    <xf numFmtId="0" fontId="8" fillId="2" borderId="2" xfId="0" applyFont="1" applyFill="1" applyBorder="1" applyAlignment="1">
      <alignment horizontal="left"/>
    </xf>
    <xf numFmtId="1" fontId="6" fillId="2" borderId="2" xfId="0" applyNumberFormat="1" applyFont="1" applyFill="1" applyBorder="1" applyAlignment="1">
      <alignment vertical="center" wrapText="1"/>
    </xf>
    <xf numFmtId="0" fontId="10" fillId="2" borderId="2" xfId="0" applyFont="1" applyFill="1" applyBorder="1" applyAlignment="1">
      <alignment vertical="top" wrapText="1"/>
    </xf>
    <xf numFmtId="0" fontId="6" fillId="2" borderId="2" xfId="0" applyFont="1" applyFill="1" applyBorder="1" applyAlignment="1">
      <alignment horizontal="left"/>
    </xf>
    <xf numFmtId="0" fontId="10" fillId="2" borderId="30" xfId="0" applyFont="1" applyFill="1" applyBorder="1" applyAlignment="1">
      <alignment horizontal="left"/>
    </xf>
    <xf numFmtId="0" fontId="5" fillId="2" borderId="27" xfId="0" applyFont="1" applyFill="1" applyBorder="1" applyAlignment="1">
      <alignment horizontal="center"/>
    </xf>
    <xf numFmtId="0" fontId="4" fillId="0" borderId="28" xfId="0" applyFont="1" applyBorder="1"/>
    <xf numFmtId="0" fontId="4" fillId="0" borderId="29" xfId="0" applyFont="1" applyBorder="1"/>
    <xf numFmtId="0" fontId="8" fillId="2" borderId="2" xfId="0" applyFont="1" applyFill="1" applyBorder="1" applyAlignment="1">
      <alignment vertical="top"/>
    </xf>
    <xf numFmtId="0" fontId="1" fillId="2" borderId="39" xfId="0" applyFont="1" applyFill="1" applyBorder="1" applyAlignment="1">
      <alignment horizontal="left" vertical="top" wrapText="1"/>
    </xf>
    <xf numFmtId="0" fontId="4" fillId="0" borderId="40" xfId="0" applyFont="1" applyBorder="1"/>
    <xf numFmtId="0" fontId="4" fillId="0" borderId="41" xfId="0" applyFont="1" applyBorder="1"/>
    <xf numFmtId="0" fontId="4" fillId="0" borderId="43" xfId="0" applyFont="1" applyBorder="1"/>
    <xf numFmtId="0" fontId="1" fillId="0" borderId="18" xfId="0" applyNumberFormat="1" applyFont="1" applyBorder="1" applyAlignment="1">
      <alignment vertical="top"/>
    </xf>
    <xf numFmtId="0" fontId="23" fillId="2" borderId="18" xfId="0" applyFont="1" applyFill="1" applyBorder="1" applyAlignment="1">
      <alignment horizontal="left" vertical="center"/>
    </xf>
    <xf numFmtId="49" fontId="22" fillId="2" borderId="25" xfId="0" applyNumberFormat="1" applyFont="1" applyFill="1" applyBorder="1" applyAlignment="1">
      <alignment horizontal="left" vertical="center"/>
    </xf>
    <xf numFmtId="0" fontId="22" fillId="2" borderId="2" xfId="0" applyFont="1" applyFill="1" applyBorder="1" applyAlignment="1">
      <alignment horizontal="left" vertical="top" wrapText="1"/>
    </xf>
    <xf numFmtId="0" fontId="22" fillId="0" borderId="18" xfId="0" applyNumberFormat="1" applyFont="1" applyBorder="1" applyAlignment="1">
      <alignment vertical="top"/>
    </xf>
    <xf numFmtId="0" fontId="22" fillId="0" borderId="18" xfId="0" applyFont="1" applyBorder="1" applyAlignment="1">
      <alignment vertical="top"/>
    </xf>
    <xf numFmtId="0" fontId="4" fillId="0" borderId="52" xfId="0" applyFont="1" applyBorder="1"/>
    <xf numFmtId="0" fontId="10" fillId="2" borderId="8" xfId="0" applyFont="1" applyFill="1" applyBorder="1" applyAlignment="1">
      <alignment horizontal="left"/>
    </xf>
    <xf numFmtId="0" fontId="4" fillId="0" borderId="49" xfId="0" applyFont="1" applyBorder="1"/>
    <xf numFmtId="0" fontId="4" fillId="0" borderId="50" xfId="0" applyFont="1" applyBorder="1"/>
    <xf numFmtId="15" fontId="1" fillId="0" borderId="54" xfId="0" applyNumberFormat="1" applyFont="1" applyBorder="1" applyAlignment="1">
      <alignment horizontal="left" vertical="top"/>
    </xf>
    <xf numFmtId="0" fontId="21" fillId="0" borderId="19" xfId="1" applyBorder="1" applyAlignment="1">
      <alignment vertical="top" wrapText="1"/>
    </xf>
    <xf numFmtId="0" fontId="22" fillId="2" borderId="5" xfId="0" applyFont="1" applyFill="1" applyBorder="1" applyAlignment="1">
      <alignment vertical="top" wrapText="1"/>
    </xf>
    <xf numFmtId="0" fontId="24" fillId="2" borderId="5" xfId="0" applyFont="1" applyFill="1" applyBorder="1" applyAlignment="1">
      <alignment horizontal="left" vertical="top" wrapText="1"/>
    </xf>
    <xf numFmtId="0" fontId="24" fillId="0" borderId="0" xfId="0" applyFont="1" applyAlignment="1">
      <alignment wrapText="1"/>
    </xf>
    <xf numFmtId="0" fontId="10" fillId="2" borderId="51" xfId="0" applyFont="1" applyFill="1" applyBorder="1" applyAlignment="1">
      <alignment horizontal="left" vertical="top" wrapText="1"/>
    </xf>
    <xf numFmtId="0" fontId="1" fillId="2" borderId="53" xfId="0" applyFont="1" applyFill="1" applyBorder="1" applyAlignment="1">
      <alignment vertical="top" wrapText="1"/>
    </xf>
    <xf numFmtId="0" fontId="13" fillId="6" borderId="29" xfId="0" applyFont="1" applyFill="1" applyBorder="1" applyAlignment="1">
      <alignment horizontal="left" vertical="center"/>
    </xf>
    <xf numFmtId="0" fontId="24" fillId="0" borderId="54" xfId="0" applyFont="1" applyBorder="1" applyAlignment="1">
      <alignment wrapText="1"/>
    </xf>
  </cellXfs>
  <cellStyles count="2">
    <cellStyle name="Bình thường" xfId="0" builtinId="0"/>
    <cellStyle name="Siêu kết nối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523875</xdr:colOff>
      <xdr:row>1</xdr:row>
      <xdr:rowOff>95250</xdr:rowOff>
    </xdr:from>
    <xdr:ext cx="2143125" cy="6953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etases/EduBlock.RS.Test" TargetMode="External"/><Relationship Id="rId1" Type="http://schemas.openxmlformats.org/officeDocument/2006/relationships/hyperlink" Target="https://github.com/etases/EduBlock.RS.Test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F18" sqref="F18"/>
    </sheetView>
  </sheetViews>
  <sheetFormatPr defaultColWidth="12.625" defaultRowHeight="15" customHeight="1" x14ac:dyDescent="0.15"/>
  <cols>
    <col min="1" max="1" width="2.25" customWidth="1"/>
    <col min="2" max="2" width="19.625" customWidth="1"/>
    <col min="3" max="3" width="9.25" customWidth="1"/>
    <col min="4" max="4" width="46.125" customWidth="1"/>
    <col min="5" max="5" width="26.375" customWidth="1"/>
    <col min="6" max="6" width="40" customWidth="1"/>
    <col min="7" max="7" width="31" customWidth="1"/>
    <col min="8" max="26" width="9" customWidth="1"/>
  </cols>
  <sheetData>
    <row r="1" spans="1:26" ht="12.75" customHeight="1" x14ac:dyDescent="0.2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75.75" customHeight="1" x14ac:dyDescent="0.15">
      <c r="A2" s="3"/>
      <c r="B2" s="119"/>
      <c r="C2" s="120"/>
      <c r="D2" s="121"/>
      <c r="E2" s="122" t="s">
        <v>0</v>
      </c>
      <c r="F2" s="120"/>
      <c r="G2" s="121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2">
      <c r="A3" s="1"/>
      <c r="B3" s="5"/>
      <c r="C3" s="6"/>
      <c r="D3" s="1"/>
      <c r="E3" s="1"/>
      <c r="F3" s="7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2">
      <c r="A4" s="1"/>
      <c r="B4" s="8" t="s">
        <v>1</v>
      </c>
      <c r="C4" s="123" t="s">
        <v>2</v>
      </c>
      <c r="D4" s="120"/>
      <c r="E4" s="121"/>
      <c r="F4" s="8" t="s">
        <v>3</v>
      </c>
      <c r="G4" s="9" t="s">
        <v>4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2">
      <c r="A5" s="1"/>
      <c r="B5" s="8" t="s">
        <v>5</v>
      </c>
      <c r="C5" s="123" t="s">
        <v>6</v>
      </c>
      <c r="D5" s="120"/>
      <c r="E5" s="121"/>
      <c r="F5" s="8" t="s">
        <v>7</v>
      </c>
      <c r="G5" s="9" t="s">
        <v>8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/>
      <c r="B6" s="124" t="s">
        <v>9</v>
      </c>
      <c r="C6" s="126" t="str">
        <f>C5&amp;"_"&amp;"System-Test-case"</f>
        <v>EduBlock_System-Test-case</v>
      </c>
      <c r="D6" s="127"/>
      <c r="E6" s="128"/>
      <c r="F6" s="8" t="s">
        <v>10</v>
      </c>
      <c r="G6" s="10">
        <v>44897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 x14ac:dyDescent="0.2">
      <c r="A7" s="1"/>
      <c r="B7" s="125"/>
      <c r="C7" s="129"/>
      <c r="D7" s="130"/>
      <c r="E7" s="131"/>
      <c r="F7" s="8" t="s">
        <v>11</v>
      </c>
      <c r="G7" s="11">
        <v>2.5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2"/>
      <c r="C8" s="6"/>
      <c r="D8" s="1"/>
      <c r="E8" s="1"/>
      <c r="F8" s="5"/>
      <c r="G8" s="6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3" t="s">
        <v>12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15">
      <c r="A11" s="14"/>
      <c r="B11" s="15" t="s">
        <v>13</v>
      </c>
      <c r="C11" s="16" t="s">
        <v>11</v>
      </c>
      <c r="D11" s="16" t="s">
        <v>14</v>
      </c>
      <c r="E11" s="16" t="s">
        <v>15</v>
      </c>
      <c r="F11" s="16" t="s">
        <v>16</v>
      </c>
      <c r="G11" s="17" t="s">
        <v>17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3.5" x14ac:dyDescent="0.15">
      <c r="A12" s="18"/>
      <c r="B12" s="21">
        <v>44899</v>
      </c>
      <c r="C12" s="147">
        <v>1</v>
      </c>
      <c r="D12" s="20" t="s">
        <v>18</v>
      </c>
      <c r="E12" s="20" t="s">
        <v>19</v>
      </c>
      <c r="F12" s="20" t="s">
        <v>20</v>
      </c>
      <c r="G12" s="158" t="s">
        <v>224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13.5" x14ac:dyDescent="0.15">
      <c r="A13" s="18"/>
      <c r="B13" s="21">
        <v>44900</v>
      </c>
      <c r="C13" s="147">
        <v>1.5</v>
      </c>
      <c r="D13" s="20" t="s">
        <v>21</v>
      </c>
      <c r="E13" s="20" t="s">
        <v>22</v>
      </c>
      <c r="F13" s="20" t="s">
        <v>23</v>
      </c>
      <c r="G13" s="158" t="s">
        <v>224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3.5" x14ac:dyDescent="0.15">
      <c r="A14" s="18"/>
      <c r="B14" s="21">
        <v>44901</v>
      </c>
      <c r="C14" s="147">
        <v>2</v>
      </c>
      <c r="D14" s="20" t="s">
        <v>24</v>
      </c>
      <c r="E14" s="20" t="s">
        <v>25</v>
      </c>
      <c r="F14" s="20" t="s">
        <v>26</v>
      </c>
      <c r="G14" s="158" t="s">
        <v>224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21.75" customHeight="1" x14ac:dyDescent="0.15">
      <c r="A15" s="18"/>
      <c r="B15" s="21">
        <v>44904</v>
      </c>
      <c r="C15" s="151">
        <v>2.5</v>
      </c>
      <c r="D15" s="152" t="s">
        <v>221</v>
      </c>
      <c r="E15" s="152" t="s">
        <v>222</v>
      </c>
      <c r="F15" s="152" t="s">
        <v>223</v>
      </c>
      <c r="G15" s="158" t="s">
        <v>224</v>
      </c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9.5" customHeight="1" x14ac:dyDescent="0.15">
      <c r="A16" s="18"/>
      <c r="B16" s="21"/>
      <c r="C16" s="19"/>
      <c r="D16" s="20"/>
      <c r="E16" s="20"/>
      <c r="F16" s="20"/>
      <c r="G16" s="22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21.75" customHeight="1" x14ac:dyDescent="0.15">
      <c r="A17" s="18"/>
      <c r="B17" s="21"/>
      <c r="C17" s="19"/>
      <c r="D17" s="20"/>
      <c r="E17" s="20"/>
      <c r="F17" s="20"/>
      <c r="G17" s="22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9.5" customHeight="1" x14ac:dyDescent="0.15">
      <c r="A18" s="18"/>
      <c r="B18" s="23"/>
      <c r="C18" s="24"/>
      <c r="D18" s="25"/>
      <c r="E18" s="25"/>
      <c r="F18" s="25"/>
      <c r="G18" s="26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2.75" customHeight="1" x14ac:dyDescent="0.2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2:D2"/>
    <mergeCell ref="E2:G2"/>
    <mergeCell ref="C4:E4"/>
    <mergeCell ref="C5:E5"/>
    <mergeCell ref="B6:B7"/>
    <mergeCell ref="C6:E7"/>
  </mergeCells>
  <hyperlinks>
    <hyperlink ref="G12" r:id="rId1" xr:uid="{07F9CC57-C131-4923-AB7B-D1AB11AA24E4}"/>
    <hyperlink ref="G13:G15" r:id="rId2" display="EduBlock.RS.Test" xr:uid="{68260775-167A-4D54-8EAB-EEBF7AB570A6}"/>
  </hyperlinks>
  <pageMargins left="0.47013888888888888" right="0.47013888888888888" top="0.5" bottom="0.35138888888888886" header="0" footer="0"/>
  <pageSetup paperSize="9" orientation="landscape" r:id="rId3"/>
  <headerFooter>
    <oddFooter>&amp;L 02ae-BM/PM/HDCV/FSOFT v2/0&amp;CInternal use&amp;R&amp;P/</oddFooter>
  </headerFooter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30"/>
  <sheetViews>
    <sheetView topLeftCell="A7" workbookViewId="0">
      <selection activeCell="D9" sqref="D9"/>
    </sheetView>
  </sheetViews>
  <sheetFormatPr defaultColWidth="12.625" defaultRowHeight="15" customHeight="1" x14ac:dyDescent="0.15"/>
  <cols>
    <col min="1" max="1" width="1.375" customWidth="1"/>
    <col min="2" max="2" width="11.75" customWidth="1"/>
    <col min="3" max="3" width="26.5" customWidth="1"/>
    <col min="4" max="4" width="19.125" customWidth="1"/>
    <col min="5" max="5" width="51.625" customWidth="1"/>
    <col min="6" max="6" width="31.75" customWidth="1"/>
    <col min="7" max="26" width="9" customWidth="1"/>
  </cols>
  <sheetData>
    <row r="1" spans="1:26" ht="12.75" customHeight="1" x14ac:dyDescent="0.35">
      <c r="A1" s="7"/>
      <c r="B1" s="27"/>
      <c r="C1" s="28"/>
      <c r="D1" s="29" t="s">
        <v>27</v>
      </c>
      <c r="E1" s="30"/>
      <c r="F1" s="28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3.5" customHeight="1" x14ac:dyDescent="0.2">
      <c r="A2" s="7"/>
      <c r="B2" s="27"/>
      <c r="C2" s="28"/>
      <c r="D2" s="31"/>
      <c r="E2" s="31"/>
      <c r="F2" s="28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2.75" customHeight="1" x14ac:dyDescent="0.2">
      <c r="A3" s="7"/>
      <c r="B3" s="132" t="s">
        <v>1</v>
      </c>
      <c r="C3" s="133"/>
      <c r="D3" s="134" t="str">
        <f>Cover!C4</f>
        <v>BlockChain application in academy record management to support online University/College admissions</v>
      </c>
      <c r="E3" s="120"/>
      <c r="F3" s="121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2.75" customHeight="1" x14ac:dyDescent="0.2">
      <c r="A4" s="7"/>
      <c r="B4" s="132" t="s">
        <v>5</v>
      </c>
      <c r="C4" s="133"/>
      <c r="D4" s="134" t="str">
        <f>Cover!C5</f>
        <v>EduBlock</v>
      </c>
      <c r="E4" s="120"/>
      <c r="F4" s="121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84.75" customHeight="1" x14ac:dyDescent="0.2">
      <c r="A5" s="32"/>
      <c r="B5" s="135" t="s">
        <v>28</v>
      </c>
      <c r="C5" s="121"/>
      <c r="D5" s="136" t="s">
        <v>29</v>
      </c>
      <c r="E5" s="120"/>
      <c r="F5" s="121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2.75" customHeight="1" x14ac:dyDescent="0.2">
      <c r="A6" s="7"/>
      <c r="B6" s="33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2.75" customHeight="1" x14ac:dyDescent="0.15">
      <c r="A7" s="34"/>
      <c r="B7" s="35"/>
      <c r="C7" s="36"/>
      <c r="D7" s="36"/>
      <c r="E7" s="36"/>
      <c r="F7" s="36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ht="21" customHeight="1" x14ac:dyDescent="0.2">
      <c r="A8" s="37"/>
      <c r="B8" s="38" t="s">
        <v>30</v>
      </c>
      <c r="C8" s="39" t="s">
        <v>31</v>
      </c>
      <c r="D8" s="39" t="s">
        <v>32</v>
      </c>
      <c r="E8" s="40" t="s">
        <v>33</v>
      </c>
      <c r="F8" s="41" t="s">
        <v>34</v>
      </c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ht="12.75" customHeight="1" x14ac:dyDescent="0.2">
      <c r="A9" s="7"/>
      <c r="B9" s="42">
        <v>1</v>
      </c>
      <c r="C9" s="43" t="s">
        <v>35</v>
      </c>
      <c r="D9" s="44" t="s">
        <v>36</v>
      </c>
      <c r="E9" s="148" t="s">
        <v>174</v>
      </c>
      <c r="F9" s="45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2.75" customHeight="1" x14ac:dyDescent="0.2">
      <c r="A10" s="7"/>
      <c r="B10" s="42">
        <v>2</v>
      </c>
      <c r="C10" s="43" t="s">
        <v>37</v>
      </c>
      <c r="D10" s="44" t="s">
        <v>36</v>
      </c>
      <c r="E10" s="148" t="s">
        <v>176</v>
      </c>
      <c r="F10" s="45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2.75" customHeight="1" x14ac:dyDescent="0.2">
      <c r="A11" s="7"/>
      <c r="B11" s="42">
        <v>3</v>
      </c>
      <c r="C11" s="43" t="s">
        <v>38</v>
      </c>
      <c r="D11" s="44" t="s">
        <v>36</v>
      </c>
      <c r="E11" s="148" t="s">
        <v>177</v>
      </c>
      <c r="F11" s="45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2.75" customHeight="1" x14ac:dyDescent="0.2">
      <c r="A12" s="7"/>
      <c r="B12" s="42">
        <v>4</v>
      </c>
      <c r="C12" s="43" t="s">
        <v>39</v>
      </c>
      <c r="D12" s="44" t="s">
        <v>36</v>
      </c>
      <c r="E12" s="148" t="s">
        <v>178</v>
      </c>
      <c r="F12" s="45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 x14ac:dyDescent="0.2">
      <c r="A13" s="7"/>
      <c r="B13" s="42">
        <v>5</v>
      </c>
      <c r="C13" s="43" t="s">
        <v>40</v>
      </c>
      <c r="D13" s="44" t="s">
        <v>36</v>
      </c>
      <c r="E13" s="148" t="s">
        <v>179</v>
      </c>
      <c r="F13" s="45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2.75" customHeight="1" x14ac:dyDescent="0.2">
      <c r="A14" s="7"/>
      <c r="B14" s="42">
        <v>6</v>
      </c>
      <c r="C14" s="43" t="s">
        <v>41</v>
      </c>
      <c r="D14" s="44" t="s">
        <v>36</v>
      </c>
      <c r="E14" s="148" t="s">
        <v>180</v>
      </c>
      <c r="F14" s="45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2.75" customHeight="1" x14ac:dyDescent="0.2">
      <c r="A15" s="7"/>
      <c r="B15" s="42">
        <v>7</v>
      </c>
      <c r="C15" s="43" t="s">
        <v>42</v>
      </c>
      <c r="D15" s="44" t="s">
        <v>36</v>
      </c>
      <c r="E15" s="148" t="s">
        <v>181</v>
      </c>
      <c r="F15" s="45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 customHeight="1" x14ac:dyDescent="0.2">
      <c r="A16" s="7"/>
      <c r="B16" s="42">
        <v>8</v>
      </c>
      <c r="C16" s="43" t="s">
        <v>43</v>
      </c>
      <c r="D16" s="44" t="s">
        <v>36</v>
      </c>
      <c r="E16" s="148" t="s">
        <v>182</v>
      </c>
      <c r="F16" s="45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 x14ac:dyDescent="0.2">
      <c r="A17" s="7"/>
      <c r="B17" s="42">
        <v>9</v>
      </c>
      <c r="C17" s="43" t="s">
        <v>44</v>
      </c>
      <c r="D17" s="44" t="s">
        <v>36</v>
      </c>
      <c r="E17" s="148" t="s">
        <v>184</v>
      </c>
      <c r="F17" s="45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 x14ac:dyDescent="0.2">
      <c r="A18" s="7"/>
      <c r="B18" s="42">
        <v>10</v>
      </c>
      <c r="C18" s="43" t="s">
        <v>45</v>
      </c>
      <c r="D18" s="44" t="s">
        <v>36</v>
      </c>
      <c r="E18" s="148" t="s">
        <v>183</v>
      </c>
      <c r="F18" s="45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 x14ac:dyDescent="0.2">
      <c r="A19" s="7"/>
      <c r="B19" s="42">
        <v>11</v>
      </c>
      <c r="C19" s="43" t="s">
        <v>46</v>
      </c>
      <c r="D19" s="44" t="s">
        <v>36</v>
      </c>
      <c r="E19" s="148" t="s">
        <v>185</v>
      </c>
      <c r="F19" s="45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 x14ac:dyDescent="0.2">
      <c r="A20" s="7"/>
      <c r="B20" s="42">
        <v>12</v>
      </c>
      <c r="C20" s="43" t="s">
        <v>47</v>
      </c>
      <c r="D20" s="44" t="s">
        <v>36</v>
      </c>
      <c r="E20" s="148" t="s">
        <v>186</v>
      </c>
      <c r="F20" s="45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 x14ac:dyDescent="0.2">
      <c r="A21" s="7"/>
      <c r="B21" s="42">
        <v>13</v>
      </c>
      <c r="C21" s="46" t="s">
        <v>48</v>
      </c>
      <c r="D21" s="44" t="s">
        <v>36</v>
      </c>
      <c r="E21" s="148" t="s">
        <v>187</v>
      </c>
      <c r="F21" s="4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 x14ac:dyDescent="0.2">
      <c r="A22" s="7"/>
      <c r="B22" s="42">
        <v>14</v>
      </c>
      <c r="C22" s="46" t="s">
        <v>49</v>
      </c>
      <c r="D22" s="44" t="s">
        <v>36</v>
      </c>
      <c r="E22" s="148" t="s">
        <v>188</v>
      </c>
      <c r="F22" s="4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 x14ac:dyDescent="0.2">
      <c r="A23" s="7"/>
      <c r="B23" s="42">
        <v>15</v>
      </c>
      <c r="C23" s="46" t="s">
        <v>50</v>
      </c>
      <c r="D23" s="44" t="s">
        <v>36</v>
      </c>
      <c r="E23" s="148" t="s">
        <v>175</v>
      </c>
      <c r="F23" s="4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 x14ac:dyDescent="0.2">
      <c r="A24" s="7"/>
      <c r="B24" s="42">
        <v>16</v>
      </c>
      <c r="C24" s="46" t="s">
        <v>51</v>
      </c>
      <c r="D24" s="44" t="s">
        <v>36</v>
      </c>
      <c r="E24" s="148" t="s">
        <v>189</v>
      </c>
      <c r="F24" s="4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 x14ac:dyDescent="0.2">
      <c r="A25" s="7"/>
      <c r="B25" s="42">
        <v>17</v>
      </c>
      <c r="C25" s="46" t="s">
        <v>52</v>
      </c>
      <c r="D25" s="48" t="s">
        <v>53</v>
      </c>
      <c r="E25" s="148" t="s">
        <v>190</v>
      </c>
      <c r="F25" s="4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2">
      <c r="A26" s="7"/>
      <c r="B26" s="42">
        <v>18</v>
      </c>
      <c r="C26" s="46" t="s">
        <v>54</v>
      </c>
      <c r="D26" s="48" t="s">
        <v>53</v>
      </c>
      <c r="E26" s="148" t="s">
        <v>192</v>
      </c>
      <c r="F26" s="4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 x14ac:dyDescent="0.2">
      <c r="A27" s="7"/>
      <c r="B27" s="42">
        <v>19</v>
      </c>
      <c r="C27" s="46" t="s">
        <v>55</v>
      </c>
      <c r="D27" s="48" t="s">
        <v>53</v>
      </c>
      <c r="E27" s="148" t="s">
        <v>191</v>
      </c>
      <c r="F27" s="4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 x14ac:dyDescent="0.2">
      <c r="A28" s="7"/>
      <c r="B28" s="42">
        <v>20</v>
      </c>
      <c r="C28" s="46" t="s">
        <v>56</v>
      </c>
      <c r="D28" s="48" t="s">
        <v>53</v>
      </c>
      <c r="E28" s="148" t="s">
        <v>193</v>
      </c>
      <c r="F28" s="4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 x14ac:dyDescent="0.2">
      <c r="A29" s="7"/>
      <c r="B29" s="42">
        <v>21</v>
      </c>
      <c r="C29" s="46" t="s">
        <v>57</v>
      </c>
      <c r="D29" s="48" t="s">
        <v>53</v>
      </c>
      <c r="E29" s="148" t="s">
        <v>194</v>
      </c>
      <c r="F29" s="4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 x14ac:dyDescent="0.2">
      <c r="A30" s="7"/>
      <c r="B30" s="42">
        <v>22</v>
      </c>
      <c r="C30" s="46" t="s">
        <v>58</v>
      </c>
      <c r="D30" s="48" t="s">
        <v>53</v>
      </c>
      <c r="E30" s="148" t="s">
        <v>195</v>
      </c>
      <c r="F30" s="4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2">
      <c r="A31" s="7"/>
      <c r="B31" s="42">
        <v>23</v>
      </c>
      <c r="C31" s="46" t="s">
        <v>59</v>
      </c>
      <c r="D31" s="48" t="s">
        <v>53</v>
      </c>
      <c r="E31" s="148" t="s">
        <v>196</v>
      </c>
      <c r="F31" s="4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 x14ac:dyDescent="0.2">
      <c r="A32" s="7"/>
      <c r="B32" s="42">
        <v>24</v>
      </c>
      <c r="C32" s="46" t="s">
        <v>60</v>
      </c>
      <c r="D32" s="48" t="s">
        <v>53</v>
      </c>
      <c r="E32" s="148" t="s">
        <v>197</v>
      </c>
      <c r="F32" s="4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 x14ac:dyDescent="0.2">
      <c r="A33" s="7"/>
      <c r="B33" s="42">
        <v>25</v>
      </c>
      <c r="C33" s="46" t="s">
        <v>61</v>
      </c>
      <c r="D33" s="48" t="s">
        <v>53</v>
      </c>
      <c r="E33" s="148" t="s">
        <v>198</v>
      </c>
      <c r="F33" s="4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 x14ac:dyDescent="0.2">
      <c r="A34" s="7"/>
      <c r="B34" s="42">
        <v>26</v>
      </c>
      <c r="C34" s="46" t="s">
        <v>62</v>
      </c>
      <c r="D34" s="48" t="s">
        <v>53</v>
      </c>
      <c r="E34" s="148" t="s">
        <v>199</v>
      </c>
      <c r="F34" s="4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 x14ac:dyDescent="0.2">
      <c r="A35" s="7"/>
      <c r="B35" s="42">
        <v>27</v>
      </c>
      <c r="C35" s="46" t="s">
        <v>63</v>
      </c>
      <c r="D35" s="48" t="s">
        <v>53</v>
      </c>
      <c r="E35" s="148" t="s">
        <v>200</v>
      </c>
      <c r="F35" s="4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 x14ac:dyDescent="0.2">
      <c r="A36" s="7"/>
      <c r="B36" s="42">
        <v>28</v>
      </c>
      <c r="C36" s="46" t="s">
        <v>64</v>
      </c>
      <c r="D36" s="48" t="s">
        <v>53</v>
      </c>
      <c r="E36" s="148" t="s">
        <v>201</v>
      </c>
      <c r="F36" s="4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 x14ac:dyDescent="0.2">
      <c r="A37" s="7"/>
      <c r="B37" s="42">
        <v>29</v>
      </c>
      <c r="C37" s="46" t="s">
        <v>65</v>
      </c>
      <c r="D37" s="48" t="s">
        <v>53</v>
      </c>
      <c r="E37" s="148" t="s">
        <v>202</v>
      </c>
      <c r="F37" s="4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 x14ac:dyDescent="0.2">
      <c r="A38" s="7"/>
      <c r="B38" s="42">
        <v>30</v>
      </c>
      <c r="C38" s="46" t="s">
        <v>66</v>
      </c>
      <c r="D38" s="48" t="s">
        <v>67</v>
      </c>
      <c r="E38" s="148" t="s">
        <v>203</v>
      </c>
      <c r="F38" s="4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 x14ac:dyDescent="0.2">
      <c r="A39" s="7"/>
      <c r="B39" s="42">
        <v>31</v>
      </c>
      <c r="C39" s="46" t="s">
        <v>68</v>
      </c>
      <c r="D39" s="48" t="s">
        <v>67</v>
      </c>
      <c r="E39" s="148" t="s">
        <v>204</v>
      </c>
      <c r="F39" s="4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 x14ac:dyDescent="0.2">
      <c r="A40" s="7"/>
      <c r="B40" s="42">
        <v>32</v>
      </c>
      <c r="C40" s="46" t="s">
        <v>69</v>
      </c>
      <c r="D40" s="48" t="s">
        <v>67</v>
      </c>
      <c r="E40" s="148" t="s">
        <v>205</v>
      </c>
      <c r="F40" s="4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 x14ac:dyDescent="0.2">
      <c r="A41" s="7"/>
      <c r="B41" s="42">
        <v>33</v>
      </c>
      <c r="C41" s="46" t="s">
        <v>70</v>
      </c>
      <c r="D41" s="48" t="s">
        <v>67</v>
      </c>
      <c r="E41" s="148" t="s">
        <v>206</v>
      </c>
      <c r="F41" s="4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 x14ac:dyDescent="0.2">
      <c r="A42" s="7"/>
      <c r="B42" s="42">
        <v>34</v>
      </c>
      <c r="C42" s="46" t="s">
        <v>71</v>
      </c>
      <c r="D42" s="48" t="s">
        <v>67</v>
      </c>
      <c r="E42" s="148" t="s">
        <v>207</v>
      </c>
      <c r="F42" s="4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 x14ac:dyDescent="0.2">
      <c r="A43" s="7"/>
      <c r="B43" s="42">
        <v>35</v>
      </c>
      <c r="C43" s="149" t="s">
        <v>72</v>
      </c>
      <c r="D43" s="48" t="s">
        <v>67</v>
      </c>
      <c r="E43" s="148" t="s">
        <v>208</v>
      </c>
      <c r="F43" s="4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 x14ac:dyDescent="0.2">
      <c r="A44" s="7"/>
      <c r="B44" s="42">
        <v>36</v>
      </c>
      <c r="C44" s="46" t="s">
        <v>73</v>
      </c>
      <c r="D44" s="48" t="s">
        <v>67</v>
      </c>
      <c r="E44" s="148" t="s">
        <v>209</v>
      </c>
      <c r="F44" s="4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 x14ac:dyDescent="0.2">
      <c r="A45" s="7"/>
      <c r="B45" s="42">
        <v>37</v>
      </c>
      <c r="C45" s="46" t="s">
        <v>74</v>
      </c>
      <c r="D45" s="48" t="s">
        <v>67</v>
      </c>
      <c r="E45" s="148" t="s">
        <v>210</v>
      </c>
      <c r="F45" s="4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 x14ac:dyDescent="0.2">
      <c r="A46" s="7"/>
      <c r="B46" s="42">
        <v>38</v>
      </c>
      <c r="C46" s="46" t="s">
        <v>75</v>
      </c>
      <c r="D46" s="48" t="s">
        <v>67</v>
      </c>
      <c r="E46" s="148" t="s">
        <v>211</v>
      </c>
      <c r="F46" s="4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 x14ac:dyDescent="0.2">
      <c r="A47" s="7"/>
      <c r="B47" s="42">
        <v>39</v>
      </c>
      <c r="C47" s="46" t="s">
        <v>76</v>
      </c>
      <c r="D47" s="48" t="s">
        <v>77</v>
      </c>
      <c r="E47" s="148" t="s">
        <v>212</v>
      </c>
      <c r="F47" s="4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 x14ac:dyDescent="0.2">
      <c r="A48" s="7"/>
      <c r="B48" s="42">
        <v>40</v>
      </c>
      <c r="C48" s="46" t="s">
        <v>78</v>
      </c>
      <c r="D48" s="48" t="s">
        <v>77</v>
      </c>
      <c r="E48" s="148" t="s">
        <v>213</v>
      </c>
      <c r="F48" s="4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 x14ac:dyDescent="0.2">
      <c r="A49" s="7"/>
      <c r="B49" s="42">
        <v>41</v>
      </c>
      <c r="C49" s="46" t="s">
        <v>79</v>
      </c>
      <c r="D49" s="48" t="s">
        <v>80</v>
      </c>
      <c r="E49" s="148" t="s">
        <v>214</v>
      </c>
      <c r="F49" s="4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 x14ac:dyDescent="0.2">
      <c r="A50" s="7"/>
      <c r="B50" s="49">
        <v>42</v>
      </c>
      <c r="C50" s="50" t="s">
        <v>81</v>
      </c>
      <c r="D50" s="51" t="s">
        <v>80</v>
      </c>
      <c r="E50" s="148" t="s">
        <v>215</v>
      </c>
      <c r="F50" s="52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2" spans="1:26" ht="12.75" customHeight="1" x14ac:dyDescent="0.2">
      <c r="A52" s="7"/>
      <c r="B52" s="27"/>
      <c r="C52" s="28"/>
      <c r="D52" s="28"/>
      <c r="E52" s="28"/>
      <c r="F52" s="28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 x14ac:dyDescent="0.2">
      <c r="A53" s="7"/>
      <c r="B53" s="27"/>
      <c r="C53" s="28"/>
      <c r="D53" s="28"/>
      <c r="E53" s="28"/>
      <c r="F53" s="28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 x14ac:dyDescent="0.2">
      <c r="A54" s="7"/>
      <c r="B54" s="27"/>
      <c r="C54" s="28"/>
      <c r="D54" s="28"/>
      <c r="E54" s="28"/>
      <c r="F54" s="28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 x14ac:dyDescent="0.2">
      <c r="A55" s="7"/>
      <c r="B55" s="27"/>
      <c r="C55" s="28"/>
      <c r="D55" s="28"/>
      <c r="E55" s="28"/>
      <c r="F55" s="28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 x14ac:dyDescent="0.2">
      <c r="A56" s="7"/>
      <c r="B56" s="27"/>
      <c r="C56" s="28"/>
      <c r="D56" s="28"/>
      <c r="E56" s="28"/>
      <c r="F56" s="2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 x14ac:dyDescent="0.2">
      <c r="A57" s="7"/>
      <c r="B57" s="27"/>
      <c r="C57" s="28"/>
      <c r="D57" s="28"/>
      <c r="E57" s="28"/>
      <c r="F57" s="28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 x14ac:dyDescent="0.2">
      <c r="A58" s="7"/>
      <c r="B58" s="27"/>
      <c r="C58" s="28"/>
      <c r="D58" s="28"/>
      <c r="E58" s="28"/>
      <c r="F58" s="28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 x14ac:dyDescent="0.2">
      <c r="A59" s="7"/>
      <c r="B59" s="27"/>
      <c r="C59" s="28"/>
      <c r="D59" s="28"/>
      <c r="E59" s="28"/>
      <c r="F59" s="28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 x14ac:dyDescent="0.2">
      <c r="A60" s="7"/>
      <c r="B60" s="27"/>
      <c r="C60" s="28"/>
      <c r="D60" s="28"/>
      <c r="E60" s="28"/>
      <c r="F60" s="28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 x14ac:dyDescent="0.2">
      <c r="A61" s="7"/>
      <c r="B61" s="27"/>
      <c r="C61" s="28"/>
      <c r="D61" s="28"/>
      <c r="E61" s="28"/>
      <c r="F61" s="28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 x14ac:dyDescent="0.2">
      <c r="A62" s="7"/>
      <c r="B62" s="27"/>
      <c r="C62" s="28"/>
      <c r="D62" s="28"/>
      <c r="E62" s="28"/>
      <c r="F62" s="28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 x14ac:dyDescent="0.2">
      <c r="A63" s="7"/>
      <c r="B63" s="27"/>
      <c r="C63" s="28"/>
      <c r="D63" s="28"/>
      <c r="E63" s="28"/>
      <c r="F63" s="28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 x14ac:dyDescent="0.2">
      <c r="A64" s="7"/>
      <c r="B64" s="27"/>
      <c r="C64" s="28"/>
      <c r="D64" s="28"/>
      <c r="E64" s="28"/>
      <c r="F64" s="28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 x14ac:dyDescent="0.2">
      <c r="A65" s="7"/>
      <c r="B65" s="27"/>
      <c r="C65" s="28"/>
      <c r="D65" s="28"/>
      <c r="E65" s="28"/>
      <c r="F65" s="28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 x14ac:dyDescent="0.2">
      <c r="A66" s="7"/>
      <c r="B66" s="27"/>
      <c r="C66" s="28"/>
      <c r="D66" s="28"/>
      <c r="E66" s="28"/>
      <c r="F66" s="28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 x14ac:dyDescent="0.2">
      <c r="A67" s="7"/>
      <c r="B67" s="27"/>
      <c r="C67" s="28"/>
      <c r="D67" s="28"/>
      <c r="E67" s="28"/>
      <c r="F67" s="28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 x14ac:dyDescent="0.2">
      <c r="A68" s="7"/>
      <c r="B68" s="27"/>
      <c r="C68" s="28"/>
      <c r="D68" s="28"/>
      <c r="E68" s="28"/>
      <c r="F68" s="28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 x14ac:dyDescent="0.2">
      <c r="A69" s="7"/>
      <c r="B69" s="27"/>
      <c r="C69" s="28"/>
      <c r="D69" s="28"/>
      <c r="E69" s="28"/>
      <c r="F69" s="28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 x14ac:dyDescent="0.2">
      <c r="A70" s="7"/>
      <c r="B70" s="27"/>
      <c r="C70" s="28"/>
      <c r="D70" s="28"/>
      <c r="E70" s="28"/>
      <c r="F70" s="28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 x14ac:dyDescent="0.2">
      <c r="A71" s="7"/>
      <c r="B71" s="27"/>
      <c r="C71" s="28"/>
      <c r="D71" s="28"/>
      <c r="E71" s="28"/>
      <c r="F71" s="28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 x14ac:dyDescent="0.2">
      <c r="A72" s="7"/>
      <c r="B72" s="27"/>
      <c r="C72" s="28"/>
      <c r="D72" s="28"/>
      <c r="E72" s="28"/>
      <c r="F72" s="28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 x14ac:dyDescent="0.2">
      <c r="A73" s="7"/>
      <c r="B73" s="27"/>
      <c r="C73" s="28"/>
      <c r="D73" s="28"/>
      <c r="E73" s="28"/>
      <c r="F73" s="28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 x14ac:dyDescent="0.2">
      <c r="A74" s="7"/>
      <c r="B74" s="27"/>
      <c r="C74" s="28"/>
      <c r="D74" s="28"/>
      <c r="E74" s="28"/>
      <c r="F74" s="28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 x14ac:dyDescent="0.2">
      <c r="A75" s="7"/>
      <c r="B75" s="27"/>
      <c r="C75" s="28"/>
      <c r="D75" s="28"/>
      <c r="E75" s="28"/>
      <c r="F75" s="28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 x14ac:dyDescent="0.2">
      <c r="A76" s="7"/>
      <c r="B76" s="27"/>
      <c r="C76" s="28"/>
      <c r="D76" s="28"/>
      <c r="E76" s="28"/>
      <c r="F76" s="28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 x14ac:dyDescent="0.2">
      <c r="A77" s="7"/>
      <c r="B77" s="27"/>
      <c r="C77" s="28"/>
      <c r="D77" s="28"/>
      <c r="E77" s="28"/>
      <c r="F77" s="28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 x14ac:dyDescent="0.2">
      <c r="A78" s="7"/>
      <c r="B78" s="27"/>
      <c r="C78" s="28"/>
      <c r="D78" s="28"/>
      <c r="E78" s="28"/>
      <c r="F78" s="28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 x14ac:dyDescent="0.2">
      <c r="A79" s="7"/>
      <c r="B79" s="27"/>
      <c r="C79" s="28"/>
      <c r="D79" s="28"/>
      <c r="E79" s="28"/>
      <c r="F79" s="28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 x14ac:dyDescent="0.2">
      <c r="A80" s="7"/>
      <c r="B80" s="27"/>
      <c r="C80" s="28"/>
      <c r="D80" s="28"/>
      <c r="E80" s="28"/>
      <c r="F80" s="28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 x14ac:dyDescent="0.2">
      <c r="A81" s="7"/>
      <c r="B81" s="27"/>
      <c r="C81" s="28"/>
      <c r="D81" s="28"/>
      <c r="E81" s="28"/>
      <c r="F81" s="28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 x14ac:dyDescent="0.2">
      <c r="A82" s="7"/>
      <c r="B82" s="27"/>
      <c r="C82" s="28"/>
      <c r="D82" s="28"/>
      <c r="E82" s="28"/>
      <c r="F82" s="28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 x14ac:dyDescent="0.2">
      <c r="A83" s="7"/>
      <c r="B83" s="27"/>
      <c r="C83" s="28"/>
      <c r="D83" s="28"/>
      <c r="E83" s="28"/>
      <c r="F83" s="28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 x14ac:dyDescent="0.2">
      <c r="A84" s="7"/>
      <c r="B84" s="27"/>
      <c r="C84" s="28"/>
      <c r="D84" s="28"/>
      <c r="E84" s="28"/>
      <c r="F84" s="28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 x14ac:dyDescent="0.2">
      <c r="A85" s="7"/>
      <c r="B85" s="27"/>
      <c r="C85" s="28"/>
      <c r="D85" s="28"/>
      <c r="E85" s="28"/>
      <c r="F85" s="28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 x14ac:dyDescent="0.2">
      <c r="A86" s="7"/>
      <c r="B86" s="27"/>
      <c r="C86" s="28"/>
      <c r="D86" s="28"/>
      <c r="E86" s="28"/>
      <c r="F86" s="28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 x14ac:dyDescent="0.2">
      <c r="A87" s="7"/>
      <c r="B87" s="27"/>
      <c r="C87" s="28"/>
      <c r="D87" s="28"/>
      <c r="E87" s="28"/>
      <c r="F87" s="28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 x14ac:dyDescent="0.2">
      <c r="A88" s="7"/>
      <c r="B88" s="27"/>
      <c r="C88" s="28"/>
      <c r="D88" s="28"/>
      <c r="E88" s="28"/>
      <c r="F88" s="28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 x14ac:dyDescent="0.2">
      <c r="A89" s="7"/>
      <c r="B89" s="27"/>
      <c r="C89" s="28"/>
      <c r="D89" s="28"/>
      <c r="E89" s="28"/>
      <c r="F89" s="28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 x14ac:dyDescent="0.2">
      <c r="A90" s="7"/>
      <c r="B90" s="27"/>
      <c r="C90" s="28"/>
      <c r="D90" s="28"/>
      <c r="E90" s="28"/>
      <c r="F90" s="28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 x14ac:dyDescent="0.2">
      <c r="A91" s="7"/>
      <c r="B91" s="27"/>
      <c r="C91" s="28"/>
      <c r="D91" s="28"/>
      <c r="E91" s="28"/>
      <c r="F91" s="28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 x14ac:dyDescent="0.2">
      <c r="A92" s="7"/>
      <c r="B92" s="27"/>
      <c r="C92" s="28"/>
      <c r="D92" s="28"/>
      <c r="E92" s="28"/>
      <c r="F92" s="28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 x14ac:dyDescent="0.2">
      <c r="A93" s="7"/>
      <c r="B93" s="27"/>
      <c r="C93" s="28"/>
      <c r="D93" s="28"/>
      <c r="E93" s="28"/>
      <c r="F93" s="28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 x14ac:dyDescent="0.2">
      <c r="A94" s="7"/>
      <c r="B94" s="27"/>
      <c r="C94" s="28"/>
      <c r="D94" s="28"/>
      <c r="E94" s="28"/>
      <c r="F94" s="28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 x14ac:dyDescent="0.2">
      <c r="A95" s="7"/>
      <c r="B95" s="27"/>
      <c r="C95" s="28"/>
      <c r="D95" s="28"/>
      <c r="E95" s="28"/>
      <c r="F95" s="28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 x14ac:dyDescent="0.2">
      <c r="A96" s="7"/>
      <c r="B96" s="27"/>
      <c r="C96" s="28"/>
      <c r="D96" s="28"/>
      <c r="E96" s="28"/>
      <c r="F96" s="28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 x14ac:dyDescent="0.2">
      <c r="A97" s="7"/>
      <c r="B97" s="27"/>
      <c r="C97" s="28"/>
      <c r="D97" s="28"/>
      <c r="E97" s="28"/>
      <c r="F97" s="28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 x14ac:dyDescent="0.2">
      <c r="A98" s="7"/>
      <c r="B98" s="27"/>
      <c r="C98" s="28"/>
      <c r="D98" s="28"/>
      <c r="E98" s="28"/>
      <c r="F98" s="28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 x14ac:dyDescent="0.2">
      <c r="A99" s="7"/>
      <c r="B99" s="27"/>
      <c r="C99" s="28"/>
      <c r="D99" s="28"/>
      <c r="E99" s="28"/>
      <c r="F99" s="28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 x14ac:dyDescent="0.2">
      <c r="A100" s="7"/>
      <c r="B100" s="27"/>
      <c r="C100" s="28"/>
      <c r="D100" s="28"/>
      <c r="E100" s="28"/>
      <c r="F100" s="28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 x14ac:dyDescent="0.2">
      <c r="A101" s="7"/>
      <c r="B101" s="27"/>
      <c r="C101" s="28"/>
      <c r="D101" s="28"/>
      <c r="E101" s="28"/>
      <c r="F101" s="28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 x14ac:dyDescent="0.2">
      <c r="A102" s="7"/>
      <c r="B102" s="27"/>
      <c r="C102" s="28"/>
      <c r="D102" s="28"/>
      <c r="E102" s="28"/>
      <c r="F102" s="28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 x14ac:dyDescent="0.2">
      <c r="A103" s="7"/>
      <c r="B103" s="27"/>
      <c r="C103" s="28"/>
      <c r="D103" s="28"/>
      <c r="E103" s="28"/>
      <c r="F103" s="28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 x14ac:dyDescent="0.2">
      <c r="A104" s="7"/>
      <c r="B104" s="27"/>
      <c r="C104" s="28"/>
      <c r="D104" s="28"/>
      <c r="E104" s="28"/>
      <c r="F104" s="28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 x14ac:dyDescent="0.2">
      <c r="A105" s="7"/>
      <c r="B105" s="27"/>
      <c r="C105" s="28"/>
      <c r="D105" s="28"/>
      <c r="E105" s="28"/>
      <c r="F105" s="28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 x14ac:dyDescent="0.2">
      <c r="A106" s="7"/>
      <c r="B106" s="27"/>
      <c r="C106" s="28"/>
      <c r="D106" s="28"/>
      <c r="E106" s="28"/>
      <c r="F106" s="28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 x14ac:dyDescent="0.2">
      <c r="A107" s="7"/>
      <c r="B107" s="27"/>
      <c r="C107" s="28"/>
      <c r="D107" s="28"/>
      <c r="E107" s="28"/>
      <c r="F107" s="28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 x14ac:dyDescent="0.2">
      <c r="A108" s="7"/>
      <c r="B108" s="27"/>
      <c r="C108" s="28"/>
      <c r="D108" s="28"/>
      <c r="E108" s="28"/>
      <c r="F108" s="28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 x14ac:dyDescent="0.2">
      <c r="A109" s="7"/>
      <c r="B109" s="27"/>
      <c r="C109" s="28"/>
      <c r="D109" s="28"/>
      <c r="E109" s="28"/>
      <c r="F109" s="28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 x14ac:dyDescent="0.2">
      <c r="A110" s="7"/>
      <c r="B110" s="27"/>
      <c r="C110" s="28"/>
      <c r="D110" s="28"/>
      <c r="E110" s="28"/>
      <c r="F110" s="28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 x14ac:dyDescent="0.2">
      <c r="A111" s="7"/>
      <c r="B111" s="27"/>
      <c r="C111" s="28"/>
      <c r="D111" s="28"/>
      <c r="E111" s="28"/>
      <c r="F111" s="28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 x14ac:dyDescent="0.2">
      <c r="A112" s="7"/>
      <c r="B112" s="27"/>
      <c r="C112" s="28"/>
      <c r="D112" s="28"/>
      <c r="E112" s="28"/>
      <c r="F112" s="28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 x14ac:dyDescent="0.2">
      <c r="A113" s="7"/>
      <c r="B113" s="27"/>
      <c r="C113" s="28"/>
      <c r="D113" s="28"/>
      <c r="E113" s="28"/>
      <c r="F113" s="28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 x14ac:dyDescent="0.2">
      <c r="A114" s="7"/>
      <c r="B114" s="27"/>
      <c r="C114" s="28"/>
      <c r="D114" s="28"/>
      <c r="E114" s="28"/>
      <c r="F114" s="28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 x14ac:dyDescent="0.2">
      <c r="A115" s="7"/>
      <c r="B115" s="27"/>
      <c r="C115" s="28"/>
      <c r="D115" s="28"/>
      <c r="E115" s="28"/>
      <c r="F115" s="28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 x14ac:dyDescent="0.2">
      <c r="A116" s="7"/>
      <c r="B116" s="27"/>
      <c r="C116" s="28"/>
      <c r="D116" s="28"/>
      <c r="E116" s="28"/>
      <c r="F116" s="28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 x14ac:dyDescent="0.2">
      <c r="A117" s="7"/>
      <c r="B117" s="27"/>
      <c r="C117" s="28"/>
      <c r="D117" s="28"/>
      <c r="E117" s="28"/>
      <c r="F117" s="28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 x14ac:dyDescent="0.2">
      <c r="A118" s="7"/>
      <c r="B118" s="27"/>
      <c r="C118" s="28"/>
      <c r="D118" s="28"/>
      <c r="E118" s="28"/>
      <c r="F118" s="28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 x14ac:dyDescent="0.2">
      <c r="A119" s="7"/>
      <c r="B119" s="27"/>
      <c r="C119" s="28"/>
      <c r="D119" s="28"/>
      <c r="E119" s="28"/>
      <c r="F119" s="28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 x14ac:dyDescent="0.2">
      <c r="A120" s="7"/>
      <c r="B120" s="27"/>
      <c r="C120" s="28"/>
      <c r="D120" s="28"/>
      <c r="E120" s="28"/>
      <c r="F120" s="28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 x14ac:dyDescent="0.2">
      <c r="A121" s="7"/>
      <c r="B121" s="27"/>
      <c r="C121" s="28"/>
      <c r="D121" s="28"/>
      <c r="E121" s="28"/>
      <c r="F121" s="28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 x14ac:dyDescent="0.2">
      <c r="A122" s="7"/>
      <c r="B122" s="27"/>
      <c r="C122" s="28"/>
      <c r="D122" s="28"/>
      <c r="E122" s="28"/>
      <c r="F122" s="28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 x14ac:dyDescent="0.2">
      <c r="A123" s="7"/>
      <c r="B123" s="27"/>
      <c r="C123" s="28"/>
      <c r="D123" s="28"/>
      <c r="E123" s="28"/>
      <c r="F123" s="28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 x14ac:dyDescent="0.2">
      <c r="A124" s="7"/>
      <c r="B124" s="27"/>
      <c r="C124" s="28"/>
      <c r="D124" s="28"/>
      <c r="E124" s="28"/>
      <c r="F124" s="28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 x14ac:dyDescent="0.2">
      <c r="A125" s="7"/>
      <c r="B125" s="27"/>
      <c r="C125" s="28"/>
      <c r="D125" s="28"/>
      <c r="E125" s="28"/>
      <c r="F125" s="28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 x14ac:dyDescent="0.2">
      <c r="A126" s="7"/>
      <c r="B126" s="27"/>
      <c r="C126" s="28"/>
      <c r="D126" s="28"/>
      <c r="E126" s="28"/>
      <c r="F126" s="28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 x14ac:dyDescent="0.2">
      <c r="A127" s="7"/>
      <c r="B127" s="27"/>
      <c r="C127" s="28"/>
      <c r="D127" s="28"/>
      <c r="E127" s="28"/>
      <c r="F127" s="28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 x14ac:dyDescent="0.2">
      <c r="A128" s="7"/>
      <c r="B128" s="27"/>
      <c r="C128" s="28"/>
      <c r="D128" s="28"/>
      <c r="E128" s="28"/>
      <c r="F128" s="28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 x14ac:dyDescent="0.2">
      <c r="A129" s="7"/>
      <c r="B129" s="27"/>
      <c r="C129" s="28"/>
      <c r="D129" s="28"/>
      <c r="E129" s="28"/>
      <c r="F129" s="28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 x14ac:dyDescent="0.2">
      <c r="A130" s="7"/>
      <c r="B130" s="27"/>
      <c r="C130" s="28"/>
      <c r="D130" s="28"/>
      <c r="E130" s="28"/>
      <c r="F130" s="28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 x14ac:dyDescent="0.2">
      <c r="A131" s="7"/>
      <c r="B131" s="27"/>
      <c r="C131" s="28"/>
      <c r="D131" s="28"/>
      <c r="E131" s="28"/>
      <c r="F131" s="28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 x14ac:dyDescent="0.2">
      <c r="A132" s="7"/>
      <c r="B132" s="27"/>
      <c r="C132" s="28"/>
      <c r="D132" s="28"/>
      <c r="E132" s="28"/>
      <c r="F132" s="28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 x14ac:dyDescent="0.2">
      <c r="A133" s="7"/>
      <c r="B133" s="27"/>
      <c r="C133" s="28"/>
      <c r="D133" s="28"/>
      <c r="E133" s="28"/>
      <c r="F133" s="28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 x14ac:dyDescent="0.2">
      <c r="A134" s="7"/>
      <c r="B134" s="27"/>
      <c r="C134" s="28"/>
      <c r="D134" s="28"/>
      <c r="E134" s="28"/>
      <c r="F134" s="28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 x14ac:dyDescent="0.2">
      <c r="A135" s="7"/>
      <c r="B135" s="27"/>
      <c r="C135" s="28"/>
      <c r="D135" s="28"/>
      <c r="E135" s="28"/>
      <c r="F135" s="28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 x14ac:dyDescent="0.2">
      <c r="A136" s="7"/>
      <c r="B136" s="27"/>
      <c r="C136" s="28"/>
      <c r="D136" s="28"/>
      <c r="E136" s="28"/>
      <c r="F136" s="28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 x14ac:dyDescent="0.2">
      <c r="A137" s="7"/>
      <c r="B137" s="27"/>
      <c r="C137" s="28"/>
      <c r="D137" s="28"/>
      <c r="E137" s="28"/>
      <c r="F137" s="28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 x14ac:dyDescent="0.2">
      <c r="A138" s="7"/>
      <c r="B138" s="27"/>
      <c r="C138" s="28"/>
      <c r="D138" s="28"/>
      <c r="E138" s="28"/>
      <c r="F138" s="28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 x14ac:dyDescent="0.2">
      <c r="A139" s="7"/>
      <c r="B139" s="27"/>
      <c r="C139" s="28"/>
      <c r="D139" s="28"/>
      <c r="E139" s="28"/>
      <c r="F139" s="28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 x14ac:dyDescent="0.2">
      <c r="A140" s="7"/>
      <c r="B140" s="27"/>
      <c r="C140" s="28"/>
      <c r="D140" s="28"/>
      <c r="E140" s="28"/>
      <c r="F140" s="28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 x14ac:dyDescent="0.2">
      <c r="A141" s="7"/>
      <c r="B141" s="27"/>
      <c r="C141" s="28"/>
      <c r="D141" s="28"/>
      <c r="E141" s="28"/>
      <c r="F141" s="28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 x14ac:dyDescent="0.2">
      <c r="A142" s="7"/>
      <c r="B142" s="27"/>
      <c r="C142" s="28"/>
      <c r="D142" s="28"/>
      <c r="E142" s="28"/>
      <c r="F142" s="28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 x14ac:dyDescent="0.2">
      <c r="A143" s="7"/>
      <c r="B143" s="27"/>
      <c r="C143" s="28"/>
      <c r="D143" s="28"/>
      <c r="E143" s="28"/>
      <c r="F143" s="28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 x14ac:dyDescent="0.2">
      <c r="A144" s="7"/>
      <c r="B144" s="27"/>
      <c r="C144" s="28"/>
      <c r="D144" s="28"/>
      <c r="E144" s="28"/>
      <c r="F144" s="28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 x14ac:dyDescent="0.2">
      <c r="A145" s="7"/>
      <c r="B145" s="27"/>
      <c r="C145" s="28"/>
      <c r="D145" s="28"/>
      <c r="E145" s="28"/>
      <c r="F145" s="28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 x14ac:dyDescent="0.2">
      <c r="A146" s="7"/>
      <c r="B146" s="27"/>
      <c r="C146" s="28"/>
      <c r="D146" s="28"/>
      <c r="E146" s="28"/>
      <c r="F146" s="28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 x14ac:dyDescent="0.2">
      <c r="A147" s="7"/>
      <c r="B147" s="27"/>
      <c r="C147" s="28"/>
      <c r="D147" s="28"/>
      <c r="E147" s="28"/>
      <c r="F147" s="28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 x14ac:dyDescent="0.2">
      <c r="A148" s="7"/>
      <c r="B148" s="27"/>
      <c r="C148" s="28"/>
      <c r="D148" s="28"/>
      <c r="E148" s="28"/>
      <c r="F148" s="28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 x14ac:dyDescent="0.2">
      <c r="A149" s="7"/>
      <c r="B149" s="27"/>
      <c r="C149" s="28"/>
      <c r="D149" s="28"/>
      <c r="E149" s="28"/>
      <c r="F149" s="28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 x14ac:dyDescent="0.2">
      <c r="A150" s="7"/>
      <c r="B150" s="27"/>
      <c r="C150" s="28"/>
      <c r="D150" s="28"/>
      <c r="E150" s="28"/>
      <c r="F150" s="28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 x14ac:dyDescent="0.2">
      <c r="A151" s="7"/>
      <c r="B151" s="27"/>
      <c r="C151" s="28"/>
      <c r="D151" s="28"/>
      <c r="E151" s="28"/>
      <c r="F151" s="28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 x14ac:dyDescent="0.2">
      <c r="A152" s="7"/>
      <c r="B152" s="27"/>
      <c r="C152" s="28"/>
      <c r="D152" s="28"/>
      <c r="E152" s="28"/>
      <c r="F152" s="28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 x14ac:dyDescent="0.2">
      <c r="A153" s="7"/>
      <c r="B153" s="27"/>
      <c r="C153" s="28"/>
      <c r="D153" s="28"/>
      <c r="E153" s="28"/>
      <c r="F153" s="28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 x14ac:dyDescent="0.2">
      <c r="A154" s="7"/>
      <c r="B154" s="27"/>
      <c r="C154" s="28"/>
      <c r="D154" s="28"/>
      <c r="E154" s="28"/>
      <c r="F154" s="28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 x14ac:dyDescent="0.2">
      <c r="A155" s="7"/>
      <c r="B155" s="27"/>
      <c r="C155" s="28"/>
      <c r="D155" s="28"/>
      <c r="E155" s="28"/>
      <c r="F155" s="28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 x14ac:dyDescent="0.2">
      <c r="A156" s="7"/>
      <c r="B156" s="27"/>
      <c r="C156" s="28"/>
      <c r="D156" s="28"/>
      <c r="E156" s="28"/>
      <c r="F156" s="28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 x14ac:dyDescent="0.2">
      <c r="A157" s="7"/>
      <c r="B157" s="27"/>
      <c r="C157" s="28"/>
      <c r="D157" s="28"/>
      <c r="E157" s="28"/>
      <c r="F157" s="28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 x14ac:dyDescent="0.2">
      <c r="A158" s="7"/>
      <c r="B158" s="27"/>
      <c r="C158" s="28"/>
      <c r="D158" s="28"/>
      <c r="E158" s="28"/>
      <c r="F158" s="28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 x14ac:dyDescent="0.2">
      <c r="A159" s="7"/>
      <c r="B159" s="27"/>
      <c r="C159" s="28"/>
      <c r="D159" s="28"/>
      <c r="E159" s="28"/>
      <c r="F159" s="28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 x14ac:dyDescent="0.2">
      <c r="A160" s="7"/>
      <c r="B160" s="27"/>
      <c r="C160" s="28"/>
      <c r="D160" s="28"/>
      <c r="E160" s="28"/>
      <c r="F160" s="28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 x14ac:dyDescent="0.2">
      <c r="A161" s="7"/>
      <c r="B161" s="27"/>
      <c r="C161" s="28"/>
      <c r="D161" s="28"/>
      <c r="E161" s="28"/>
      <c r="F161" s="28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 x14ac:dyDescent="0.2">
      <c r="A162" s="7"/>
      <c r="B162" s="27"/>
      <c r="C162" s="28"/>
      <c r="D162" s="28"/>
      <c r="E162" s="28"/>
      <c r="F162" s="28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 x14ac:dyDescent="0.2">
      <c r="A163" s="7"/>
      <c r="B163" s="27"/>
      <c r="C163" s="28"/>
      <c r="D163" s="28"/>
      <c r="E163" s="28"/>
      <c r="F163" s="28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 x14ac:dyDescent="0.2">
      <c r="A164" s="7"/>
      <c r="B164" s="27"/>
      <c r="C164" s="28"/>
      <c r="D164" s="28"/>
      <c r="E164" s="28"/>
      <c r="F164" s="28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 x14ac:dyDescent="0.2">
      <c r="A165" s="7"/>
      <c r="B165" s="27"/>
      <c r="C165" s="28"/>
      <c r="D165" s="28"/>
      <c r="E165" s="28"/>
      <c r="F165" s="28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 x14ac:dyDescent="0.2">
      <c r="A166" s="7"/>
      <c r="B166" s="27"/>
      <c r="C166" s="28"/>
      <c r="D166" s="28"/>
      <c r="E166" s="28"/>
      <c r="F166" s="28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 x14ac:dyDescent="0.2">
      <c r="A167" s="7"/>
      <c r="B167" s="27"/>
      <c r="C167" s="28"/>
      <c r="D167" s="28"/>
      <c r="E167" s="28"/>
      <c r="F167" s="28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 x14ac:dyDescent="0.2">
      <c r="A168" s="7"/>
      <c r="B168" s="27"/>
      <c r="C168" s="28"/>
      <c r="D168" s="28"/>
      <c r="E168" s="28"/>
      <c r="F168" s="28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 x14ac:dyDescent="0.2">
      <c r="A169" s="7"/>
      <c r="B169" s="27"/>
      <c r="C169" s="28"/>
      <c r="D169" s="28"/>
      <c r="E169" s="28"/>
      <c r="F169" s="28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 x14ac:dyDescent="0.2">
      <c r="A170" s="7"/>
      <c r="B170" s="27"/>
      <c r="C170" s="28"/>
      <c r="D170" s="28"/>
      <c r="E170" s="28"/>
      <c r="F170" s="28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 x14ac:dyDescent="0.2">
      <c r="A171" s="7"/>
      <c r="B171" s="27"/>
      <c r="C171" s="28"/>
      <c r="D171" s="28"/>
      <c r="E171" s="28"/>
      <c r="F171" s="28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 x14ac:dyDescent="0.2">
      <c r="A172" s="7"/>
      <c r="B172" s="27"/>
      <c r="C172" s="28"/>
      <c r="D172" s="28"/>
      <c r="E172" s="28"/>
      <c r="F172" s="28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 x14ac:dyDescent="0.2">
      <c r="A173" s="7"/>
      <c r="B173" s="27"/>
      <c r="C173" s="28"/>
      <c r="D173" s="28"/>
      <c r="E173" s="28"/>
      <c r="F173" s="28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 x14ac:dyDescent="0.2">
      <c r="A174" s="7"/>
      <c r="B174" s="27"/>
      <c r="C174" s="28"/>
      <c r="D174" s="28"/>
      <c r="E174" s="28"/>
      <c r="F174" s="28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 x14ac:dyDescent="0.2">
      <c r="A175" s="7"/>
      <c r="B175" s="27"/>
      <c r="C175" s="28"/>
      <c r="D175" s="28"/>
      <c r="E175" s="28"/>
      <c r="F175" s="28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 x14ac:dyDescent="0.2">
      <c r="A176" s="7"/>
      <c r="B176" s="27"/>
      <c r="C176" s="28"/>
      <c r="D176" s="28"/>
      <c r="E176" s="28"/>
      <c r="F176" s="28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 x14ac:dyDescent="0.2">
      <c r="A177" s="7"/>
      <c r="B177" s="27"/>
      <c r="C177" s="28"/>
      <c r="D177" s="28"/>
      <c r="E177" s="28"/>
      <c r="F177" s="28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 x14ac:dyDescent="0.2">
      <c r="A178" s="7"/>
      <c r="B178" s="27"/>
      <c r="C178" s="28"/>
      <c r="D178" s="28"/>
      <c r="E178" s="28"/>
      <c r="F178" s="28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 x14ac:dyDescent="0.2">
      <c r="A179" s="7"/>
      <c r="B179" s="27"/>
      <c r="C179" s="28"/>
      <c r="D179" s="28"/>
      <c r="E179" s="28"/>
      <c r="F179" s="28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 x14ac:dyDescent="0.2">
      <c r="A180" s="7"/>
      <c r="B180" s="27"/>
      <c r="C180" s="28"/>
      <c r="D180" s="28"/>
      <c r="E180" s="28"/>
      <c r="F180" s="28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 x14ac:dyDescent="0.2">
      <c r="A181" s="7"/>
      <c r="B181" s="27"/>
      <c r="C181" s="28"/>
      <c r="D181" s="28"/>
      <c r="E181" s="28"/>
      <c r="F181" s="28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 x14ac:dyDescent="0.2">
      <c r="A182" s="7"/>
      <c r="B182" s="27"/>
      <c r="C182" s="28"/>
      <c r="D182" s="28"/>
      <c r="E182" s="28"/>
      <c r="F182" s="28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 x14ac:dyDescent="0.2">
      <c r="A183" s="7"/>
      <c r="B183" s="27"/>
      <c r="C183" s="28"/>
      <c r="D183" s="28"/>
      <c r="E183" s="28"/>
      <c r="F183" s="28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 x14ac:dyDescent="0.2">
      <c r="A184" s="7"/>
      <c r="B184" s="27"/>
      <c r="C184" s="28"/>
      <c r="D184" s="28"/>
      <c r="E184" s="28"/>
      <c r="F184" s="28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 x14ac:dyDescent="0.2">
      <c r="A185" s="7"/>
      <c r="B185" s="27"/>
      <c r="C185" s="28"/>
      <c r="D185" s="28"/>
      <c r="E185" s="28"/>
      <c r="F185" s="28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 x14ac:dyDescent="0.2">
      <c r="A186" s="7"/>
      <c r="B186" s="27"/>
      <c r="C186" s="28"/>
      <c r="D186" s="28"/>
      <c r="E186" s="28"/>
      <c r="F186" s="28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 x14ac:dyDescent="0.2">
      <c r="A187" s="7"/>
      <c r="B187" s="27"/>
      <c r="C187" s="28"/>
      <c r="D187" s="28"/>
      <c r="E187" s="28"/>
      <c r="F187" s="28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 x14ac:dyDescent="0.2">
      <c r="A188" s="7"/>
      <c r="B188" s="27"/>
      <c r="C188" s="28"/>
      <c r="D188" s="28"/>
      <c r="E188" s="28"/>
      <c r="F188" s="28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 x14ac:dyDescent="0.2">
      <c r="A189" s="7"/>
      <c r="B189" s="27"/>
      <c r="C189" s="28"/>
      <c r="D189" s="28"/>
      <c r="E189" s="28"/>
      <c r="F189" s="28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 x14ac:dyDescent="0.2">
      <c r="A190" s="7"/>
      <c r="B190" s="27"/>
      <c r="C190" s="28"/>
      <c r="D190" s="28"/>
      <c r="E190" s="28"/>
      <c r="F190" s="28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 x14ac:dyDescent="0.2">
      <c r="A191" s="7"/>
      <c r="B191" s="27"/>
      <c r="C191" s="28"/>
      <c r="D191" s="28"/>
      <c r="E191" s="28"/>
      <c r="F191" s="28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 x14ac:dyDescent="0.2">
      <c r="A192" s="7"/>
      <c r="B192" s="27"/>
      <c r="C192" s="28"/>
      <c r="D192" s="28"/>
      <c r="E192" s="28"/>
      <c r="F192" s="28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 x14ac:dyDescent="0.2">
      <c r="A193" s="7"/>
      <c r="B193" s="27"/>
      <c r="C193" s="28"/>
      <c r="D193" s="28"/>
      <c r="E193" s="28"/>
      <c r="F193" s="28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 x14ac:dyDescent="0.2">
      <c r="A194" s="7"/>
      <c r="B194" s="27"/>
      <c r="C194" s="28"/>
      <c r="D194" s="28"/>
      <c r="E194" s="28"/>
      <c r="F194" s="28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 x14ac:dyDescent="0.2">
      <c r="A195" s="7"/>
      <c r="B195" s="27"/>
      <c r="C195" s="28"/>
      <c r="D195" s="28"/>
      <c r="E195" s="28"/>
      <c r="F195" s="28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 x14ac:dyDescent="0.2">
      <c r="A196" s="7"/>
      <c r="B196" s="27"/>
      <c r="C196" s="28"/>
      <c r="D196" s="28"/>
      <c r="E196" s="28"/>
      <c r="F196" s="28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 x14ac:dyDescent="0.2">
      <c r="A197" s="7"/>
      <c r="B197" s="27"/>
      <c r="C197" s="28"/>
      <c r="D197" s="28"/>
      <c r="E197" s="28"/>
      <c r="F197" s="28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 x14ac:dyDescent="0.2">
      <c r="A198" s="7"/>
      <c r="B198" s="27"/>
      <c r="C198" s="28"/>
      <c r="D198" s="28"/>
      <c r="E198" s="28"/>
      <c r="F198" s="28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 x14ac:dyDescent="0.2">
      <c r="A199" s="7"/>
      <c r="B199" s="27"/>
      <c r="C199" s="28"/>
      <c r="D199" s="28"/>
      <c r="E199" s="28"/>
      <c r="F199" s="28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 x14ac:dyDescent="0.2">
      <c r="A200" s="7"/>
      <c r="B200" s="27"/>
      <c r="C200" s="28"/>
      <c r="D200" s="28"/>
      <c r="E200" s="28"/>
      <c r="F200" s="28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 x14ac:dyDescent="0.2">
      <c r="A201" s="7"/>
      <c r="B201" s="27"/>
      <c r="C201" s="28"/>
      <c r="D201" s="28"/>
      <c r="E201" s="28"/>
      <c r="F201" s="28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 x14ac:dyDescent="0.2">
      <c r="A202" s="7"/>
      <c r="B202" s="27"/>
      <c r="C202" s="28"/>
      <c r="D202" s="28"/>
      <c r="E202" s="28"/>
      <c r="F202" s="28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 x14ac:dyDescent="0.2">
      <c r="A203" s="7"/>
      <c r="B203" s="27"/>
      <c r="C203" s="28"/>
      <c r="D203" s="28"/>
      <c r="E203" s="28"/>
      <c r="F203" s="28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 x14ac:dyDescent="0.2">
      <c r="A204" s="7"/>
      <c r="B204" s="27"/>
      <c r="C204" s="28"/>
      <c r="D204" s="28"/>
      <c r="E204" s="28"/>
      <c r="F204" s="28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 x14ac:dyDescent="0.2">
      <c r="A205" s="7"/>
      <c r="B205" s="27"/>
      <c r="C205" s="28"/>
      <c r="D205" s="28"/>
      <c r="E205" s="28"/>
      <c r="F205" s="28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 x14ac:dyDescent="0.2">
      <c r="A206" s="7"/>
      <c r="B206" s="27"/>
      <c r="C206" s="28"/>
      <c r="D206" s="28"/>
      <c r="E206" s="28"/>
      <c r="F206" s="28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 x14ac:dyDescent="0.2">
      <c r="A207" s="7"/>
      <c r="B207" s="27"/>
      <c r="C207" s="28"/>
      <c r="D207" s="28"/>
      <c r="E207" s="28"/>
      <c r="F207" s="28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 x14ac:dyDescent="0.2">
      <c r="A208" s="7"/>
      <c r="B208" s="27"/>
      <c r="C208" s="28"/>
      <c r="D208" s="28"/>
      <c r="E208" s="28"/>
      <c r="F208" s="28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 x14ac:dyDescent="0.2">
      <c r="A209" s="7"/>
      <c r="B209" s="27"/>
      <c r="C209" s="28"/>
      <c r="D209" s="28"/>
      <c r="E209" s="28"/>
      <c r="F209" s="28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 x14ac:dyDescent="0.2">
      <c r="A210" s="7"/>
      <c r="B210" s="27"/>
      <c r="C210" s="28"/>
      <c r="D210" s="28"/>
      <c r="E210" s="28"/>
      <c r="F210" s="28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 x14ac:dyDescent="0.2">
      <c r="A211" s="7"/>
      <c r="B211" s="27"/>
      <c r="C211" s="28"/>
      <c r="D211" s="28"/>
      <c r="E211" s="28"/>
      <c r="F211" s="28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 x14ac:dyDescent="0.2">
      <c r="A212" s="7"/>
      <c r="B212" s="27"/>
      <c r="C212" s="28"/>
      <c r="D212" s="28"/>
      <c r="E212" s="28"/>
      <c r="F212" s="28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 x14ac:dyDescent="0.2">
      <c r="A213" s="7"/>
      <c r="B213" s="27"/>
      <c r="C213" s="28"/>
      <c r="D213" s="28"/>
      <c r="E213" s="28"/>
      <c r="F213" s="28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 x14ac:dyDescent="0.2">
      <c r="A214" s="7"/>
      <c r="B214" s="27"/>
      <c r="C214" s="28"/>
      <c r="D214" s="28"/>
      <c r="E214" s="28"/>
      <c r="F214" s="28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 x14ac:dyDescent="0.2">
      <c r="A215" s="7"/>
      <c r="B215" s="27"/>
      <c r="C215" s="28"/>
      <c r="D215" s="28"/>
      <c r="E215" s="28"/>
      <c r="F215" s="28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 x14ac:dyDescent="0.2">
      <c r="A216" s="7"/>
      <c r="B216" s="27"/>
      <c r="C216" s="28"/>
      <c r="D216" s="28"/>
      <c r="E216" s="28"/>
      <c r="F216" s="28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 x14ac:dyDescent="0.2">
      <c r="A217" s="7"/>
      <c r="B217" s="27"/>
      <c r="C217" s="28"/>
      <c r="D217" s="28"/>
      <c r="E217" s="28"/>
      <c r="F217" s="28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 x14ac:dyDescent="0.2">
      <c r="A218" s="7"/>
      <c r="B218" s="27"/>
      <c r="C218" s="28"/>
      <c r="D218" s="28"/>
      <c r="E218" s="28"/>
      <c r="F218" s="28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 x14ac:dyDescent="0.2">
      <c r="A219" s="7"/>
      <c r="B219" s="27"/>
      <c r="C219" s="28"/>
      <c r="D219" s="28"/>
      <c r="E219" s="28"/>
      <c r="F219" s="28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 x14ac:dyDescent="0.2">
      <c r="A220" s="7"/>
      <c r="B220" s="27"/>
      <c r="C220" s="28"/>
      <c r="D220" s="28"/>
      <c r="E220" s="28"/>
      <c r="F220" s="28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 x14ac:dyDescent="0.2">
      <c r="A221" s="7"/>
      <c r="B221" s="27"/>
      <c r="C221" s="28"/>
      <c r="D221" s="28"/>
      <c r="E221" s="28"/>
      <c r="F221" s="28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 x14ac:dyDescent="0.2">
      <c r="A222" s="7"/>
      <c r="B222" s="27"/>
      <c r="C222" s="28"/>
      <c r="D222" s="28"/>
      <c r="E222" s="28"/>
      <c r="F222" s="28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 x14ac:dyDescent="0.2">
      <c r="A223" s="7"/>
      <c r="B223" s="27"/>
      <c r="C223" s="28"/>
      <c r="D223" s="28"/>
      <c r="E223" s="28"/>
      <c r="F223" s="28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 x14ac:dyDescent="0.2">
      <c r="A224" s="7"/>
      <c r="B224" s="27"/>
      <c r="C224" s="28"/>
      <c r="D224" s="28"/>
      <c r="E224" s="28"/>
      <c r="F224" s="28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 x14ac:dyDescent="0.2">
      <c r="A225" s="7"/>
      <c r="B225" s="27"/>
      <c r="C225" s="28"/>
      <c r="D225" s="28"/>
      <c r="E225" s="28"/>
      <c r="F225" s="28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 x14ac:dyDescent="0.2">
      <c r="A226" s="7"/>
      <c r="B226" s="27"/>
      <c r="C226" s="28"/>
      <c r="D226" s="28"/>
      <c r="E226" s="28"/>
      <c r="F226" s="28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 x14ac:dyDescent="0.2">
      <c r="A227" s="7"/>
      <c r="B227" s="27"/>
      <c r="C227" s="28"/>
      <c r="D227" s="28"/>
      <c r="E227" s="28"/>
      <c r="F227" s="28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 x14ac:dyDescent="0.2">
      <c r="A228" s="7"/>
      <c r="B228" s="27"/>
      <c r="C228" s="28"/>
      <c r="D228" s="28"/>
      <c r="E228" s="28"/>
      <c r="F228" s="28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 x14ac:dyDescent="0.2">
      <c r="A229" s="7"/>
      <c r="B229" s="27"/>
      <c r="C229" s="28"/>
      <c r="D229" s="28"/>
      <c r="E229" s="28"/>
      <c r="F229" s="28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 x14ac:dyDescent="0.2">
      <c r="A230" s="7"/>
      <c r="B230" s="27"/>
      <c r="C230" s="28"/>
      <c r="D230" s="28"/>
      <c r="E230" s="28"/>
      <c r="F230" s="28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 x14ac:dyDescent="0.2">
      <c r="A231" s="7"/>
      <c r="B231" s="27"/>
      <c r="C231" s="28"/>
      <c r="D231" s="28"/>
      <c r="E231" s="28"/>
      <c r="F231" s="28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 x14ac:dyDescent="0.2">
      <c r="A232" s="7"/>
      <c r="B232" s="27"/>
      <c r="C232" s="28"/>
      <c r="D232" s="28"/>
      <c r="E232" s="28"/>
      <c r="F232" s="28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 x14ac:dyDescent="0.2">
      <c r="A233" s="7"/>
      <c r="B233" s="27"/>
      <c r="C233" s="28"/>
      <c r="D233" s="28"/>
      <c r="E233" s="28"/>
      <c r="F233" s="28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 x14ac:dyDescent="0.2">
      <c r="A234" s="7"/>
      <c r="B234" s="27"/>
      <c r="C234" s="28"/>
      <c r="D234" s="28"/>
      <c r="E234" s="28"/>
      <c r="F234" s="28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 x14ac:dyDescent="0.2">
      <c r="A235" s="7"/>
      <c r="B235" s="27"/>
      <c r="C235" s="28"/>
      <c r="D235" s="28"/>
      <c r="E235" s="28"/>
      <c r="F235" s="28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 x14ac:dyDescent="0.2">
      <c r="A236" s="7"/>
      <c r="B236" s="27"/>
      <c r="C236" s="28"/>
      <c r="D236" s="28"/>
      <c r="E236" s="28"/>
      <c r="F236" s="28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 x14ac:dyDescent="0.2">
      <c r="A237" s="7"/>
      <c r="B237" s="27"/>
      <c r="C237" s="28"/>
      <c r="D237" s="28"/>
      <c r="E237" s="28"/>
      <c r="F237" s="28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 x14ac:dyDescent="0.2">
      <c r="A238" s="7"/>
      <c r="B238" s="27"/>
      <c r="C238" s="28"/>
      <c r="D238" s="28"/>
      <c r="E238" s="28"/>
      <c r="F238" s="28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 x14ac:dyDescent="0.2">
      <c r="A239" s="7"/>
      <c r="B239" s="27"/>
      <c r="C239" s="28"/>
      <c r="D239" s="28"/>
      <c r="E239" s="28"/>
      <c r="F239" s="28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 x14ac:dyDescent="0.2">
      <c r="A240" s="7"/>
      <c r="B240" s="27"/>
      <c r="C240" s="28"/>
      <c r="D240" s="28"/>
      <c r="E240" s="28"/>
      <c r="F240" s="28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 x14ac:dyDescent="0.2">
      <c r="A241" s="7"/>
      <c r="B241" s="27"/>
      <c r="C241" s="28"/>
      <c r="D241" s="28"/>
      <c r="E241" s="28"/>
      <c r="F241" s="28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 x14ac:dyDescent="0.2">
      <c r="A242" s="7"/>
      <c r="B242" s="27"/>
      <c r="C242" s="28"/>
      <c r="D242" s="28"/>
      <c r="E242" s="28"/>
      <c r="F242" s="28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 x14ac:dyDescent="0.2">
      <c r="A243" s="7"/>
      <c r="B243" s="27"/>
      <c r="C243" s="28"/>
      <c r="D243" s="28"/>
      <c r="E243" s="28"/>
      <c r="F243" s="28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 x14ac:dyDescent="0.2">
      <c r="A244" s="7"/>
      <c r="B244" s="27"/>
      <c r="C244" s="28"/>
      <c r="D244" s="28"/>
      <c r="E244" s="28"/>
      <c r="F244" s="28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 x14ac:dyDescent="0.2">
      <c r="A245" s="7"/>
      <c r="B245" s="27"/>
      <c r="C245" s="28"/>
      <c r="D245" s="28"/>
      <c r="E245" s="28"/>
      <c r="F245" s="28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 x14ac:dyDescent="0.2">
      <c r="A246" s="7"/>
      <c r="B246" s="27"/>
      <c r="C246" s="28"/>
      <c r="D246" s="28"/>
      <c r="E246" s="28"/>
      <c r="F246" s="28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 x14ac:dyDescent="0.2">
      <c r="A247" s="7"/>
      <c r="B247" s="27"/>
      <c r="C247" s="28"/>
      <c r="D247" s="28"/>
      <c r="E247" s="28"/>
      <c r="F247" s="28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 x14ac:dyDescent="0.2">
      <c r="A248" s="7"/>
      <c r="B248" s="27"/>
      <c r="C248" s="28"/>
      <c r="D248" s="28"/>
      <c r="E248" s="28"/>
      <c r="F248" s="28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 x14ac:dyDescent="0.2">
      <c r="A249" s="7"/>
      <c r="B249" s="27"/>
      <c r="C249" s="28"/>
      <c r="D249" s="28"/>
      <c r="E249" s="28"/>
      <c r="F249" s="28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 x14ac:dyDescent="0.2">
      <c r="A250" s="7"/>
      <c r="B250" s="27"/>
      <c r="C250" s="28"/>
      <c r="D250" s="28"/>
      <c r="E250" s="28"/>
      <c r="F250" s="28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 x14ac:dyDescent="0.2">
      <c r="A251" s="7"/>
      <c r="B251" s="27"/>
      <c r="C251" s="28"/>
      <c r="D251" s="28"/>
      <c r="E251" s="28"/>
      <c r="F251" s="28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 x14ac:dyDescent="0.2">
      <c r="A252" s="7"/>
      <c r="B252" s="27"/>
      <c r="C252" s="28"/>
      <c r="D252" s="28"/>
      <c r="E252" s="28"/>
      <c r="F252" s="28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 x14ac:dyDescent="0.2">
      <c r="A253" s="7"/>
      <c r="B253" s="27"/>
      <c r="C253" s="28"/>
      <c r="D253" s="28"/>
      <c r="E253" s="28"/>
      <c r="F253" s="28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 x14ac:dyDescent="0.2">
      <c r="A254" s="7"/>
      <c r="B254" s="27"/>
      <c r="C254" s="28"/>
      <c r="D254" s="28"/>
      <c r="E254" s="28"/>
      <c r="F254" s="28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 x14ac:dyDescent="0.2">
      <c r="A255" s="7"/>
      <c r="B255" s="27"/>
      <c r="C255" s="28"/>
      <c r="D255" s="28"/>
      <c r="E255" s="28"/>
      <c r="F255" s="28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 x14ac:dyDescent="0.2">
      <c r="A256" s="7"/>
      <c r="B256" s="27"/>
      <c r="C256" s="28"/>
      <c r="D256" s="28"/>
      <c r="E256" s="28"/>
      <c r="F256" s="28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 x14ac:dyDescent="0.2">
      <c r="A257" s="7"/>
      <c r="B257" s="27"/>
      <c r="C257" s="28"/>
      <c r="D257" s="28"/>
      <c r="E257" s="28"/>
      <c r="F257" s="28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 x14ac:dyDescent="0.2">
      <c r="A258" s="7"/>
      <c r="B258" s="27"/>
      <c r="C258" s="28"/>
      <c r="D258" s="28"/>
      <c r="E258" s="28"/>
      <c r="F258" s="28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 x14ac:dyDescent="0.2">
      <c r="A259" s="7"/>
      <c r="B259" s="27"/>
      <c r="C259" s="28"/>
      <c r="D259" s="28"/>
      <c r="E259" s="28"/>
      <c r="F259" s="28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 x14ac:dyDescent="0.2">
      <c r="A260" s="7"/>
      <c r="B260" s="27"/>
      <c r="C260" s="28"/>
      <c r="D260" s="28"/>
      <c r="E260" s="28"/>
      <c r="F260" s="28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 x14ac:dyDescent="0.2">
      <c r="A261" s="7"/>
      <c r="B261" s="27"/>
      <c r="C261" s="28"/>
      <c r="D261" s="28"/>
      <c r="E261" s="28"/>
      <c r="F261" s="28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 x14ac:dyDescent="0.2">
      <c r="A262" s="7"/>
      <c r="B262" s="27"/>
      <c r="C262" s="28"/>
      <c r="D262" s="28"/>
      <c r="E262" s="28"/>
      <c r="F262" s="28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 x14ac:dyDescent="0.2">
      <c r="A263" s="7"/>
      <c r="B263" s="27"/>
      <c r="C263" s="28"/>
      <c r="D263" s="28"/>
      <c r="E263" s="28"/>
      <c r="F263" s="28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 x14ac:dyDescent="0.2">
      <c r="A264" s="7"/>
      <c r="B264" s="27"/>
      <c r="C264" s="28"/>
      <c r="D264" s="28"/>
      <c r="E264" s="28"/>
      <c r="F264" s="28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 x14ac:dyDescent="0.2">
      <c r="A265" s="7"/>
      <c r="B265" s="27"/>
      <c r="C265" s="28"/>
      <c r="D265" s="28"/>
      <c r="E265" s="28"/>
      <c r="F265" s="28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 x14ac:dyDescent="0.2">
      <c r="A266" s="7"/>
      <c r="B266" s="27"/>
      <c r="C266" s="28"/>
      <c r="D266" s="28"/>
      <c r="E266" s="28"/>
      <c r="F266" s="28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 x14ac:dyDescent="0.2">
      <c r="A267" s="7"/>
      <c r="B267" s="27"/>
      <c r="C267" s="28"/>
      <c r="D267" s="28"/>
      <c r="E267" s="28"/>
      <c r="F267" s="28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 x14ac:dyDescent="0.2">
      <c r="A268" s="7"/>
      <c r="B268" s="27"/>
      <c r="C268" s="28"/>
      <c r="D268" s="28"/>
      <c r="E268" s="28"/>
      <c r="F268" s="28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 x14ac:dyDescent="0.2">
      <c r="A269" s="7"/>
      <c r="B269" s="27"/>
      <c r="C269" s="28"/>
      <c r="D269" s="28"/>
      <c r="E269" s="28"/>
      <c r="F269" s="28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 x14ac:dyDescent="0.2">
      <c r="A270" s="7"/>
      <c r="B270" s="27"/>
      <c r="C270" s="28"/>
      <c r="D270" s="28"/>
      <c r="E270" s="28"/>
      <c r="F270" s="28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 x14ac:dyDescent="0.2">
      <c r="A271" s="7"/>
      <c r="B271" s="27"/>
      <c r="C271" s="28"/>
      <c r="D271" s="28"/>
      <c r="E271" s="28"/>
      <c r="F271" s="28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 x14ac:dyDescent="0.2">
      <c r="A272" s="7"/>
      <c r="B272" s="27"/>
      <c r="C272" s="28"/>
      <c r="D272" s="28"/>
      <c r="E272" s="28"/>
      <c r="F272" s="28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 x14ac:dyDescent="0.2">
      <c r="A273" s="7"/>
      <c r="B273" s="27"/>
      <c r="C273" s="28"/>
      <c r="D273" s="28"/>
      <c r="E273" s="28"/>
      <c r="F273" s="28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 x14ac:dyDescent="0.2">
      <c r="A274" s="7"/>
      <c r="B274" s="27"/>
      <c r="C274" s="28"/>
      <c r="D274" s="28"/>
      <c r="E274" s="28"/>
      <c r="F274" s="28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 x14ac:dyDescent="0.2">
      <c r="A275" s="7"/>
      <c r="B275" s="27"/>
      <c r="C275" s="28"/>
      <c r="D275" s="28"/>
      <c r="E275" s="28"/>
      <c r="F275" s="28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 x14ac:dyDescent="0.2">
      <c r="A276" s="7"/>
      <c r="B276" s="27"/>
      <c r="C276" s="28"/>
      <c r="D276" s="28"/>
      <c r="E276" s="28"/>
      <c r="F276" s="28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 x14ac:dyDescent="0.2">
      <c r="A277" s="7"/>
      <c r="B277" s="27"/>
      <c r="C277" s="28"/>
      <c r="D277" s="28"/>
      <c r="E277" s="28"/>
      <c r="F277" s="28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 x14ac:dyDescent="0.2">
      <c r="A278" s="7"/>
      <c r="B278" s="27"/>
      <c r="C278" s="28"/>
      <c r="D278" s="28"/>
      <c r="E278" s="28"/>
      <c r="F278" s="28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 x14ac:dyDescent="0.2">
      <c r="A279" s="7"/>
      <c r="B279" s="27"/>
      <c r="C279" s="28"/>
      <c r="D279" s="28"/>
      <c r="E279" s="28"/>
      <c r="F279" s="28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 x14ac:dyDescent="0.2">
      <c r="A280" s="7"/>
      <c r="B280" s="27"/>
      <c r="C280" s="28"/>
      <c r="D280" s="28"/>
      <c r="E280" s="28"/>
      <c r="F280" s="28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 x14ac:dyDescent="0.2">
      <c r="A281" s="7"/>
      <c r="B281" s="27"/>
      <c r="C281" s="28"/>
      <c r="D281" s="28"/>
      <c r="E281" s="28"/>
      <c r="F281" s="28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 x14ac:dyDescent="0.2">
      <c r="A282" s="7"/>
      <c r="B282" s="27"/>
      <c r="C282" s="28"/>
      <c r="D282" s="28"/>
      <c r="E282" s="28"/>
      <c r="F282" s="28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 x14ac:dyDescent="0.2">
      <c r="A283" s="7"/>
      <c r="B283" s="27"/>
      <c r="C283" s="28"/>
      <c r="D283" s="28"/>
      <c r="E283" s="28"/>
      <c r="F283" s="28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 x14ac:dyDescent="0.2">
      <c r="A284" s="7"/>
      <c r="B284" s="27"/>
      <c r="C284" s="28"/>
      <c r="D284" s="28"/>
      <c r="E284" s="28"/>
      <c r="F284" s="28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 x14ac:dyDescent="0.2">
      <c r="A285" s="7"/>
      <c r="B285" s="27"/>
      <c r="C285" s="28"/>
      <c r="D285" s="28"/>
      <c r="E285" s="28"/>
      <c r="F285" s="28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 x14ac:dyDescent="0.2">
      <c r="A286" s="7"/>
      <c r="B286" s="27"/>
      <c r="C286" s="28"/>
      <c r="D286" s="28"/>
      <c r="E286" s="28"/>
      <c r="F286" s="28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 x14ac:dyDescent="0.2">
      <c r="A287" s="7"/>
      <c r="B287" s="27"/>
      <c r="C287" s="28"/>
      <c r="D287" s="28"/>
      <c r="E287" s="28"/>
      <c r="F287" s="28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 x14ac:dyDescent="0.2">
      <c r="A288" s="7"/>
      <c r="B288" s="27"/>
      <c r="C288" s="28"/>
      <c r="D288" s="28"/>
      <c r="E288" s="28"/>
      <c r="F288" s="28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 x14ac:dyDescent="0.2">
      <c r="A289" s="7"/>
      <c r="B289" s="27"/>
      <c r="C289" s="28"/>
      <c r="D289" s="28"/>
      <c r="E289" s="28"/>
      <c r="F289" s="28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 x14ac:dyDescent="0.2">
      <c r="A290" s="7"/>
      <c r="B290" s="27"/>
      <c r="C290" s="28"/>
      <c r="D290" s="28"/>
      <c r="E290" s="28"/>
      <c r="F290" s="28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 x14ac:dyDescent="0.2">
      <c r="A291" s="7"/>
      <c r="B291" s="27"/>
      <c r="C291" s="28"/>
      <c r="D291" s="28"/>
      <c r="E291" s="28"/>
      <c r="F291" s="28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 x14ac:dyDescent="0.2">
      <c r="A292" s="7"/>
      <c r="B292" s="27"/>
      <c r="C292" s="28"/>
      <c r="D292" s="28"/>
      <c r="E292" s="28"/>
      <c r="F292" s="28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 x14ac:dyDescent="0.2">
      <c r="A293" s="7"/>
      <c r="B293" s="27"/>
      <c r="C293" s="28"/>
      <c r="D293" s="28"/>
      <c r="E293" s="28"/>
      <c r="F293" s="28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 x14ac:dyDescent="0.2">
      <c r="A294" s="7"/>
      <c r="B294" s="27"/>
      <c r="C294" s="28"/>
      <c r="D294" s="28"/>
      <c r="E294" s="28"/>
      <c r="F294" s="28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 x14ac:dyDescent="0.2">
      <c r="A295" s="7"/>
      <c r="B295" s="27"/>
      <c r="C295" s="28"/>
      <c r="D295" s="28"/>
      <c r="E295" s="28"/>
      <c r="F295" s="28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 x14ac:dyDescent="0.2">
      <c r="A296" s="7"/>
      <c r="B296" s="27"/>
      <c r="C296" s="28"/>
      <c r="D296" s="28"/>
      <c r="E296" s="28"/>
      <c r="F296" s="28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 x14ac:dyDescent="0.2">
      <c r="A297" s="7"/>
      <c r="B297" s="27"/>
      <c r="C297" s="28"/>
      <c r="D297" s="28"/>
      <c r="E297" s="28"/>
      <c r="F297" s="28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 x14ac:dyDescent="0.2">
      <c r="A298" s="7"/>
      <c r="B298" s="27"/>
      <c r="C298" s="28"/>
      <c r="D298" s="28"/>
      <c r="E298" s="28"/>
      <c r="F298" s="28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 x14ac:dyDescent="0.2">
      <c r="A299" s="7"/>
      <c r="B299" s="27"/>
      <c r="C299" s="28"/>
      <c r="D299" s="28"/>
      <c r="E299" s="28"/>
      <c r="F299" s="28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 x14ac:dyDescent="0.2">
      <c r="A300" s="7"/>
      <c r="B300" s="27"/>
      <c r="C300" s="28"/>
      <c r="D300" s="28"/>
      <c r="E300" s="28"/>
      <c r="F300" s="28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 x14ac:dyDescent="0.2">
      <c r="A301" s="7"/>
      <c r="B301" s="27"/>
      <c r="C301" s="28"/>
      <c r="D301" s="28"/>
      <c r="E301" s="28"/>
      <c r="F301" s="28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 x14ac:dyDescent="0.2">
      <c r="A302" s="7"/>
      <c r="B302" s="27"/>
      <c r="C302" s="28"/>
      <c r="D302" s="28"/>
      <c r="E302" s="28"/>
      <c r="F302" s="28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 x14ac:dyDescent="0.2">
      <c r="A303" s="7"/>
      <c r="B303" s="27"/>
      <c r="C303" s="28"/>
      <c r="D303" s="28"/>
      <c r="E303" s="28"/>
      <c r="F303" s="28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 x14ac:dyDescent="0.2">
      <c r="A304" s="7"/>
      <c r="B304" s="27"/>
      <c r="C304" s="28"/>
      <c r="D304" s="28"/>
      <c r="E304" s="28"/>
      <c r="F304" s="28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 x14ac:dyDescent="0.2">
      <c r="A305" s="7"/>
      <c r="B305" s="27"/>
      <c r="C305" s="28"/>
      <c r="D305" s="28"/>
      <c r="E305" s="28"/>
      <c r="F305" s="28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 x14ac:dyDescent="0.2">
      <c r="A306" s="7"/>
      <c r="B306" s="27"/>
      <c r="C306" s="28"/>
      <c r="D306" s="28"/>
      <c r="E306" s="28"/>
      <c r="F306" s="28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 x14ac:dyDescent="0.2">
      <c r="A307" s="7"/>
      <c r="B307" s="27"/>
      <c r="C307" s="28"/>
      <c r="D307" s="28"/>
      <c r="E307" s="28"/>
      <c r="F307" s="28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 x14ac:dyDescent="0.2">
      <c r="A308" s="7"/>
      <c r="B308" s="27"/>
      <c r="C308" s="28"/>
      <c r="D308" s="28"/>
      <c r="E308" s="28"/>
      <c r="F308" s="28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 x14ac:dyDescent="0.2">
      <c r="A309" s="7"/>
      <c r="B309" s="27"/>
      <c r="C309" s="28"/>
      <c r="D309" s="28"/>
      <c r="E309" s="28"/>
      <c r="F309" s="28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 x14ac:dyDescent="0.2">
      <c r="A310" s="7"/>
      <c r="B310" s="27"/>
      <c r="C310" s="28"/>
      <c r="D310" s="28"/>
      <c r="E310" s="28"/>
      <c r="F310" s="28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 x14ac:dyDescent="0.2">
      <c r="A311" s="7"/>
      <c r="B311" s="27"/>
      <c r="C311" s="28"/>
      <c r="D311" s="28"/>
      <c r="E311" s="28"/>
      <c r="F311" s="28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 x14ac:dyDescent="0.2">
      <c r="A312" s="7"/>
      <c r="B312" s="27"/>
      <c r="C312" s="28"/>
      <c r="D312" s="28"/>
      <c r="E312" s="28"/>
      <c r="F312" s="28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 x14ac:dyDescent="0.2">
      <c r="A313" s="7"/>
      <c r="B313" s="27"/>
      <c r="C313" s="28"/>
      <c r="D313" s="28"/>
      <c r="E313" s="28"/>
      <c r="F313" s="28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 x14ac:dyDescent="0.2">
      <c r="A314" s="7"/>
      <c r="B314" s="27"/>
      <c r="C314" s="28"/>
      <c r="D314" s="28"/>
      <c r="E314" s="28"/>
      <c r="F314" s="28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 x14ac:dyDescent="0.2">
      <c r="A315" s="7"/>
      <c r="B315" s="27"/>
      <c r="C315" s="28"/>
      <c r="D315" s="28"/>
      <c r="E315" s="28"/>
      <c r="F315" s="28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 x14ac:dyDescent="0.2">
      <c r="A316" s="7"/>
      <c r="B316" s="27"/>
      <c r="C316" s="28"/>
      <c r="D316" s="28"/>
      <c r="E316" s="28"/>
      <c r="F316" s="28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 x14ac:dyDescent="0.2">
      <c r="A317" s="7"/>
      <c r="B317" s="27"/>
      <c r="C317" s="28"/>
      <c r="D317" s="28"/>
      <c r="E317" s="28"/>
      <c r="F317" s="28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 x14ac:dyDescent="0.2">
      <c r="A318" s="7"/>
      <c r="B318" s="27"/>
      <c r="C318" s="28"/>
      <c r="D318" s="28"/>
      <c r="E318" s="28"/>
      <c r="F318" s="28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 x14ac:dyDescent="0.2">
      <c r="A319" s="7"/>
      <c r="B319" s="27"/>
      <c r="C319" s="28"/>
      <c r="D319" s="28"/>
      <c r="E319" s="28"/>
      <c r="F319" s="28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 x14ac:dyDescent="0.2">
      <c r="A320" s="7"/>
      <c r="B320" s="27"/>
      <c r="C320" s="28"/>
      <c r="D320" s="28"/>
      <c r="E320" s="28"/>
      <c r="F320" s="28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 x14ac:dyDescent="0.2">
      <c r="A321" s="7"/>
      <c r="B321" s="27"/>
      <c r="C321" s="28"/>
      <c r="D321" s="28"/>
      <c r="E321" s="28"/>
      <c r="F321" s="28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 x14ac:dyDescent="0.2">
      <c r="A322" s="7"/>
      <c r="B322" s="27"/>
      <c r="C322" s="28"/>
      <c r="D322" s="28"/>
      <c r="E322" s="28"/>
      <c r="F322" s="28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 x14ac:dyDescent="0.2">
      <c r="A323" s="7"/>
      <c r="B323" s="27"/>
      <c r="C323" s="28"/>
      <c r="D323" s="28"/>
      <c r="E323" s="28"/>
      <c r="F323" s="28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 x14ac:dyDescent="0.2">
      <c r="A324" s="7"/>
      <c r="B324" s="27"/>
      <c r="C324" s="28"/>
      <c r="D324" s="28"/>
      <c r="E324" s="28"/>
      <c r="F324" s="28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 x14ac:dyDescent="0.2">
      <c r="A325" s="7"/>
      <c r="B325" s="27"/>
      <c r="C325" s="28"/>
      <c r="D325" s="28"/>
      <c r="E325" s="28"/>
      <c r="F325" s="28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 x14ac:dyDescent="0.2">
      <c r="A326" s="7"/>
      <c r="B326" s="27"/>
      <c r="C326" s="28"/>
      <c r="D326" s="28"/>
      <c r="E326" s="28"/>
      <c r="F326" s="28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 x14ac:dyDescent="0.2">
      <c r="A327" s="7"/>
      <c r="B327" s="27"/>
      <c r="C327" s="28"/>
      <c r="D327" s="28"/>
      <c r="E327" s="28"/>
      <c r="F327" s="28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 x14ac:dyDescent="0.2">
      <c r="A328" s="7"/>
      <c r="B328" s="27"/>
      <c r="C328" s="28"/>
      <c r="D328" s="28"/>
      <c r="E328" s="28"/>
      <c r="F328" s="28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 x14ac:dyDescent="0.2">
      <c r="A329" s="7"/>
      <c r="B329" s="27"/>
      <c r="C329" s="28"/>
      <c r="D329" s="28"/>
      <c r="E329" s="28"/>
      <c r="F329" s="28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 x14ac:dyDescent="0.2">
      <c r="A330" s="7"/>
      <c r="B330" s="27"/>
      <c r="C330" s="28"/>
      <c r="D330" s="28"/>
      <c r="E330" s="28"/>
      <c r="F330" s="28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 x14ac:dyDescent="0.2">
      <c r="A331" s="7"/>
      <c r="B331" s="27"/>
      <c r="C331" s="28"/>
      <c r="D331" s="28"/>
      <c r="E331" s="28"/>
      <c r="F331" s="28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 x14ac:dyDescent="0.2">
      <c r="A332" s="7"/>
      <c r="B332" s="27"/>
      <c r="C332" s="28"/>
      <c r="D332" s="28"/>
      <c r="E332" s="28"/>
      <c r="F332" s="28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 x14ac:dyDescent="0.2">
      <c r="A333" s="7"/>
      <c r="B333" s="27"/>
      <c r="C333" s="28"/>
      <c r="D333" s="28"/>
      <c r="E333" s="28"/>
      <c r="F333" s="28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 x14ac:dyDescent="0.2">
      <c r="A334" s="7"/>
      <c r="B334" s="27"/>
      <c r="C334" s="28"/>
      <c r="D334" s="28"/>
      <c r="E334" s="28"/>
      <c r="F334" s="28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 x14ac:dyDescent="0.2">
      <c r="A335" s="7"/>
      <c r="B335" s="27"/>
      <c r="C335" s="28"/>
      <c r="D335" s="28"/>
      <c r="E335" s="28"/>
      <c r="F335" s="28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 x14ac:dyDescent="0.2">
      <c r="A336" s="7"/>
      <c r="B336" s="27"/>
      <c r="C336" s="28"/>
      <c r="D336" s="28"/>
      <c r="E336" s="28"/>
      <c r="F336" s="28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 x14ac:dyDescent="0.2">
      <c r="A337" s="7"/>
      <c r="B337" s="27"/>
      <c r="C337" s="28"/>
      <c r="D337" s="28"/>
      <c r="E337" s="28"/>
      <c r="F337" s="28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 x14ac:dyDescent="0.2">
      <c r="A338" s="7"/>
      <c r="B338" s="27"/>
      <c r="C338" s="28"/>
      <c r="D338" s="28"/>
      <c r="E338" s="28"/>
      <c r="F338" s="28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 x14ac:dyDescent="0.2">
      <c r="A339" s="7"/>
      <c r="B339" s="27"/>
      <c r="C339" s="28"/>
      <c r="D339" s="28"/>
      <c r="E339" s="28"/>
      <c r="F339" s="28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 x14ac:dyDescent="0.2">
      <c r="A340" s="7"/>
      <c r="B340" s="27"/>
      <c r="C340" s="28"/>
      <c r="D340" s="28"/>
      <c r="E340" s="28"/>
      <c r="F340" s="28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 x14ac:dyDescent="0.2">
      <c r="A341" s="7"/>
      <c r="B341" s="27"/>
      <c r="C341" s="28"/>
      <c r="D341" s="28"/>
      <c r="E341" s="28"/>
      <c r="F341" s="28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 x14ac:dyDescent="0.2">
      <c r="A342" s="7"/>
      <c r="B342" s="27"/>
      <c r="C342" s="28"/>
      <c r="D342" s="28"/>
      <c r="E342" s="28"/>
      <c r="F342" s="28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 x14ac:dyDescent="0.2">
      <c r="A343" s="7"/>
      <c r="B343" s="27"/>
      <c r="C343" s="28"/>
      <c r="D343" s="28"/>
      <c r="E343" s="28"/>
      <c r="F343" s="28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 x14ac:dyDescent="0.2">
      <c r="A344" s="7"/>
      <c r="B344" s="27"/>
      <c r="C344" s="28"/>
      <c r="D344" s="28"/>
      <c r="E344" s="28"/>
      <c r="F344" s="28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 x14ac:dyDescent="0.2">
      <c r="A345" s="7"/>
      <c r="B345" s="27"/>
      <c r="C345" s="28"/>
      <c r="D345" s="28"/>
      <c r="E345" s="28"/>
      <c r="F345" s="28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 x14ac:dyDescent="0.2">
      <c r="A346" s="7"/>
      <c r="B346" s="27"/>
      <c r="C346" s="28"/>
      <c r="D346" s="28"/>
      <c r="E346" s="28"/>
      <c r="F346" s="28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 x14ac:dyDescent="0.2">
      <c r="A347" s="7"/>
      <c r="B347" s="27"/>
      <c r="C347" s="28"/>
      <c r="D347" s="28"/>
      <c r="E347" s="28"/>
      <c r="F347" s="28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 x14ac:dyDescent="0.2">
      <c r="A348" s="7"/>
      <c r="B348" s="27"/>
      <c r="C348" s="28"/>
      <c r="D348" s="28"/>
      <c r="E348" s="28"/>
      <c r="F348" s="28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 x14ac:dyDescent="0.2">
      <c r="A349" s="7"/>
      <c r="B349" s="27"/>
      <c r="C349" s="28"/>
      <c r="D349" s="28"/>
      <c r="E349" s="28"/>
      <c r="F349" s="28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 x14ac:dyDescent="0.2">
      <c r="A350" s="7"/>
      <c r="B350" s="27"/>
      <c r="C350" s="28"/>
      <c r="D350" s="28"/>
      <c r="E350" s="28"/>
      <c r="F350" s="28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 x14ac:dyDescent="0.2">
      <c r="A351" s="7"/>
      <c r="B351" s="27"/>
      <c r="C351" s="28"/>
      <c r="D351" s="28"/>
      <c r="E351" s="28"/>
      <c r="F351" s="28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 x14ac:dyDescent="0.2">
      <c r="A352" s="7"/>
      <c r="B352" s="27"/>
      <c r="C352" s="28"/>
      <c r="D352" s="28"/>
      <c r="E352" s="28"/>
      <c r="F352" s="28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 x14ac:dyDescent="0.2">
      <c r="A353" s="7"/>
      <c r="B353" s="27"/>
      <c r="C353" s="28"/>
      <c r="D353" s="28"/>
      <c r="E353" s="28"/>
      <c r="F353" s="28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 x14ac:dyDescent="0.2">
      <c r="A354" s="7"/>
      <c r="B354" s="27"/>
      <c r="C354" s="28"/>
      <c r="D354" s="28"/>
      <c r="E354" s="28"/>
      <c r="F354" s="28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 x14ac:dyDescent="0.2">
      <c r="A355" s="7"/>
      <c r="B355" s="27"/>
      <c r="C355" s="28"/>
      <c r="D355" s="28"/>
      <c r="E355" s="28"/>
      <c r="F355" s="28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 x14ac:dyDescent="0.2">
      <c r="A356" s="7"/>
      <c r="B356" s="27"/>
      <c r="C356" s="28"/>
      <c r="D356" s="28"/>
      <c r="E356" s="28"/>
      <c r="F356" s="28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 x14ac:dyDescent="0.2">
      <c r="A357" s="7"/>
      <c r="B357" s="27"/>
      <c r="C357" s="28"/>
      <c r="D357" s="28"/>
      <c r="E357" s="28"/>
      <c r="F357" s="28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 x14ac:dyDescent="0.2">
      <c r="A358" s="7"/>
      <c r="B358" s="27"/>
      <c r="C358" s="28"/>
      <c r="D358" s="28"/>
      <c r="E358" s="28"/>
      <c r="F358" s="28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 x14ac:dyDescent="0.2">
      <c r="A359" s="7"/>
      <c r="B359" s="27"/>
      <c r="C359" s="28"/>
      <c r="D359" s="28"/>
      <c r="E359" s="28"/>
      <c r="F359" s="28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 x14ac:dyDescent="0.2">
      <c r="A360" s="7"/>
      <c r="B360" s="27"/>
      <c r="C360" s="28"/>
      <c r="D360" s="28"/>
      <c r="E360" s="28"/>
      <c r="F360" s="28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 x14ac:dyDescent="0.2">
      <c r="A361" s="7"/>
      <c r="B361" s="27"/>
      <c r="C361" s="28"/>
      <c r="D361" s="28"/>
      <c r="E361" s="28"/>
      <c r="F361" s="28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 x14ac:dyDescent="0.2">
      <c r="A362" s="7"/>
      <c r="B362" s="27"/>
      <c r="C362" s="28"/>
      <c r="D362" s="28"/>
      <c r="E362" s="28"/>
      <c r="F362" s="28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 x14ac:dyDescent="0.2">
      <c r="A363" s="7"/>
      <c r="B363" s="27"/>
      <c r="C363" s="28"/>
      <c r="D363" s="28"/>
      <c r="E363" s="28"/>
      <c r="F363" s="28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 x14ac:dyDescent="0.2">
      <c r="A364" s="7"/>
      <c r="B364" s="27"/>
      <c r="C364" s="28"/>
      <c r="D364" s="28"/>
      <c r="E364" s="28"/>
      <c r="F364" s="28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 x14ac:dyDescent="0.2">
      <c r="A365" s="7"/>
      <c r="B365" s="27"/>
      <c r="C365" s="28"/>
      <c r="D365" s="28"/>
      <c r="E365" s="28"/>
      <c r="F365" s="28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 x14ac:dyDescent="0.2">
      <c r="A366" s="7"/>
      <c r="B366" s="27"/>
      <c r="C366" s="28"/>
      <c r="D366" s="28"/>
      <c r="E366" s="28"/>
      <c r="F366" s="28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 x14ac:dyDescent="0.2">
      <c r="A367" s="7"/>
      <c r="B367" s="27"/>
      <c r="C367" s="28"/>
      <c r="D367" s="28"/>
      <c r="E367" s="28"/>
      <c r="F367" s="28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 x14ac:dyDescent="0.2">
      <c r="A368" s="7"/>
      <c r="B368" s="27"/>
      <c r="C368" s="28"/>
      <c r="D368" s="28"/>
      <c r="E368" s="28"/>
      <c r="F368" s="28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 x14ac:dyDescent="0.2">
      <c r="A369" s="7"/>
      <c r="B369" s="27"/>
      <c r="C369" s="28"/>
      <c r="D369" s="28"/>
      <c r="E369" s="28"/>
      <c r="F369" s="28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 x14ac:dyDescent="0.2">
      <c r="A370" s="7"/>
      <c r="B370" s="27"/>
      <c r="C370" s="28"/>
      <c r="D370" s="28"/>
      <c r="E370" s="28"/>
      <c r="F370" s="28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 x14ac:dyDescent="0.2">
      <c r="A371" s="7"/>
      <c r="B371" s="27"/>
      <c r="C371" s="28"/>
      <c r="D371" s="28"/>
      <c r="E371" s="28"/>
      <c r="F371" s="28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 x14ac:dyDescent="0.2">
      <c r="A372" s="7"/>
      <c r="B372" s="27"/>
      <c r="C372" s="28"/>
      <c r="D372" s="28"/>
      <c r="E372" s="28"/>
      <c r="F372" s="28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 x14ac:dyDescent="0.2">
      <c r="A373" s="7"/>
      <c r="B373" s="27"/>
      <c r="C373" s="28"/>
      <c r="D373" s="28"/>
      <c r="E373" s="28"/>
      <c r="F373" s="28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 x14ac:dyDescent="0.2">
      <c r="A374" s="7"/>
      <c r="B374" s="27"/>
      <c r="C374" s="28"/>
      <c r="D374" s="28"/>
      <c r="E374" s="28"/>
      <c r="F374" s="28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 x14ac:dyDescent="0.2">
      <c r="A375" s="7"/>
      <c r="B375" s="27"/>
      <c r="C375" s="28"/>
      <c r="D375" s="28"/>
      <c r="E375" s="28"/>
      <c r="F375" s="28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 x14ac:dyDescent="0.2">
      <c r="A376" s="7"/>
      <c r="B376" s="27"/>
      <c r="C376" s="28"/>
      <c r="D376" s="28"/>
      <c r="E376" s="28"/>
      <c r="F376" s="28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 x14ac:dyDescent="0.2">
      <c r="A377" s="7"/>
      <c r="B377" s="27"/>
      <c r="C377" s="28"/>
      <c r="D377" s="28"/>
      <c r="E377" s="28"/>
      <c r="F377" s="28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 x14ac:dyDescent="0.2">
      <c r="A378" s="7"/>
      <c r="B378" s="27"/>
      <c r="C378" s="28"/>
      <c r="D378" s="28"/>
      <c r="E378" s="28"/>
      <c r="F378" s="28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 x14ac:dyDescent="0.2">
      <c r="A379" s="7"/>
      <c r="B379" s="27"/>
      <c r="C379" s="28"/>
      <c r="D379" s="28"/>
      <c r="E379" s="28"/>
      <c r="F379" s="28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 x14ac:dyDescent="0.2">
      <c r="A380" s="7"/>
      <c r="B380" s="27"/>
      <c r="C380" s="28"/>
      <c r="D380" s="28"/>
      <c r="E380" s="28"/>
      <c r="F380" s="28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 x14ac:dyDescent="0.2">
      <c r="A381" s="7"/>
      <c r="B381" s="27"/>
      <c r="C381" s="28"/>
      <c r="D381" s="28"/>
      <c r="E381" s="28"/>
      <c r="F381" s="28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 x14ac:dyDescent="0.2">
      <c r="A382" s="7"/>
      <c r="B382" s="27"/>
      <c r="C382" s="28"/>
      <c r="D382" s="28"/>
      <c r="E382" s="28"/>
      <c r="F382" s="28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 x14ac:dyDescent="0.2">
      <c r="A383" s="7"/>
      <c r="B383" s="27"/>
      <c r="C383" s="28"/>
      <c r="D383" s="28"/>
      <c r="E383" s="28"/>
      <c r="F383" s="28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 x14ac:dyDescent="0.2">
      <c r="A384" s="7"/>
      <c r="B384" s="27"/>
      <c r="C384" s="28"/>
      <c r="D384" s="28"/>
      <c r="E384" s="28"/>
      <c r="F384" s="28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 x14ac:dyDescent="0.2">
      <c r="A385" s="7"/>
      <c r="B385" s="27"/>
      <c r="C385" s="28"/>
      <c r="D385" s="28"/>
      <c r="E385" s="28"/>
      <c r="F385" s="28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 x14ac:dyDescent="0.2">
      <c r="A386" s="7"/>
      <c r="B386" s="27"/>
      <c r="C386" s="28"/>
      <c r="D386" s="28"/>
      <c r="E386" s="28"/>
      <c r="F386" s="28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 x14ac:dyDescent="0.2">
      <c r="A387" s="7"/>
      <c r="B387" s="27"/>
      <c r="C387" s="28"/>
      <c r="D387" s="28"/>
      <c r="E387" s="28"/>
      <c r="F387" s="28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 x14ac:dyDescent="0.2">
      <c r="A388" s="7"/>
      <c r="B388" s="27"/>
      <c r="C388" s="28"/>
      <c r="D388" s="28"/>
      <c r="E388" s="28"/>
      <c r="F388" s="28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 x14ac:dyDescent="0.2">
      <c r="A389" s="7"/>
      <c r="B389" s="27"/>
      <c r="C389" s="28"/>
      <c r="D389" s="28"/>
      <c r="E389" s="28"/>
      <c r="F389" s="28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 x14ac:dyDescent="0.2">
      <c r="A390" s="7"/>
      <c r="B390" s="27"/>
      <c r="C390" s="28"/>
      <c r="D390" s="28"/>
      <c r="E390" s="28"/>
      <c r="F390" s="28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 x14ac:dyDescent="0.2">
      <c r="A391" s="7"/>
      <c r="B391" s="27"/>
      <c r="C391" s="28"/>
      <c r="D391" s="28"/>
      <c r="E391" s="28"/>
      <c r="F391" s="28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 x14ac:dyDescent="0.2">
      <c r="A392" s="7"/>
      <c r="B392" s="27"/>
      <c r="C392" s="28"/>
      <c r="D392" s="28"/>
      <c r="E392" s="28"/>
      <c r="F392" s="28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 x14ac:dyDescent="0.2">
      <c r="A393" s="7"/>
      <c r="B393" s="27"/>
      <c r="C393" s="28"/>
      <c r="D393" s="28"/>
      <c r="E393" s="28"/>
      <c r="F393" s="28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 x14ac:dyDescent="0.2">
      <c r="A394" s="7"/>
      <c r="B394" s="27"/>
      <c r="C394" s="28"/>
      <c r="D394" s="28"/>
      <c r="E394" s="28"/>
      <c r="F394" s="28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 x14ac:dyDescent="0.2">
      <c r="A395" s="7"/>
      <c r="B395" s="27"/>
      <c r="C395" s="28"/>
      <c r="D395" s="28"/>
      <c r="E395" s="28"/>
      <c r="F395" s="28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 x14ac:dyDescent="0.2">
      <c r="A396" s="7"/>
      <c r="B396" s="27"/>
      <c r="C396" s="28"/>
      <c r="D396" s="28"/>
      <c r="E396" s="28"/>
      <c r="F396" s="28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 x14ac:dyDescent="0.2">
      <c r="A397" s="7"/>
      <c r="B397" s="27"/>
      <c r="C397" s="28"/>
      <c r="D397" s="28"/>
      <c r="E397" s="28"/>
      <c r="F397" s="28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 x14ac:dyDescent="0.2">
      <c r="A398" s="7"/>
      <c r="B398" s="27"/>
      <c r="C398" s="28"/>
      <c r="D398" s="28"/>
      <c r="E398" s="28"/>
      <c r="F398" s="28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 x14ac:dyDescent="0.2">
      <c r="A399" s="7"/>
      <c r="B399" s="27"/>
      <c r="C399" s="28"/>
      <c r="D399" s="28"/>
      <c r="E399" s="28"/>
      <c r="F399" s="28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 x14ac:dyDescent="0.2">
      <c r="A400" s="7"/>
      <c r="B400" s="27"/>
      <c r="C400" s="28"/>
      <c r="D400" s="28"/>
      <c r="E400" s="28"/>
      <c r="F400" s="28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 x14ac:dyDescent="0.2">
      <c r="A401" s="7"/>
      <c r="B401" s="27"/>
      <c r="C401" s="28"/>
      <c r="D401" s="28"/>
      <c r="E401" s="28"/>
      <c r="F401" s="28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 x14ac:dyDescent="0.2">
      <c r="A402" s="7"/>
      <c r="B402" s="27"/>
      <c r="C402" s="28"/>
      <c r="D402" s="28"/>
      <c r="E402" s="28"/>
      <c r="F402" s="28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 x14ac:dyDescent="0.2">
      <c r="A403" s="7"/>
      <c r="B403" s="27"/>
      <c r="C403" s="28"/>
      <c r="D403" s="28"/>
      <c r="E403" s="28"/>
      <c r="F403" s="28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 x14ac:dyDescent="0.2">
      <c r="A404" s="7"/>
      <c r="B404" s="27"/>
      <c r="C404" s="28"/>
      <c r="D404" s="28"/>
      <c r="E404" s="28"/>
      <c r="F404" s="28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 x14ac:dyDescent="0.2">
      <c r="A405" s="7"/>
      <c r="B405" s="27"/>
      <c r="C405" s="28"/>
      <c r="D405" s="28"/>
      <c r="E405" s="28"/>
      <c r="F405" s="28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 x14ac:dyDescent="0.2">
      <c r="A406" s="7"/>
      <c r="B406" s="27"/>
      <c r="C406" s="28"/>
      <c r="D406" s="28"/>
      <c r="E406" s="28"/>
      <c r="F406" s="28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 x14ac:dyDescent="0.2">
      <c r="A407" s="7"/>
      <c r="B407" s="27"/>
      <c r="C407" s="28"/>
      <c r="D407" s="28"/>
      <c r="E407" s="28"/>
      <c r="F407" s="28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 x14ac:dyDescent="0.2">
      <c r="A408" s="7"/>
      <c r="B408" s="27"/>
      <c r="C408" s="28"/>
      <c r="D408" s="28"/>
      <c r="E408" s="28"/>
      <c r="F408" s="28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 x14ac:dyDescent="0.2">
      <c r="A409" s="7"/>
      <c r="B409" s="27"/>
      <c r="C409" s="28"/>
      <c r="D409" s="28"/>
      <c r="E409" s="28"/>
      <c r="F409" s="28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 x14ac:dyDescent="0.2">
      <c r="A410" s="7"/>
      <c r="B410" s="27"/>
      <c r="C410" s="28"/>
      <c r="D410" s="28"/>
      <c r="E410" s="28"/>
      <c r="F410" s="28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 x14ac:dyDescent="0.2">
      <c r="A411" s="7"/>
      <c r="B411" s="27"/>
      <c r="C411" s="28"/>
      <c r="D411" s="28"/>
      <c r="E411" s="28"/>
      <c r="F411" s="28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 x14ac:dyDescent="0.2">
      <c r="A412" s="7"/>
      <c r="B412" s="27"/>
      <c r="C412" s="28"/>
      <c r="D412" s="28"/>
      <c r="E412" s="28"/>
      <c r="F412" s="28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 x14ac:dyDescent="0.2">
      <c r="A413" s="7"/>
      <c r="B413" s="27"/>
      <c r="C413" s="28"/>
      <c r="D413" s="28"/>
      <c r="E413" s="28"/>
      <c r="F413" s="28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 x14ac:dyDescent="0.2">
      <c r="A414" s="7"/>
      <c r="B414" s="27"/>
      <c r="C414" s="28"/>
      <c r="D414" s="28"/>
      <c r="E414" s="28"/>
      <c r="F414" s="28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 x14ac:dyDescent="0.2">
      <c r="A415" s="7"/>
      <c r="B415" s="27"/>
      <c r="C415" s="28"/>
      <c r="D415" s="28"/>
      <c r="E415" s="28"/>
      <c r="F415" s="28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 x14ac:dyDescent="0.2">
      <c r="A416" s="7"/>
      <c r="B416" s="27"/>
      <c r="C416" s="28"/>
      <c r="D416" s="28"/>
      <c r="E416" s="28"/>
      <c r="F416" s="28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 x14ac:dyDescent="0.2">
      <c r="A417" s="7"/>
      <c r="B417" s="27"/>
      <c r="C417" s="28"/>
      <c r="D417" s="28"/>
      <c r="E417" s="28"/>
      <c r="F417" s="28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 x14ac:dyDescent="0.2">
      <c r="A418" s="7"/>
      <c r="B418" s="27"/>
      <c r="C418" s="28"/>
      <c r="D418" s="28"/>
      <c r="E418" s="28"/>
      <c r="F418" s="28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 x14ac:dyDescent="0.2">
      <c r="A419" s="7"/>
      <c r="B419" s="27"/>
      <c r="C419" s="28"/>
      <c r="D419" s="28"/>
      <c r="E419" s="28"/>
      <c r="F419" s="28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 x14ac:dyDescent="0.2">
      <c r="A420" s="7"/>
      <c r="B420" s="27"/>
      <c r="C420" s="28"/>
      <c r="D420" s="28"/>
      <c r="E420" s="28"/>
      <c r="F420" s="28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 x14ac:dyDescent="0.2">
      <c r="A421" s="7"/>
      <c r="B421" s="27"/>
      <c r="C421" s="28"/>
      <c r="D421" s="28"/>
      <c r="E421" s="28"/>
      <c r="F421" s="28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 x14ac:dyDescent="0.2">
      <c r="A422" s="7"/>
      <c r="B422" s="27"/>
      <c r="C422" s="28"/>
      <c r="D422" s="28"/>
      <c r="E422" s="28"/>
      <c r="F422" s="28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 x14ac:dyDescent="0.2">
      <c r="A423" s="7"/>
      <c r="B423" s="27"/>
      <c r="C423" s="28"/>
      <c r="D423" s="28"/>
      <c r="E423" s="28"/>
      <c r="F423" s="28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 x14ac:dyDescent="0.2">
      <c r="A424" s="7"/>
      <c r="B424" s="27"/>
      <c r="C424" s="28"/>
      <c r="D424" s="28"/>
      <c r="E424" s="28"/>
      <c r="F424" s="28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 x14ac:dyDescent="0.2">
      <c r="A425" s="7"/>
      <c r="B425" s="27"/>
      <c r="C425" s="28"/>
      <c r="D425" s="28"/>
      <c r="E425" s="28"/>
      <c r="F425" s="28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 x14ac:dyDescent="0.2">
      <c r="A426" s="7"/>
      <c r="B426" s="27"/>
      <c r="C426" s="28"/>
      <c r="D426" s="28"/>
      <c r="E426" s="28"/>
      <c r="F426" s="28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 x14ac:dyDescent="0.2">
      <c r="A427" s="7"/>
      <c r="B427" s="27"/>
      <c r="C427" s="28"/>
      <c r="D427" s="28"/>
      <c r="E427" s="28"/>
      <c r="F427" s="28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 x14ac:dyDescent="0.2">
      <c r="A428" s="7"/>
      <c r="B428" s="27"/>
      <c r="C428" s="28"/>
      <c r="D428" s="28"/>
      <c r="E428" s="28"/>
      <c r="F428" s="28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 x14ac:dyDescent="0.2">
      <c r="A429" s="7"/>
      <c r="B429" s="27"/>
      <c r="C429" s="28"/>
      <c r="D429" s="28"/>
      <c r="E429" s="28"/>
      <c r="F429" s="28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 x14ac:dyDescent="0.2">
      <c r="A430" s="7"/>
      <c r="B430" s="27"/>
      <c r="C430" s="28"/>
      <c r="D430" s="28"/>
      <c r="E430" s="28"/>
      <c r="F430" s="28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 x14ac:dyDescent="0.2">
      <c r="A431" s="7"/>
      <c r="B431" s="27"/>
      <c r="C431" s="28"/>
      <c r="D431" s="28"/>
      <c r="E431" s="28"/>
      <c r="F431" s="28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 x14ac:dyDescent="0.2">
      <c r="A432" s="7"/>
      <c r="B432" s="27"/>
      <c r="C432" s="28"/>
      <c r="D432" s="28"/>
      <c r="E432" s="28"/>
      <c r="F432" s="28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 x14ac:dyDescent="0.2">
      <c r="A433" s="7"/>
      <c r="B433" s="27"/>
      <c r="C433" s="28"/>
      <c r="D433" s="28"/>
      <c r="E433" s="28"/>
      <c r="F433" s="28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 x14ac:dyDescent="0.2">
      <c r="A434" s="7"/>
      <c r="B434" s="27"/>
      <c r="C434" s="28"/>
      <c r="D434" s="28"/>
      <c r="E434" s="28"/>
      <c r="F434" s="28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 x14ac:dyDescent="0.2">
      <c r="A435" s="7"/>
      <c r="B435" s="27"/>
      <c r="C435" s="28"/>
      <c r="D435" s="28"/>
      <c r="E435" s="28"/>
      <c r="F435" s="28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 x14ac:dyDescent="0.2">
      <c r="A436" s="7"/>
      <c r="B436" s="27"/>
      <c r="C436" s="28"/>
      <c r="D436" s="28"/>
      <c r="E436" s="28"/>
      <c r="F436" s="28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 x14ac:dyDescent="0.2">
      <c r="A437" s="7"/>
      <c r="B437" s="27"/>
      <c r="C437" s="28"/>
      <c r="D437" s="28"/>
      <c r="E437" s="28"/>
      <c r="F437" s="28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 x14ac:dyDescent="0.2">
      <c r="A438" s="7"/>
      <c r="B438" s="27"/>
      <c r="C438" s="28"/>
      <c r="D438" s="28"/>
      <c r="E438" s="28"/>
      <c r="F438" s="28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 x14ac:dyDescent="0.2">
      <c r="A439" s="7"/>
      <c r="B439" s="27"/>
      <c r="C439" s="28"/>
      <c r="D439" s="28"/>
      <c r="E439" s="28"/>
      <c r="F439" s="28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 x14ac:dyDescent="0.2">
      <c r="A440" s="7"/>
      <c r="B440" s="27"/>
      <c r="C440" s="28"/>
      <c r="D440" s="28"/>
      <c r="E440" s="28"/>
      <c r="F440" s="28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 x14ac:dyDescent="0.2">
      <c r="A441" s="7"/>
      <c r="B441" s="27"/>
      <c r="C441" s="28"/>
      <c r="D441" s="28"/>
      <c r="E441" s="28"/>
      <c r="F441" s="28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 x14ac:dyDescent="0.2">
      <c r="A442" s="7"/>
      <c r="B442" s="27"/>
      <c r="C442" s="28"/>
      <c r="D442" s="28"/>
      <c r="E442" s="28"/>
      <c r="F442" s="28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 x14ac:dyDescent="0.2">
      <c r="A443" s="7"/>
      <c r="B443" s="27"/>
      <c r="C443" s="28"/>
      <c r="D443" s="28"/>
      <c r="E443" s="28"/>
      <c r="F443" s="28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 x14ac:dyDescent="0.2">
      <c r="A444" s="7"/>
      <c r="B444" s="27"/>
      <c r="C444" s="28"/>
      <c r="D444" s="28"/>
      <c r="E444" s="28"/>
      <c r="F444" s="28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 x14ac:dyDescent="0.2">
      <c r="A445" s="7"/>
      <c r="B445" s="27"/>
      <c r="C445" s="28"/>
      <c r="D445" s="28"/>
      <c r="E445" s="28"/>
      <c r="F445" s="28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 x14ac:dyDescent="0.2">
      <c r="A446" s="7"/>
      <c r="B446" s="27"/>
      <c r="C446" s="28"/>
      <c r="D446" s="28"/>
      <c r="E446" s="28"/>
      <c r="F446" s="28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 x14ac:dyDescent="0.2">
      <c r="A447" s="7"/>
      <c r="B447" s="27"/>
      <c r="C447" s="28"/>
      <c r="D447" s="28"/>
      <c r="E447" s="28"/>
      <c r="F447" s="28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 x14ac:dyDescent="0.2">
      <c r="A448" s="7"/>
      <c r="B448" s="27"/>
      <c r="C448" s="28"/>
      <c r="D448" s="28"/>
      <c r="E448" s="28"/>
      <c r="F448" s="28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 x14ac:dyDescent="0.2">
      <c r="A449" s="7"/>
      <c r="B449" s="27"/>
      <c r="C449" s="28"/>
      <c r="D449" s="28"/>
      <c r="E449" s="28"/>
      <c r="F449" s="28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 x14ac:dyDescent="0.2">
      <c r="A450" s="7"/>
      <c r="B450" s="27"/>
      <c r="C450" s="28"/>
      <c r="D450" s="28"/>
      <c r="E450" s="28"/>
      <c r="F450" s="28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 x14ac:dyDescent="0.2">
      <c r="A451" s="7"/>
      <c r="B451" s="27"/>
      <c r="C451" s="28"/>
      <c r="D451" s="28"/>
      <c r="E451" s="28"/>
      <c r="F451" s="28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 x14ac:dyDescent="0.2">
      <c r="A452" s="7"/>
      <c r="B452" s="27"/>
      <c r="C452" s="28"/>
      <c r="D452" s="28"/>
      <c r="E452" s="28"/>
      <c r="F452" s="28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 x14ac:dyDescent="0.2">
      <c r="A453" s="7"/>
      <c r="B453" s="27"/>
      <c r="C453" s="28"/>
      <c r="D453" s="28"/>
      <c r="E453" s="28"/>
      <c r="F453" s="28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 x14ac:dyDescent="0.2">
      <c r="A454" s="7"/>
      <c r="B454" s="27"/>
      <c r="C454" s="28"/>
      <c r="D454" s="28"/>
      <c r="E454" s="28"/>
      <c r="F454" s="28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 x14ac:dyDescent="0.2">
      <c r="A455" s="7"/>
      <c r="B455" s="27"/>
      <c r="C455" s="28"/>
      <c r="D455" s="28"/>
      <c r="E455" s="28"/>
      <c r="F455" s="28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 x14ac:dyDescent="0.2">
      <c r="A456" s="7"/>
      <c r="B456" s="27"/>
      <c r="C456" s="28"/>
      <c r="D456" s="28"/>
      <c r="E456" s="28"/>
      <c r="F456" s="28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 x14ac:dyDescent="0.2">
      <c r="A457" s="7"/>
      <c r="B457" s="27"/>
      <c r="C457" s="28"/>
      <c r="D457" s="28"/>
      <c r="E457" s="28"/>
      <c r="F457" s="28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 x14ac:dyDescent="0.2">
      <c r="A458" s="7"/>
      <c r="B458" s="27"/>
      <c r="C458" s="28"/>
      <c r="D458" s="28"/>
      <c r="E458" s="28"/>
      <c r="F458" s="28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 x14ac:dyDescent="0.2">
      <c r="A459" s="7"/>
      <c r="B459" s="27"/>
      <c r="C459" s="28"/>
      <c r="D459" s="28"/>
      <c r="E459" s="28"/>
      <c r="F459" s="28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 x14ac:dyDescent="0.2">
      <c r="A460" s="7"/>
      <c r="B460" s="27"/>
      <c r="C460" s="28"/>
      <c r="D460" s="28"/>
      <c r="E460" s="28"/>
      <c r="F460" s="28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 x14ac:dyDescent="0.2">
      <c r="A461" s="7"/>
      <c r="B461" s="27"/>
      <c r="C461" s="28"/>
      <c r="D461" s="28"/>
      <c r="E461" s="28"/>
      <c r="F461" s="28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 x14ac:dyDescent="0.2">
      <c r="A462" s="7"/>
      <c r="B462" s="27"/>
      <c r="C462" s="28"/>
      <c r="D462" s="28"/>
      <c r="E462" s="28"/>
      <c r="F462" s="28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 x14ac:dyDescent="0.2">
      <c r="A463" s="7"/>
      <c r="B463" s="27"/>
      <c r="C463" s="28"/>
      <c r="D463" s="28"/>
      <c r="E463" s="28"/>
      <c r="F463" s="28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 x14ac:dyDescent="0.2">
      <c r="A464" s="7"/>
      <c r="B464" s="27"/>
      <c r="C464" s="28"/>
      <c r="D464" s="28"/>
      <c r="E464" s="28"/>
      <c r="F464" s="28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 x14ac:dyDescent="0.2">
      <c r="A465" s="7"/>
      <c r="B465" s="27"/>
      <c r="C465" s="28"/>
      <c r="D465" s="28"/>
      <c r="E465" s="28"/>
      <c r="F465" s="28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 x14ac:dyDescent="0.2">
      <c r="A466" s="7"/>
      <c r="B466" s="27"/>
      <c r="C466" s="28"/>
      <c r="D466" s="28"/>
      <c r="E466" s="28"/>
      <c r="F466" s="28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 x14ac:dyDescent="0.2">
      <c r="A467" s="7"/>
      <c r="B467" s="27"/>
      <c r="C467" s="28"/>
      <c r="D467" s="28"/>
      <c r="E467" s="28"/>
      <c r="F467" s="28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 x14ac:dyDescent="0.2">
      <c r="A468" s="7"/>
      <c r="B468" s="27"/>
      <c r="C468" s="28"/>
      <c r="D468" s="28"/>
      <c r="E468" s="28"/>
      <c r="F468" s="28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 x14ac:dyDescent="0.2">
      <c r="A469" s="7"/>
      <c r="B469" s="27"/>
      <c r="C469" s="28"/>
      <c r="D469" s="28"/>
      <c r="E469" s="28"/>
      <c r="F469" s="28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 x14ac:dyDescent="0.2">
      <c r="A470" s="7"/>
      <c r="B470" s="27"/>
      <c r="C470" s="28"/>
      <c r="D470" s="28"/>
      <c r="E470" s="28"/>
      <c r="F470" s="28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 x14ac:dyDescent="0.2">
      <c r="A471" s="7"/>
      <c r="B471" s="27"/>
      <c r="C471" s="28"/>
      <c r="D471" s="28"/>
      <c r="E471" s="28"/>
      <c r="F471" s="28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 x14ac:dyDescent="0.2">
      <c r="A472" s="7"/>
      <c r="B472" s="27"/>
      <c r="C472" s="28"/>
      <c r="D472" s="28"/>
      <c r="E472" s="28"/>
      <c r="F472" s="28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 x14ac:dyDescent="0.2">
      <c r="A473" s="7"/>
      <c r="B473" s="27"/>
      <c r="C473" s="28"/>
      <c r="D473" s="28"/>
      <c r="E473" s="28"/>
      <c r="F473" s="28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 x14ac:dyDescent="0.2">
      <c r="A474" s="7"/>
      <c r="B474" s="27"/>
      <c r="C474" s="28"/>
      <c r="D474" s="28"/>
      <c r="E474" s="28"/>
      <c r="F474" s="28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 x14ac:dyDescent="0.2">
      <c r="A475" s="7"/>
      <c r="B475" s="27"/>
      <c r="C475" s="28"/>
      <c r="D475" s="28"/>
      <c r="E475" s="28"/>
      <c r="F475" s="28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 x14ac:dyDescent="0.2">
      <c r="A476" s="7"/>
      <c r="B476" s="27"/>
      <c r="C476" s="28"/>
      <c r="D476" s="28"/>
      <c r="E476" s="28"/>
      <c r="F476" s="28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 x14ac:dyDescent="0.2">
      <c r="A477" s="7"/>
      <c r="B477" s="27"/>
      <c r="C477" s="28"/>
      <c r="D477" s="28"/>
      <c r="E477" s="28"/>
      <c r="F477" s="28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 x14ac:dyDescent="0.2">
      <c r="A478" s="7"/>
      <c r="B478" s="27"/>
      <c r="C478" s="28"/>
      <c r="D478" s="28"/>
      <c r="E478" s="28"/>
      <c r="F478" s="28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 x14ac:dyDescent="0.2">
      <c r="A479" s="7"/>
      <c r="B479" s="27"/>
      <c r="C479" s="28"/>
      <c r="D479" s="28"/>
      <c r="E479" s="28"/>
      <c r="F479" s="28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 x14ac:dyDescent="0.2">
      <c r="A480" s="7"/>
      <c r="B480" s="27"/>
      <c r="C480" s="28"/>
      <c r="D480" s="28"/>
      <c r="E480" s="28"/>
      <c r="F480" s="28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 x14ac:dyDescent="0.2">
      <c r="A481" s="7"/>
      <c r="B481" s="27"/>
      <c r="C481" s="28"/>
      <c r="D481" s="28"/>
      <c r="E481" s="28"/>
      <c r="F481" s="28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 x14ac:dyDescent="0.2">
      <c r="A482" s="7"/>
      <c r="B482" s="27"/>
      <c r="C482" s="28"/>
      <c r="D482" s="28"/>
      <c r="E482" s="28"/>
      <c r="F482" s="28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 x14ac:dyDescent="0.2">
      <c r="A483" s="7"/>
      <c r="B483" s="27"/>
      <c r="C483" s="28"/>
      <c r="D483" s="28"/>
      <c r="E483" s="28"/>
      <c r="F483" s="28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 x14ac:dyDescent="0.2">
      <c r="A484" s="7"/>
      <c r="B484" s="27"/>
      <c r="C484" s="28"/>
      <c r="D484" s="28"/>
      <c r="E484" s="28"/>
      <c r="F484" s="28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 x14ac:dyDescent="0.2">
      <c r="A485" s="7"/>
      <c r="B485" s="27"/>
      <c r="C485" s="28"/>
      <c r="D485" s="28"/>
      <c r="E485" s="28"/>
      <c r="F485" s="28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 x14ac:dyDescent="0.2">
      <c r="A486" s="7"/>
      <c r="B486" s="27"/>
      <c r="C486" s="28"/>
      <c r="D486" s="28"/>
      <c r="E486" s="28"/>
      <c r="F486" s="28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 x14ac:dyDescent="0.2">
      <c r="A487" s="7"/>
      <c r="B487" s="27"/>
      <c r="C487" s="28"/>
      <c r="D487" s="28"/>
      <c r="E487" s="28"/>
      <c r="F487" s="28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 x14ac:dyDescent="0.2">
      <c r="A488" s="7"/>
      <c r="B488" s="27"/>
      <c r="C488" s="28"/>
      <c r="D488" s="28"/>
      <c r="E488" s="28"/>
      <c r="F488" s="28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 x14ac:dyDescent="0.2">
      <c r="A489" s="7"/>
      <c r="B489" s="27"/>
      <c r="C489" s="28"/>
      <c r="D489" s="28"/>
      <c r="E489" s="28"/>
      <c r="F489" s="28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 x14ac:dyDescent="0.2">
      <c r="A490" s="7"/>
      <c r="B490" s="27"/>
      <c r="C490" s="28"/>
      <c r="D490" s="28"/>
      <c r="E490" s="28"/>
      <c r="F490" s="28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 x14ac:dyDescent="0.2">
      <c r="A491" s="7"/>
      <c r="B491" s="27"/>
      <c r="C491" s="28"/>
      <c r="D491" s="28"/>
      <c r="E491" s="28"/>
      <c r="F491" s="28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 x14ac:dyDescent="0.2">
      <c r="A492" s="7"/>
      <c r="B492" s="27"/>
      <c r="C492" s="28"/>
      <c r="D492" s="28"/>
      <c r="E492" s="28"/>
      <c r="F492" s="28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 x14ac:dyDescent="0.2">
      <c r="A493" s="7"/>
      <c r="B493" s="27"/>
      <c r="C493" s="28"/>
      <c r="D493" s="28"/>
      <c r="E493" s="28"/>
      <c r="F493" s="28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 x14ac:dyDescent="0.2">
      <c r="A494" s="7"/>
      <c r="B494" s="27"/>
      <c r="C494" s="28"/>
      <c r="D494" s="28"/>
      <c r="E494" s="28"/>
      <c r="F494" s="28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 x14ac:dyDescent="0.2">
      <c r="A495" s="7"/>
      <c r="B495" s="27"/>
      <c r="C495" s="28"/>
      <c r="D495" s="28"/>
      <c r="E495" s="28"/>
      <c r="F495" s="28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 x14ac:dyDescent="0.2">
      <c r="A496" s="7"/>
      <c r="B496" s="27"/>
      <c r="C496" s="28"/>
      <c r="D496" s="28"/>
      <c r="E496" s="28"/>
      <c r="F496" s="28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 x14ac:dyDescent="0.2">
      <c r="A497" s="7"/>
      <c r="B497" s="27"/>
      <c r="C497" s="28"/>
      <c r="D497" s="28"/>
      <c r="E497" s="28"/>
      <c r="F497" s="28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 x14ac:dyDescent="0.2">
      <c r="A498" s="7"/>
      <c r="B498" s="27"/>
      <c r="C498" s="28"/>
      <c r="D498" s="28"/>
      <c r="E498" s="28"/>
      <c r="F498" s="28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 x14ac:dyDescent="0.2">
      <c r="A499" s="7"/>
      <c r="B499" s="27"/>
      <c r="C499" s="28"/>
      <c r="D499" s="28"/>
      <c r="E499" s="28"/>
      <c r="F499" s="28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 x14ac:dyDescent="0.2">
      <c r="A500" s="7"/>
      <c r="B500" s="27"/>
      <c r="C500" s="28"/>
      <c r="D500" s="28"/>
      <c r="E500" s="28"/>
      <c r="F500" s="28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 x14ac:dyDescent="0.2">
      <c r="A501" s="7"/>
      <c r="B501" s="27"/>
      <c r="C501" s="28"/>
      <c r="D501" s="28"/>
      <c r="E501" s="28"/>
      <c r="F501" s="28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 x14ac:dyDescent="0.2">
      <c r="A502" s="7"/>
      <c r="B502" s="27"/>
      <c r="C502" s="28"/>
      <c r="D502" s="28"/>
      <c r="E502" s="28"/>
      <c r="F502" s="28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 x14ac:dyDescent="0.2">
      <c r="A503" s="7"/>
      <c r="B503" s="27"/>
      <c r="C503" s="28"/>
      <c r="D503" s="28"/>
      <c r="E503" s="28"/>
      <c r="F503" s="28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 x14ac:dyDescent="0.2">
      <c r="A504" s="7"/>
      <c r="B504" s="27"/>
      <c r="C504" s="28"/>
      <c r="D504" s="28"/>
      <c r="E504" s="28"/>
      <c r="F504" s="28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 x14ac:dyDescent="0.2">
      <c r="A505" s="7"/>
      <c r="B505" s="27"/>
      <c r="C505" s="28"/>
      <c r="D505" s="28"/>
      <c r="E505" s="28"/>
      <c r="F505" s="28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 x14ac:dyDescent="0.2">
      <c r="A506" s="7"/>
      <c r="B506" s="27"/>
      <c r="C506" s="28"/>
      <c r="D506" s="28"/>
      <c r="E506" s="28"/>
      <c r="F506" s="28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 x14ac:dyDescent="0.2">
      <c r="A507" s="7"/>
      <c r="B507" s="27"/>
      <c r="C507" s="28"/>
      <c r="D507" s="28"/>
      <c r="E507" s="28"/>
      <c r="F507" s="28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 x14ac:dyDescent="0.2">
      <c r="A508" s="7"/>
      <c r="B508" s="27"/>
      <c r="C508" s="28"/>
      <c r="D508" s="28"/>
      <c r="E508" s="28"/>
      <c r="F508" s="28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 x14ac:dyDescent="0.2">
      <c r="A509" s="7"/>
      <c r="B509" s="27"/>
      <c r="C509" s="28"/>
      <c r="D509" s="28"/>
      <c r="E509" s="28"/>
      <c r="F509" s="28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 x14ac:dyDescent="0.2">
      <c r="A510" s="7"/>
      <c r="B510" s="27"/>
      <c r="C510" s="28"/>
      <c r="D510" s="28"/>
      <c r="E510" s="28"/>
      <c r="F510" s="28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 x14ac:dyDescent="0.2">
      <c r="A511" s="7"/>
      <c r="B511" s="27"/>
      <c r="C511" s="28"/>
      <c r="D511" s="28"/>
      <c r="E511" s="28"/>
      <c r="F511" s="28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 x14ac:dyDescent="0.2">
      <c r="A512" s="7"/>
      <c r="B512" s="27"/>
      <c r="C512" s="28"/>
      <c r="D512" s="28"/>
      <c r="E512" s="28"/>
      <c r="F512" s="28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 x14ac:dyDescent="0.2">
      <c r="A513" s="7"/>
      <c r="B513" s="27"/>
      <c r="C513" s="28"/>
      <c r="D513" s="28"/>
      <c r="E513" s="28"/>
      <c r="F513" s="28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 x14ac:dyDescent="0.2">
      <c r="A514" s="7"/>
      <c r="B514" s="27"/>
      <c r="C514" s="28"/>
      <c r="D514" s="28"/>
      <c r="E514" s="28"/>
      <c r="F514" s="28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 x14ac:dyDescent="0.2">
      <c r="A515" s="7"/>
      <c r="B515" s="27"/>
      <c r="C515" s="28"/>
      <c r="D515" s="28"/>
      <c r="E515" s="28"/>
      <c r="F515" s="28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 x14ac:dyDescent="0.2">
      <c r="A516" s="7"/>
      <c r="B516" s="27"/>
      <c r="C516" s="28"/>
      <c r="D516" s="28"/>
      <c r="E516" s="28"/>
      <c r="F516" s="28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 x14ac:dyDescent="0.2">
      <c r="A517" s="7"/>
      <c r="B517" s="27"/>
      <c r="C517" s="28"/>
      <c r="D517" s="28"/>
      <c r="E517" s="28"/>
      <c r="F517" s="28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 x14ac:dyDescent="0.2">
      <c r="A518" s="7"/>
      <c r="B518" s="27"/>
      <c r="C518" s="28"/>
      <c r="D518" s="28"/>
      <c r="E518" s="28"/>
      <c r="F518" s="28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 x14ac:dyDescent="0.2">
      <c r="A519" s="7"/>
      <c r="B519" s="27"/>
      <c r="C519" s="28"/>
      <c r="D519" s="28"/>
      <c r="E519" s="28"/>
      <c r="F519" s="28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 x14ac:dyDescent="0.2">
      <c r="A520" s="7"/>
      <c r="B520" s="27"/>
      <c r="C520" s="28"/>
      <c r="D520" s="28"/>
      <c r="E520" s="28"/>
      <c r="F520" s="28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 x14ac:dyDescent="0.2">
      <c r="A521" s="7"/>
      <c r="B521" s="27"/>
      <c r="C521" s="28"/>
      <c r="D521" s="28"/>
      <c r="E521" s="28"/>
      <c r="F521" s="28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 x14ac:dyDescent="0.2">
      <c r="A522" s="7"/>
      <c r="B522" s="27"/>
      <c r="C522" s="28"/>
      <c r="D522" s="28"/>
      <c r="E522" s="28"/>
      <c r="F522" s="28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 x14ac:dyDescent="0.2">
      <c r="A523" s="7"/>
      <c r="B523" s="27"/>
      <c r="C523" s="28"/>
      <c r="D523" s="28"/>
      <c r="E523" s="28"/>
      <c r="F523" s="28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 x14ac:dyDescent="0.2">
      <c r="A524" s="7"/>
      <c r="B524" s="27"/>
      <c r="C524" s="28"/>
      <c r="D524" s="28"/>
      <c r="E524" s="28"/>
      <c r="F524" s="28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 x14ac:dyDescent="0.2">
      <c r="A525" s="7"/>
      <c r="B525" s="27"/>
      <c r="C525" s="28"/>
      <c r="D525" s="28"/>
      <c r="E525" s="28"/>
      <c r="F525" s="28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 x14ac:dyDescent="0.2">
      <c r="A526" s="7"/>
      <c r="B526" s="27"/>
      <c r="C526" s="28"/>
      <c r="D526" s="28"/>
      <c r="E526" s="28"/>
      <c r="F526" s="28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 x14ac:dyDescent="0.2">
      <c r="A527" s="7"/>
      <c r="B527" s="27"/>
      <c r="C527" s="28"/>
      <c r="D527" s="28"/>
      <c r="E527" s="28"/>
      <c r="F527" s="28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 x14ac:dyDescent="0.2">
      <c r="A528" s="7"/>
      <c r="B528" s="27"/>
      <c r="C528" s="28"/>
      <c r="D528" s="28"/>
      <c r="E528" s="28"/>
      <c r="F528" s="28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 x14ac:dyDescent="0.2">
      <c r="A529" s="7"/>
      <c r="B529" s="27"/>
      <c r="C529" s="28"/>
      <c r="D529" s="28"/>
      <c r="E529" s="28"/>
      <c r="F529" s="28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 x14ac:dyDescent="0.2">
      <c r="A530" s="7"/>
      <c r="B530" s="27"/>
      <c r="C530" s="28"/>
      <c r="D530" s="28"/>
      <c r="E530" s="28"/>
      <c r="F530" s="28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 x14ac:dyDescent="0.2">
      <c r="A531" s="7"/>
      <c r="B531" s="27"/>
      <c r="C531" s="28"/>
      <c r="D531" s="28"/>
      <c r="E531" s="28"/>
      <c r="F531" s="28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 x14ac:dyDescent="0.2">
      <c r="A532" s="7"/>
      <c r="B532" s="27"/>
      <c r="C532" s="28"/>
      <c r="D532" s="28"/>
      <c r="E532" s="28"/>
      <c r="F532" s="28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 x14ac:dyDescent="0.2">
      <c r="A533" s="7"/>
      <c r="B533" s="27"/>
      <c r="C533" s="28"/>
      <c r="D533" s="28"/>
      <c r="E533" s="28"/>
      <c r="F533" s="28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 x14ac:dyDescent="0.2">
      <c r="A534" s="7"/>
      <c r="B534" s="27"/>
      <c r="C534" s="28"/>
      <c r="D534" s="28"/>
      <c r="E534" s="28"/>
      <c r="F534" s="28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 x14ac:dyDescent="0.2">
      <c r="A535" s="7"/>
      <c r="B535" s="27"/>
      <c r="C535" s="28"/>
      <c r="D535" s="28"/>
      <c r="E535" s="28"/>
      <c r="F535" s="28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 x14ac:dyDescent="0.2">
      <c r="A536" s="7"/>
      <c r="B536" s="27"/>
      <c r="C536" s="28"/>
      <c r="D536" s="28"/>
      <c r="E536" s="28"/>
      <c r="F536" s="28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 x14ac:dyDescent="0.2">
      <c r="A537" s="7"/>
      <c r="B537" s="27"/>
      <c r="C537" s="28"/>
      <c r="D537" s="28"/>
      <c r="E537" s="28"/>
      <c r="F537" s="28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 x14ac:dyDescent="0.2">
      <c r="A538" s="7"/>
      <c r="B538" s="27"/>
      <c r="C538" s="28"/>
      <c r="D538" s="28"/>
      <c r="E538" s="28"/>
      <c r="F538" s="28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 x14ac:dyDescent="0.2">
      <c r="A539" s="7"/>
      <c r="B539" s="27"/>
      <c r="C539" s="28"/>
      <c r="D539" s="28"/>
      <c r="E539" s="28"/>
      <c r="F539" s="28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 x14ac:dyDescent="0.2">
      <c r="A540" s="7"/>
      <c r="B540" s="27"/>
      <c r="C540" s="28"/>
      <c r="D540" s="28"/>
      <c r="E540" s="28"/>
      <c r="F540" s="28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 x14ac:dyDescent="0.2">
      <c r="A541" s="7"/>
      <c r="B541" s="27"/>
      <c r="C541" s="28"/>
      <c r="D541" s="28"/>
      <c r="E541" s="28"/>
      <c r="F541" s="28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 x14ac:dyDescent="0.2">
      <c r="A542" s="7"/>
      <c r="B542" s="27"/>
      <c r="C542" s="28"/>
      <c r="D542" s="28"/>
      <c r="E542" s="28"/>
      <c r="F542" s="28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 x14ac:dyDescent="0.2">
      <c r="A543" s="7"/>
      <c r="B543" s="27"/>
      <c r="C543" s="28"/>
      <c r="D543" s="28"/>
      <c r="E543" s="28"/>
      <c r="F543" s="28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 x14ac:dyDescent="0.2">
      <c r="A544" s="7"/>
      <c r="B544" s="27"/>
      <c r="C544" s="28"/>
      <c r="D544" s="28"/>
      <c r="E544" s="28"/>
      <c r="F544" s="28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 x14ac:dyDescent="0.2">
      <c r="A545" s="7"/>
      <c r="B545" s="27"/>
      <c r="C545" s="28"/>
      <c r="D545" s="28"/>
      <c r="E545" s="28"/>
      <c r="F545" s="28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 x14ac:dyDescent="0.2">
      <c r="A546" s="7"/>
      <c r="B546" s="27"/>
      <c r="C546" s="28"/>
      <c r="D546" s="28"/>
      <c r="E546" s="28"/>
      <c r="F546" s="28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 x14ac:dyDescent="0.2">
      <c r="A547" s="7"/>
      <c r="B547" s="27"/>
      <c r="C547" s="28"/>
      <c r="D547" s="28"/>
      <c r="E547" s="28"/>
      <c r="F547" s="28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 x14ac:dyDescent="0.2">
      <c r="A548" s="7"/>
      <c r="B548" s="27"/>
      <c r="C548" s="28"/>
      <c r="D548" s="28"/>
      <c r="E548" s="28"/>
      <c r="F548" s="28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 x14ac:dyDescent="0.2">
      <c r="A549" s="7"/>
      <c r="B549" s="27"/>
      <c r="C549" s="28"/>
      <c r="D549" s="28"/>
      <c r="E549" s="28"/>
      <c r="F549" s="28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 x14ac:dyDescent="0.2">
      <c r="A550" s="7"/>
      <c r="B550" s="27"/>
      <c r="C550" s="28"/>
      <c r="D550" s="28"/>
      <c r="E550" s="28"/>
      <c r="F550" s="28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 x14ac:dyDescent="0.2">
      <c r="A551" s="7"/>
      <c r="B551" s="27"/>
      <c r="C551" s="28"/>
      <c r="D551" s="28"/>
      <c r="E551" s="28"/>
      <c r="F551" s="28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 x14ac:dyDescent="0.2">
      <c r="A552" s="7"/>
      <c r="B552" s="27"/>
      <c r="C552" s="28"/>
      <c r="D552" s="28"/>
      <c r="E552" s="28"/>
      <c r="F552" s="28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 x14ac:dyDescent="0.2">
      <c r="A553" s="7"/>
      <c r="B553" s="27"/>
      <c r="C553" s="28"/>
      <c r="D553" s="28"/>
      <c r="E553" s="28"/>
      <c r="F553" s="28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 x14ac:dyDescent="0.2">
      <c r="A554" s="7"/>
      <c r="B554" s="27"/>
      <c r="C554" s="28"/>
      <c r="D554" s="28"/>
      <c r="E554" s="28"/>
      <c r="F554" s="28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 x14ac:dyDescent="0.2">
      <c r="A555" s="7"/>
      <c r="B555" s="27"/>
      <c r="C555" s="28"/>
      <c r="D555" s="28"/>
      <c r="E555" s="28"/>
      <c r="F555" s="28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 x14ac:dyDescent="0.2">
      <c r="A556" s="7"/>
      <c r="B556" s="27"/>
      <c r="C556" s="28"/>
      <c r="D556" s="28"/>
      <c r="E556" s="28"/>
      <c r="F556" s="28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 x14ac:dyDescent="0.2">
      <c r="A557" s="7"/>
      <c r="B557" s="27"/>
      <c r="C557" s="28"/>
      <c r="D557" s="28"/>
      <c r="E557" s="28"/>
      <c r="F557" s="28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 x14ac:dyDescent="0.2">
      <c r="A558" s="7"/>
      <c r="B558" s="27"/>
      <c r="C558" s="28"/>
      <c r="D558" s="28"/>
      <c r="E558" s="28"/>
      <c r="F558" s="28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 x14ac:dyDescent="0.2">
      <c r="A559" s="7"/>
      <c r="B559" s="27"/>
      <c r="C559" s="28"/>
      <c r="D559" s="28"/>
      <c r="E559" s="28"/>
      <c r="F559" s="28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 x14ac:dyDescent="0.2">
      <c r="A560" s="7"/>
      <c r="B560" s="27"/>
      <c r="C560" s="28"/>
      <c r="D560" s="28"/>
      <c r="E560" s="28"/>
      <c r="F560" s="28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 x14ac:dyDescent="0.2">
      <c r="A561" s="7"/>
      <c r="B561" s="27"/>
      <c r="C561" s="28"/>
      <c r="D561" s="28"/>
      <c r="E561" s="28"/>
      <c r="F561" s="28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 x14ac:dyDescent="0.2">
      <c r="A562" s="7"/>
      <c r="B562" s="27"/>
      <c r="C562" s="28"/>
      <c r="D562" s="28"/>
      <c r="E562" s="28"/>
      <c r="F562" s="28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 x14ac:dyDescent="0.2">
      <c r="A563" s="7"/>
      <c r="B563" s="27"/>
      <c r="C563" s="28"/>
      <c r="D563" s="28"/>
      <c r="E563" s="28"/>
      <c r="F563" s="28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 x14ac:dyDescent="0.2">
      <c r="A564" s="7"/>
      <c r="B564" s="27"/>
      <c r="C564" s="28"/>
      <c r="D564" s="28"/>
      <c r="E564" s="28"/>
      <c r="F564" s="28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 x14ac:dyDescent="0.2">
      <c r="A565" s="7"/>
      <c r="B565" s="27"/>
      <c r="C565" s="28"/>
      <c r="D565" s="28"/>
      <c r="E565" s="28"/>
      <c r="F565" s="28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 x14ac:dyDescent="0.2">
      <c r="A566" s="7"/>
      <c r="B566" s="27"/>
      <c r="C566" s="28"/>
      <c r="D566" s="28"/>
      <c r="E566" s="28"/>
      <c r="F566" s="28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 x14ac:dyDescent="0.2">
      <c r="A567" s="7"/>
      <c r="B567" s="27"/>
      <c r="C567" s="28"/>
      <c r="D567" s="28"/>
      <c r="E567" s="28"/>
      <c r="F567" s="28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 x14ac:dyDescent="0.2">
      <c r="A568" s="7"/>
      <c r="B568" s="27"/>
      <c r="C568" s="28"/>
      <c r="D568" s="28"/>
      <c r="E568" s="28"/>
      <c r="F568" s="28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 x14ac:dyDescent="0.2">
      <c r="A569" s="7"/>
      <c r="B569" s="27"/>
      <c r="C569" s="28"/>
      <c r="D569" s="28"/>
      <c r="E569" s="28"/>
      <c r="F569" s="28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 x14ac:dyDescent="0.2">
      <c r="A570" s="7"/>
      <c r="B570" s="27"/>
      <c r="C570" s="28"/>
      <c r="D570" s="28"/>
      <c r="E570" s="28"/>
      <c r="F570" s="28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 x14ac:dyDescent="0.2">
      <c r="A571" s="7"/>
      <c r="B571" s="27"/>
      <c r="C571" s="28"/>
      <c r="D571" s="28"/>
      <c r="E571" s="28"/>
      <c r="F571" s="28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 x14ac:dyDescent="0.2">
      <c r="A572" s="7"/>
      <c r="B572" s="27"/>
      <c r="C572" s="28"/>
      <c r="D572" s="28"/>
      <c r="E572" s="28"/>
      <c r="F572" s="28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 x14ac:dyDescent="0.2">
      <c r="A573" s="7"/>
      <c r="B573" s="27"/>
      <c r="C573" s="28"/>
      <c r="D573" s="28"/>
      <c r="E573" s="28"/>
      <c r="F573" s="28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 x14ac:dyDescent="0.2">
      <c r="A574" s="7"/>
      <c r="B574" s="27"/>
      <c r="C574" s="28"/>
      <c r="D574" s="28"/>
      <c r="E574" s="28"/>
      <c r="F574" s="28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 x14ac:dyDescent="0.2">
      <c r="A575" s="7"/>
      <c r="B575" s="27"/>
      <c r="C575" s="28"/>
      <c r="D575" s="28"/>
      <c r="E575" s="28"/>
      <c r="F575" s="28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 x14ac:dyDescent="0.2">
      <c r="A576" s="7"/>
      <c r="B576" s="27"/>
      <c r="C576" s="28"/>
      <c r="D576" s="28"/>
      <c r="E576" s="28"/>
      <c r="F576" s="28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 x14ac:dyDescent="0.2">
      <c r="A577" s="7"/>
      <c r="B577" s="27"/>
      <c r="C577" s="28"/>
      <c r="D577" s="28"/>
      <c r="E577" s="28"/>
      <c r="F577" s="28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 x14ac:dyDescent="0.2">
      <c r="A578" s="7"/>
      <c r="B578" s="27"/>
      <c r="C578" s="28"/>
      <c r="D578" s="28"/>
      <c r="E578" s="28"/>
      <c r="F578" s="28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 x14ac:dyDescent="0.2">
      <c r="A579" s="7"/>
      <c r="B579" s="27"/>
      <c r="C579" s="28"/>
      <c r="D579" s="28"/>
      <c r="E579" s="28"/>
      <c r="F579" s="28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 x14ac:dyDescent="0.2">
      <c r="A580" s="7"/>
      <c r="B580" s="27"/>
      <c r="C580" s="28"/>
      <c r="D580" s="28"/>
      <c r="E580" s="28"/>
      <c r="F580" s="28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 x14ac:dyDescent="0.2">
      <c r="A581" s="7"/>
      <c r="B581" s="27"/>
      <c r="C581" s="28"/>
      <c r="D581" s="28"/>
      <c r="E581" s="28"/>
      <c r="F581" s="28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 x14ac:dyDescent="0.2">
      <c r="A582" s="7"/>
      <c r="B582" s="27"/>
      <c r="C582" s="28"/>
      <c r="D582" s="28"/>
      <c r="E582" s="28"/>
      <c r="F582" s="28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 x14ac:dyDescent="0.2">
      <c r="A583" s="7"/>
      <c r="B583" s="27"/>
      <c r="C583" s="28"/>
      <c r="D583" s="28"/>
      <c r="E583" s="28"/>
      <c r="F583" s="28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 x14ac:dyDescent="0.2">
      <c r="A584" s="7"/>
      <c r="B584" s="27"/>
      <c r="C584" s="28"/>
      <c r="D584" s="28"/>
      <c r="E584" s="28"/>
      <c r="F584" s="28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 x14ac:dyDescent="0.2">
      <c r="A585" s="7"/>
      <c r="B585" s="27"/>
      <c r="C585" s="28"/>
      <c r="D585" s="28"/>
      <c r="E585" s="28"/>
      <c r="F585" s="28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 x14ac:dyDescent="0.2">
      <c r="A586" s="7"/>
      <c r="B586" s="27"/>
      <c r="C586" s="28"/>
      <c r="D586" s="28"/>
      <c r="E586" s="28"/>
      <c r="F586" s="28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 x14ac:dyDescent="0.2">
      <c r="A587" s="7"/>
      <c r="B587" s="27"/>
      <c r="C587" s="28"/>
      <c r="D587" s="28"/>
      <c r="E587" s="28"/>
      <c r="F587" s="28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 x14ac:dyDescent="0.2">
      <c r="A588" s="7"/>
      <c r="B588" s="27"/>
      <c r="C588" s="28"/>
      <c r="D588" s="28"/>
      <c r="E588" s="28"/>
      <c r="F588" s="28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 x14ac:dyDescent="0.2">
      <c r="A589" s="7"/>
      <c r="B589" s="27"/>
      <c r="C589" s="28"/>
      <c r="D589" s="28"/>
      <c r="E589" s="28"/>
      <c r="F589" s="28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 x14ac:dyDescent="0.2">
      <c r="A590" s="7"/>
      <c r="B590" s="27"/>
      <c r="C590" s="28"/>
      <c r="D590" s="28"/>
      <c r="E590" s="28"/>
      <c r="F590" s="28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 x14ac:dyDescent="0.2">
      <c r="A591" s="7"/>
      <c r="B591" s="27"/>
      <c r="C591" s="28"/>
      <c r="D591" s="28"/>
      <c r="E591" s="28"/>
      <c r="F591" s="28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 x14ac:dyDescent="0.2">
      <c r="A592" s="7"/>
      <c r="B592" s="27"/>
      <c r="C592" s="28"/>
      <c r="D592" s="28"/>
      <c r="E592" s="28"/>
      <c r="F592" s="28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 x14ac:dyDescent="0.2">
      <c r="A593" s="7"/>
      <c r="B593" s="27"/>
      <c r="C593" s="28"/>
      <c r="D593" s="28"/>
      <c r="E593" s="28"/>
      <c r="F593" s="28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 x14ac:dyDescent="0.2">
      <c r="A594" s="7"/>
      <c r="B594" s="27"/>
      <c r="C594" s="28"/>
      <c r="D594" s="28"/>
      <c r="E594" s="28"/>
      <c r="F594" s="28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 x14ac:dyDescent="0.2">
      <c r="A595" s="7"/>
      <c r="B595" s="27"/>
      <c r="C595" s="28"/>
      <c r="D595" s="28"/>
      <c r="E595" s="28"/>
      <c r="F595" s="28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 x14ac:dyDescent="0.2">
      <c r="A596" s="7"/>
      <c r="B596" s="27"/>
      <c r="C596" s="28"/>
      <c r="D596" s="28"/>
      <c r="E596" s="28"/>
      <c r="F596" s="28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 x14ac:dyDescent="0.2">
      <c r="A597" s="7"/>
      <c r="B597" s="27"/>
      <c r="C597" s="28"/>
      <c r="D597" s="28"/>
      <c r="E597" s="28"/>
      <c r="F597" s="28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 x14ac:dyDescent="0.2">
      <c r="A598" s="7"/>
      <c r="B598" s="27"/>
      <c r="C598" s="28"/>
      <c r="D598" s="28"/>
      <c r="E598" s="28"/>
      <c r="F598" s="28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 x14ac:dyDescent="0.2">
      <c r="A599" s="7"/>
      <c r="B599" s="27"/>
      <c r="C599" s="28"/>
      <c r="D599" s="28"/>
      <c r="E599" s="28"/>
      <c r="F599" s="28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 x14ac:dyDescent="0.2">
      <c r="A600" s="7"/>
      <c r="B600" s="27"/>
      <c r="C600" s="28"/>
      <c r="D600" s="28"/>
      <c r="E600" s="28"/>
      <c r="F600" s="28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 x14ac:dyDescent="0.2">
      <c r="A601" s="7"/>
      <c r="B601" s="27"/>
      <c r="C601" s="28"/>
      <c r="D601" s="28"/>
      <c r="E601" s="28"/>
      <c r="F601" s="28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 x14ac:dyDescent="0.2">
      <c r="A602" s="7"/>
      <c r="B602" s="27"/>
      <c r="C602" s="28"/>
      <c r="D602" s="28"/>
      <c r="E602" s="28"/>
      <c r="F602" s="28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 x14ac:dyDescent="0.2">
      <c r="A603" s="7"/>
      <c r="B603" s="27"/>
      <c r="C603" s="28"/>
      <c r="D603" s="28"/>
      <c r="E603" s="28"/>
      <c r="F603" s="28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 x14ac:dyDescent="0.2">
      <c r="A604" s="7"/>
      <c r="B604" s="27"/>
      <c r="C604" s="28"/>
      <c r="D604" s="28"/>
      <c r="E604" s="28"/>
      <c r="F604" s="28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 x14ac:dyDescent="0.2">
      <c r="A605" s="7"/>
      <c r="B605" s="27"/>
      <c r="C605" s="28"/>
      <c r="D605" s="28"/>
      <c r="E605" s="28"/>
      <c r="F605" s="28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 x14ac:dyDescent="0.2">
      <c r="A606" s="7"/>
      <c r="B606" s="27"/>
      <c r="C606" s="28"/>
      <c r="D606" s="28"/>
      <c r="E606" s="28"/>
      <c r="F606" s="28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 x14ac:dyDescent="0.2">
      <c r="A607" s="7"/>
      <c r="B607" s="27"/>
      <c r="C607" s="28"/>
      <c r="D607" s="28"/>
      <c r="E607" s="28"/>
      <c r="F607" s="28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 x14ac:dyDescent="0.2">
      <c r="A608" s="7"/>
      <c r="B608" s="27"/>
      <c r="C608" s="28"/>
      <c r="D608" s="28"/>
      <c r="E608" s="28"/>
      <c r="F608" s="28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 x14ac:dyDescent="0.2">
      <c r="A609" s="7"/>
      <c r="B609" s="27"/>
      <c r="C609" s="28"/>
      <c r="D609" s="28"/>
      <c r="E609" s="28"/>
      <c r="F609" s="28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 x14ac:dyDescent="0.2">
      <c r="A610" s="7"/>
      <c r="B610" s="27"/>
      <c r="C610" s="28"/>
      <c r="D610" s="28"/>
      <c r="E610" s="28"/>
      <c r="F610" s="28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 x14ac:dyDescent="0.2">
      <c r="A611" s="7"/>
      <c r="B611" s="27"/>
      <c r="C611" s="28"/>
      <c r="D611" s="28"/>
      <c r="E611" s="28"/>
      <c r="F611" s="28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 x14ac:dyDescent="0.2">
      <c r="A612" s="7"/>
      <c r="B612" s="27"/>
      <c r="C612" s="28"/>
      <c r="D612" s="28"/>
      <c r="E612" s="28"/>
      <c r="F612" s="28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 x14ac:dyDescent="0.2">
      <c r="A613" s="7"/>
      <c r="B613" s="27"/>
      <c r="C613" s="28"/>
      <c r="D613" s="28"/>
      <c r="E613" s="28"/>
      <c r="F613" s="28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 x14ac:dyDescent="0.2">
      <c r="A614" s="7"/>
      <c r="B614" s="27"/>
      <c r="C614" s="28"/>
      <c r="D614" s="28"/>
      <c r="E614" s="28"/>
      <c r="F614" s="28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 x14ac:dyDescent="0.2">
      <c r="A615" s="7"/>
      <c r="B615" s="27"/>
      <c r="C615" s="28"/>
      <c r="D615" s="28"/>
      <c r="E615" s="28"/>
      <c r="F615" s="28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 x14ac:dyDescent="0.2">
      <c r="A616" s="7"/>
      <c r="B616" s="27"/>
      <c r="C616" s="28"/>
      <c r="D616" s="28"/>
      <c r="E616" s="28"/>
      <c r="F616" s="28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 x14ac:dyDescent="0.2">
      <c r="A617" s="7"/>
      <c r="B617" s="27"/>
      <c r="C617" s="28"/>
      <c r="D617" s="28"/>
      <c r="E617" s="28"/>
      <c r="F617" s="28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 x14ac:dyDescent="0.2">
      <c r="A618" s="7"/>
      <c r="B618" s="27"/>
      <c r="C618" s="28"/>
      <c r="D618" s="28"/>
      <c r="E618" s="28"/>
      <c r="F618" s="28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 x14ac:dyDescent="0.2">
      <c r="A619" s="7"/>
      <c r="B619" s="27"/>
      <c r="C619" s="28"/>
      <c r="D619" s="28"/>
      <c r="E619" s="28"/>
      <c r="F619" s="28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 x14ac:dyDescent="0.2">
      <c r="A620" s="7"/>
      <c r="B620" s="27"/>
      <c r="C620" s="28"/>
      <c r="D620" s="28"/>
      <c r="E620" s="28"/>
      <c r="F620" s="28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 x14ac:dyDescent="0.2">
      <c r="A621" s="7"/>
      <c r="B621" s="27"/>
      <c r="C621" s="28"/>
      <c r="D621" s="28"/>
      <c r="E621" s="28"/>
      <c r="F621" s="28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 x14ac:dyDescent="0.2">
      <c r="A622" s="7"/>
      <c r="B622" s="27"/>
      <c r="C622" s="28"/>
      <c r="D622" s="28"/>
      <c r="E622" s="28"/>
      <c r="F622" s="28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 x14ac:dyDescent="0.2">
      <c r="A623" s="7"/>
      <c r="B623" s="27"/>
      <c r="C623" s="28"/>
      <c r="D623" s="28"/>
      <c r="E623" s="28"/>
      <c r="F623" s="28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 x14ac:dyDescent="0.2">
      <c r="A624" s="7"/>
      <c r="B624" s="27"/>
      <c r="C624" s="28"/>
      <c r="D624" s="28"/>
      <c r="E624" s="28"/>
      <c r="F624" s="28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 x14ac:dyDescent="0.2">
      <c r="A625" s="7"/>
      <c r="B625" s="27"/>
      <c r="C625" s="28"/>
      <c r="D625" s="28"/>
      <c r="E625" s="28"/>
      <c r="F625" s="28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 x14ac:dyDescent="0.2">
      <c r="A626" s="7"/>
      <c r="B626" s="27"/>
      <c r="C626" s="28"/>
      <c r="D626" s="28"/>
      <c r="E626" s="28"/>
      <c r="F626" s="28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 x14ac:dyDescent="0.2">
      <c r="A627" s="7"/>
      <c r="B627" s="27"/>
      <c r="C627" s="28"/>
      <c r="D627" s="28"/>
      <c r="E627" s="28"/>
      <c r="F627" s="28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 x14ac:dyDescent="0.2">
      <c r="A628" s="7"/>
      <c r="B628" s="27"/>
      <c r="C628" s="28"/>
      <c r="D628" s="28"/>
      <c r="E628" s="28"/>
      <c r="F628" s="28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 x14ac:dyDescent="0.2">
      <c r="A629" s="7"/>
      <c r="B629" s="27"/>
      <c r="C629" s="28"/>
      <c r="D629" s="28"/>
      <c r="E629" s="28"/>
      <c r="F629" s="28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 x14ac:dyDescent="0.2">
      <c r="A630" s="7"/>
      <c r="B630" s="27"/>
      <c r="C630" s="28"/>
      <c r="D630" s="28"/>
      <c r="E630" s="28"/>
      <c r="F630" s="28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 x14ac:dyDescent="0.2">
      <c r="A631" s="7"/>
      <c r="B631" s="27"/>
      <c r="C631" s="28"/>
      <c r="D631" s="28"/>
      <c r="E631" s="28"/>
      <c r="F631" s="28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 x14ac:dyDescent="0.2">
      <c r="A632" s="7"/>
      <c r="B632" s="27"/>
      <c r="C632" s="28"/>
      <c r="D632" s="28"/>
      <c r="E632" s="28"/>
      <c r="F632" s="28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 x14ac:dyDescent="0.2">
      <c r="A633" s="7"/>
      <c r="B633" s="27"/>
      <c r="C633" s="28"/>
      <c r="D633" s="28"/>
      <c r="E633" s="28"/>
      <c r="F633" s="28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 x14ac:dyDescent="0.2">
      <c r="A634" s="7"/>
      <c r="B634" s="27"/>
      <c r="C634" s="28"/>
      <c r="D634" s="28"/>
      <c r="E634" s="28"/>
      <c r="F634" s="28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 x14ac:dyDescent="0.2">
      <c r="A635" s="7"/>
      <c r="B635" s="27"/>
      <c r="C635" s="28"/>
      <c r="D635" s="28"/>
      <c r="E635" s="28"/>
      <c r="F635" s="28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 x14ac:dyDescent="0.2">
      <c r="A636" s="7"/>
      <c r="B636" s="27"/>
      <c r="C636" s="28"/>
      <c r="D636" s="28"/>
      <c r="E636" s="28"/>
      <c r="F636" s="28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 x14ac:dyDescent="0.2">
      <c r="A637" s="7"/>
      <c r="B637" s="27"/>
      <c r="C637" s="28"/>
      <c r="D637" s="28"/>
      <c r="E637" s="28"/>
      <c r="F637" s="28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 x14ac:dyDescent="0.2">
      <c r="A638" s="7"/>
      <c r="B638" s="27"/>
      <c r="C638" s="28"/>
      <c r="D638" s="28"/>
      <c r="E638" s="28"/>
      <c r="F638" s="28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 x14ac:dyDescent="0.2">
      <c r="A639" s="7"/>
      <c r="B639" s="27"/>
      <c r="C639" s="28"/>
      <c r="D639" s="28"/>
      <c r="E639" s="28"/>
      <c r="F639" s="28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 x14ac:dyDescent="0.2">
      <c r="A640" s="7"/>
      <c r="B640" s="27"/>
      <c r="C640" s="28"/>
      <c r="D640" s="28"/>
      <c r="E640" s="28"/>
      <c r="F640" s="28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 x14ac:dyDescent="0.2">
      <c r="A641" s="7"/>
      <c r="B641" s="27"/>
      <c r="C641" s="28"/>
      <c r="D641" s="28"/>
      <c r="E641" s="28"/>
      <c r="F641" s="28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 x14ac:dyDescent="0.2">
      <c r="A642" s="7"/>
      <c r="B642" s="27"/>
      <c r="C642" s="28"/>
      <c r="D642" s="28"/>
      <c r="E642" s="28"/>
      <c r="F642" s="28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 x14ac:dyDescent="0.2">
      <c r="A643" s="7"/>
      <c r="B643" s="27"/>
      <c r="C643" s="28"/>
      <c r="D643" s="28"/>
      <c r="E643" s="28"/>
      <c r="F643" s="28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 x14ac:dyDescent="0.2">
      <c r="A644" s="7"/>
      <c r="B644" s="27"/>
      <c r="C644" s="28"/>
      <c r="D644" s="28"/>
      <c r="E644" s="28"/>
      <c r="F644" s="28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 x14ac:dyDescent="0.2">
      <c r="A645" s="7"/>
      <c r="B645" s="27"/>
      <c r="C645" s="28"/>
      <c r="D645" s="28"/>
      <c r="E645" s="28"/>
      <c r="F645" s="28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 x14ac:dyDescent="0.2">
      <c r="A646" s="7"/>
      <c r="B646" s="27"/>
      <c r="C646" s="28"/>
      <c r="D646" s="28"/>
      <c r="E646" s="28"/>
      <c r="F646" s="28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 x14ac:dyDescent="0.2">
      <c r="A647" s="7"/>
      <c r="B647" s="27"/>
      <c r="C647" s="28"/>
      <c r="D647" s="28"/>
      <c r="E647" s="28"/>
      <c r="F647" s="28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 x14ac:dyDescent="0.2">
      <c r="A648" s="7"/>
      <c r="B648" s="27"/>
      <c r="C648" s="28"/>
      <c r="D648" s="28"/>
      <c r="E648" s="28"/>
      <c r="F648" s="28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 x14ac:dyDescent="0.2">
      <c r="A649" s="7"/>
      <c r="B649" s="27"/>
      <c r="C649" s="28"/>
      <c r="D649" s="28"/>
      <c r="E649" s="28"/>
      <c r="F649" s="28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 x14ac:dyDescent="0.2">
      <c r="A650" s="7"/>
      <c r="B650" s="27"/>
      <c r="C650" s="28"/>
      <c r="D650" s="28"/>
      <c r="E650" s="28"/>
      <c r="F650" s="28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 x14ac:dyDescent="0.2">
      <c r="A651" s="7"/>
      <c r="B651" s="27"/>
      <c r="C651" s="28"/>
      <c r="D651" s="28"/>
      <c r="E651" s="28"/>
      <c r="F651" s="28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 x14ac:dyDescent="0.2">
      <c r="A652" s="7"/>
      <c r="B652" s="27"/>
      <c r="C652" s="28"/>
      <c r="D652" s="28"/>
      <c r="E652" s="28"/>
      <c r="F652" s="28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 x14ac:dyDescent="0.2">
      <c r="A653" s="7"/>
      <c r="B653" s="27"/>
      <c r="C653" s="28"/>
      <c r="D653" s="28"/>
      <c r="E653" s="28"/>
      <c r="F653" s="28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 x14ac:dyDescent="0.2">
      <c r="A654" s="7"/>
      <c r="B654" s="27"/>
      <c r="C654" s="28"/>
      <c r="D654" s="28"/>
      <c r="E654" s="28"/>
      <c r="F654" s="28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 x14ac:dyDescent="0.2">
      <c r="A655" s="7"/>
      <c r="B655" s="27"/>
      <c r="C655" s="28"/>
      <c r="D655" s="28"/>
      <c r="E655" s="28"/>
      <c r="F655" s="28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 x14ac:dyDescent="0.2">
      <c r="A656" s="7"/>
      <c r="B656" s="27"/>
      <c r="C656" s="28"/>
      <c r="D656" s="28"/>
      <c r="E656" s="28"/>
      <c r="F656" s="28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 x14ac:dyDescent="0.2">
      <c r="A657" s="7"/>
      <c r="B657" s="27"/>
      <c r="C657" s="28"/>
      <c r="D657" s="28"/>
      <c r="E657" s="28"/>
      <c r="F657" s="28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 x14ac:dyDescent="0.2">
      <c r="A658" s="7"/>
      <c r="B658" s="27"/>
      <c r="C658" s="28"/>
      <c r="D658" s="28"/>
      <c r="E658" s="28"/>
      <c r="F658" s="28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 x14ac:dyDescent="0.2">
      <c r="A659" s="7"/>
      <c r="B659" s="27"/>
      <c r="C659" s="28"/>
      <c r="D659" s="28"/>
      <c r="E659" s="28"/>
      <c r="F659" s="28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 x14ac:dyDescent="0.2">
      <c r="A660" s="7"/>
      <c r="B660" s="27"/>
      <c r="C660" s="28"/>
      <c r="D660" s="28"/>
      <c r="E660" s="28"/>
      <c r="F660" s="28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 x14ac:dyDescent="0.2">
      <c r="A661" s="7"/>
      <c r="B661" s="27"/>
      <c r="C661" s="28"/>
      <c r="D661" s="28"/>
      <c r="E661" s="28"/>
      <c r="F661" s="28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 x14ac:dyDescent="0.2">
      <c r="A662" s="7"/>
      <c r="B662" s="27"/>
      <c r="C662" s="28"/>
      <c r="D662" s="28"/>
      <c r="E662" s="28"/>
      <c r="F662" s="28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 x14ac:dyDescent="0.2">
      <c r="A663" s="7"/>
      <c r="B663" s="27"/>
      <c r="C663" s="28"/>
      <c r="D663" s="28"/>
      <c r="E663" s="28"/>
      <c r="F663" s="28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 x14ac:dyDescent="0.2">
      <c r="A664" s="7"/>
      <c r="B664" s="27"/>
      <c r="C664" s="28"/>
      <c r="D664" s="28"/>
      <c r="E664" s="28"/>
      <c r="F664" s="28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 x14ac:dyDescent="0.2">
      <c r="A665" s="7"/>
      <c r="B665" s="27"/>
      <c r="C665" s="28"/>
      <c r="D665" s="28"/>
      <c r="E665" s="28"/>
      <c r="F665" s="28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 x14ac:dyDescent="0.2">
      <c r="A666" s="7"/>
      <c r="B666" s="27"/>
      <c r="C666" s="28"/>
      <c r="D666" s="28"/>
      <c r="E666" s="28"/>
      <c r="F666" s="28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 x14ac:dyDescent="0.2">
      <c r="A667" s="7"/>
      <c r="B667" s="27"/>
      <c r="C667" s="28"/>
      <c r="D667" s="28"/>
      <c r="E667" s="28"/>
      <c r="F667" s="28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 x14ac:dyDescent="0.2">
      <c r="A668" s="7"/>
      <c r="B668" s="27"/>
      <c r="C668" s="28"/>
      <c r="D668" s="28"/>
      <c r="E668" s="28"/>
      <c r="F668" s="28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 x14ac:dyDescent="0.2">
      <c r="A669" s="7"/>
      <c r="B669" s="27"/>
      <c r="C669" s="28"/>
      <c r="D669" s="28"/>
      <c r="E669" s="28"/>
      <c r="F669" s="28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 x14ac:dyDescent="0.2">
      <c r="A670" s="7"/>
      <c r="B670" s="27"/>
      <c r="C670" s="28"/>
      <c r="D670" s="28"/>
      <c r="E670" s="28"/>
      <c r="F670" s="28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 x14ac:dyDescent="0.2">
      <c r="A671" s="7"/>
      <c r="B671" s="27"/>
      <c r="C671" s="28"/>
      <c r="D671" s="28"/>
      <c r="E671" s="28"/>
      <c r="F671" s="28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 x14ac:dyDescent="0.2">
      <c r="A672" s="7"/>
      <c r="B672" s="27"/>
      <c r="C672" s="28"/>
      <c r="D672" s="28"/>
      <c r="E672" s="28"/>
      <c r="F672" s="28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 x14ac:dyDescent="0.2">
      <c r="A673" s="7"/>
      <c r="B673" s="27"/>
      <c r="C673" s="28"/>
      <c r="D673" s="28"/>
      <c r="E673" s="28"/>
      <c r="F673" s="28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 x14ac:dyDescent="0.2">
      <c r="A674" s="7"/>
      <c r="B674" s="27"/>
      <c r="C674" s="28"/>
      <c r="D674" s="28"/>
      <c r="E674" s="28"/>
      <c r="F674" s="28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 x14ac:dyDescent="0.2">
      <c r="A675" s="7"/>
      <c r="B675" s="27"/>
      <c r="C675" s="28"/>
      <c r="D675" s="28"/>
      <c r="E675" s="28"/>
      <c r="F675" s="28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 x14ac:dyDescent="0.2">
      <c r="A676" s="7"/>
      <c r="B676" s="27"/>
      <c r="C676" s="28"/>
      <c r="D676" s="28"/>
      <c r="E676" s="28"/>
      <c r="F676" s="28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 x14ac:dyDescent="0.2">
      <c r="A677" s="7"/>
      <c r="B677" s="27"/>
      <c r="C677" s="28"/>
      <c r="D677" s="28"/>
      <c r="E677" s="28"/>
      <c r="F677" s="28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 x14ac:dyDescent="0.2">
      <c r="A678" s="7"/>
      <c r="B678" s="27"/>
      <c r="C678" s="28"/>
      <c r="D678" s="28"/>
      <c r="E678" s="28"/>
      <c r="F678" s="28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 x14ac:dyDescent="0.2">
      <c r="A679" s="7"/>
      <c r="B679" s="27"/>
      <c r="C679" s="28"/>
      <c r="D679" s="28"/>
      <c r="E679" s="28"/>
      <c r="F679" s="28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 x14ac:dyDescent="0.2">
      <c r="A680" s="7"/>
      <c r="B680" s="27"/>
      <c r="C680" s="28"/>
      <c r="D680" s="28"/>
      <c r="E680" s="28"/>
      <c r="F680" s="28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 x14ac:dyDescent="0.2">
      <c r="A681" s="7"/>
      <c r="B681" s="27"/>
      <c r="C681" s="28"/>
      <c r="D681" s="28"/>
      <c r="E681" s="28"/>
      <c r="F681" s="28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 x14ac:dyDescent="0.2">
      <c r="A682" s="7"/>
      <c r="B682" s="27"/>
      <c r="C682" s="28"/>
      <c r="D682" s="28"/>
      <c r="E682" s="28"/>
      <c r="F682" s="28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 x14ac:dyDescent="0.2">
      <c r="A683" s="7"/>
      <c r="B683" s="27"/>
      <c r="C683" s="28"/>
      <c r="D683" s="28"/>
      <c r="E683" s="28"/>
      <c r="F683" s="28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 x14ac:dyDescent="0.2">
      <c r="A684" s="7"/>
      <c r="B684" s="27"/>
      <c r="C684" s="28"/>
      <c r="D684" s="28"/>
      <c r="E684" s="28"/>
      <c r="F684" s="28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 x14ac:dyDescent="0.2">
      <c r="A685" s="7"/>
      <c r="B685" s="27"/>
      <c r="C685" s="28"/>
      <c r="D685" s="28"/>
      <c r="E685" s="28"/>
      <c r="F685" s="28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 x14ac:dyDescent="0.2">
      <c r="A686" s="7"/>
      <c r="B686" s="27"/>
      <c r="C686" s="28"/>
      <c r="D686" s="28"/>
      <c r="E686" s="28"/>
      <c r="F686" s="28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 x14ac:dyDescent="0.2">
      <c r="A687" s="7"/>
      <c r="B687" s="27"/>
      <c r="C687" s="28"/>
      <c r="D687" s="28"/>
      <c r="E687" s="28"/>
      <c r="F687" s="28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 x14ac:dyDescent="0.2">
      <c r="A688" s="7"/>
      <c r="B688" s="27"/>
      <c r="C688" s="28"/>
      <c r="D688" s="28"/>
      <c r="E688" s="28"/>
      <c r="F688" s="28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 x14ac:dyDescent="0.2">
      <c r="A689" s="7"/>
      <c r="B689" s="27"/>
      <c r="C689" s="28"/>
      <c r="D689" s="28"/>
      <c r="E689" s="28"/>
      <c r="F689" s="28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 x14ac:dyDescent="0.2">
      <c r="A690" s="7"/>
      <c r="B690" s="27"/>
      <c r="C690" s="28"/>
      <c r="D690" s="28"/>
      <c r="E690" s="28"/>
      <c r="F690" s="28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 x14ac:dyDescent="0.2">
      <c r="A691" s="7"/>
      <c r="B691" s="27"/>
      <c r="C691" s="28"/>
      <c r="D691" s="28"/>
      <c r="E691" s="28"/>
      <c r="F691" s="28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 x14ac:dyDescent="0.2">
      <c r="A692" s="7"/>
      <c r="B692" s="27"/>
      <c r="C692" s="28"/>
      <c r="D692" s="28"/>
      <c r="E692" s="28"/>
      <c r="F692" s="28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 x14ac:dyDescent="0.2">
      <c r="A693" s="7"/>
      <c r="B693" s="27"/>
      <c r="C693" s="28"/>
      <c r="D693" s="28"/>
      <c r="E693" s="28"/>
      <c r="F693" s="28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 x14ac:dyDescent="0.2">
      <c r="A694" s="7"/>
      <c r="B694" s="27"/>
      <c r="C694" s="28"/>
      <c r="D694" s="28"/>
      <c r="E694" s="28"/>
      <c r="F694" s="28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 x14ac:dyDescent="0.2">
      <c r="A695" s="7"/>
      <c r="B695" s="27"/>
      <c r="C695" s="28"/>
      <c r="D695" s="28"/>
      <c r="E695" s="28"/>
      <c r="F695" s="28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 x14ac:dyDescent="0.2">
      <c r="A696" s="7"/>
      <c r="B696" s="27"/>
      <c r="C696" s="28"/>
      <c r="D696" s="28"/>
      <c r="E696" s="28"/>
      <c r="F696" s="28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 x14ac:dyDescent="0.2">
      <c r="A697" s="7"/>
      <c r="B697" s="27"/>
      <c r="C697" s="28"/>
      <c r="D697" s="28"/>
      <c r="E697" s="28"/>
      <c r="F697" s="28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 x14ac:dyDescent="0.2">
      <c r="A698" s="7"/>
      <c r="B698" s="27"/>
      <c r="C698" s="28"/>
      <c r="D698" s="28"/>
      <c r="E698" s="28"/>
      <c r="F698" s="28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 x14ac:dyDescent="0.2">
      <c r="A699" s="7"/>
      <c r="B699" s="27"/>
      <c r="C699" s="28"/>
      <c r="D699" s="28"/>
      <c r="E699" s="28"/>
      <c r="F699" s="28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 x14ac:dyDescent="0.2">
      <c r="A700" s="7"/>
      <c r="B700" s="27"/>
      <c r="C700" s="28"/>
      <c r="D700" s="28"/>
      <c r="E700" s="28"/>
      <c r="F700" s="28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 x14ac:dyDescent="0.2">
      <c r="A701" s="7"/>
      <c r="B701" s="27"/>
      <c r="C701" s="28"/>
      <c r="D701" s="28"/>
      <c r="E701" s="28"/>
      <c r="F701" s="28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 x14ac:dyDescent="0.2">
      <c r="A702" s="7"/>
      <c r="B702" s="27"/>
      <c r="C702" s="28"/>
      <c r="D702" s="28"/>
      <c r="E702" s="28"/>
      <c r="F702" s="28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 x14ac:dyDescent="0.2">
      <c r="A703" s="7"/>
      <c r="B703" s="27"/>
      <c r="C703" s="28"/>
      <c r="D703" s="28"/>
      <c r="E703" s="28"/>
      <c r="F703" s="28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 x14ac:dyDescent="0.2">
      <c r="A704" s="7"/>
      <c r="B704" s="27"/>
      <c r="C704" s="28"/>
      <c r="D704" s="28"/>
      <c r="E704" s="28"/>
      <c r="F704" s="28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 x14ac:dyDescent="0.2">
      <c r="A705" s="7"/>
      <c r="B705" s="27"/>
      <c r="C705" s="28"/>
      <c r="D705" s="28"/>
      <c r="E705" s="28"/>
      <c r="F705" s="28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 x14ac:dyDescent="0.2">
      <c r="A706" s="7"/>
      <c r="B706" s="27"/>
      <c r="C706" s="28"/>
      <c r="D706" s="28"/>
      <c r="E706" s="28"/>
      <c r="F706" s="28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 x14ac:dyDescent="0.2">
      <c r="A707" s="7"/>
      <c r="B707" s="27"/>
      <c r="C707" s="28"/>
      <c r="D707" s="28"/>
      <c r="E707" s="28"/>
      <c r="F707" s="28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 x14ac:dyDescent="0.2">
      <c r="A708" s="7"/>
      <c r="B708" s="27"/>
      <c r="C708" s="28"/>
      <c r="D708" s="28"/>
      <c r="E708" s="28"/>
      <c r="F708" s="28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 x14ac:dyDescent="0.2">
      <c r="A709" s="7"/>
      <c r="B709" s="27"/>
      <c r="C709" s="28"/>
      <c r="D709" s="28"/>
      <c r="E709" s="28"/>
      <c r="F709" s="28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 x14ac:dyDescent="0.2">
      <c r="A710" s="7"/>
      <c r="B710" s="27"/>
      <c r="C710" s="28"/>
      <c r="D710" s="28"/>
      <c r="E710" s="28"/>
      <c r="F710" s="28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 x14ac:dyDescent="0.2">
      <c r="A711" s="7"/>
      <c r="B711" s="27"/>
      <c r="C711" s="28"/>
      <c r="D711" s="28"/>
      <c r="E711" s="28"/>
      <c r="F711" s="28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 x14ac:dyDescent="0.2">
      <c r="A712" s="7"/>
      <c r="B712" s="27"/>
      <c r="C712" s="28"/>
      <c r="D712" s="28"/>
      <c r="E712" s="28"/>
      <c r="F712" s="28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 x14ac:dyDescent="0.2">
      <c r="A713" s="7"/>
      <c r="B713" s="27"/>
      <c r="C713" s="28"/>
      <c r="D713" s="28"/>
      <c r="E713" s="28"/>
      <c r="F713" s="28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 x14ac:dyDescent="0.2">
      <c r="A714" s="7"/>
      <c r="B714" s="27"/>
      <c r="C714" s="28"/>
      <c r="D714" s="28"/>
      <c r="E714" s="28"/>
      <c r="F714" s="28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 x14ac:dyDescent="0.2">
      <c r="A715" s="7"/>
      <c r="B715" s="27"/>
      <c r="C715" s="28"/>
      <c r="D715" s="28"/>
      <c r="E715" s="28"/>
      <c r="F715" s="28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 x14ac:dyDescent="0.2">
      <c r="A716" s="7"/>
      <c r="B716" s="27"/>
      <c r="C716" s="28"/>
      <c r="D716" s="28"/>
      <c r="E716" s="28"/>
      <c r="F716" s="28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 x14ac:dyDescent="0.2">
      <c r="A717" s="7"/>
      <c r="B717" s="27"/>
      <c r="C717" s="28"/>
      <c r="D717" s="28"/>
      <c r="E717" s="28"/>
      <c r="F717" s="28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 x14ac:dyDescent="0.2">
      <c r="A718" s="7"/>
      <c r="B718" s="27"/>
      <c r="C718" s="28"/>
      <c r="D718" s="28"/>
      <c r="E718" s="28"/>
      <c r="F718" s="28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 x14ac:dyDescent="0.2">
      <c r="A719" s="7"/>
      <c r="B719" s="27"/>
      <c r="C719" s="28"/>
      <c r="D719" s="28"/>
      <c r="E719" s="28"/>
      <c r="F719" s="28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 x14ac:dyDescent="0.2">
      <c r="A720" s="7"/>
      <c r="B720" s="27"/>
      <c r="C720" s="28"/>
      <c r="D720" s="28"/>
      <c r="E720" s="28"/>
      <c r="F720" s="28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 x14ac:dyDescent="0.2">
      <c r="A721" s="7"/>
      <c r="B721" s="27"/>
      <c r="C721" s="28"/>
      <c r="D721" s="28"/>
      <c r="E721" s="28"/>
      <c r="F721" s="28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 x14ac:dyDescent="0.2">
      <c r="A722" s="7"/>
      <c r="B722" s="27"/>
      <c r="C722" s="28"/>
      <c r="D722" s="28"/>
      <c r="E722" s="28"/>
      <c r="F722" s="28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 x14ac:dyDescent="0.2">
      <c r="A723" s="7"/>
      <c r="B723" s="27"/>
      <c r="C723" s="28"/>
      <c r="D723" s="28"/>
      <c r="E723" s="28"/>
      <c r="F723" s="28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 x14ac:dyDescent="0.2">
      <c r="A724" s="7"/>
      <c r="B724" s="27"/>
      <c r="C724" s="28"/>
      <c r="D724" s="28"/>
      <c r="E724" s="28"/>
      <c r="F724" s="28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 x14ac:dyDescent="0.2">
      <c r="A725" s="7"/>
      <c r="B725" s="27"/>
      <c r="C725" s="28"/>
      <c r="D725" s="28"/>
      <c r="E725" s="28"/>
      <c r="F725" s="28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 x14ac:dyDescent="0.2">
      <c r="A726" s="7"/>
      <c r="B726" s="27"/>
      <c r="C726" s="28"/>
      <c r="D726" s="28"/>
      <c r="E726" s="28"/>
      <c r="F726" s="28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 x14ac:dyDescent="0.2">
      <c r="A727" s="7"/>
      <c r="B727" s="27"/>
      <c r="C727" s="28"/>
      <c r="D727" s="28"/>
      <c r="E727" s="28"/>
      <c r="F727" s="28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 x14ac:dyDescent="0.2">
      <c r="A728" s="7"/>
      <c r="B728" s="27"/>
      <c r="C728" s="28"/>
      <c r="D728" s="28"/>
      <c r="E728" s="28"/>
      <c r="F728" s="28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 x14ac:dyDescent="0.2">
      <c r="A729" s="7"/>
      <c r="B729" s="27"/>
      <c r="C729" s="28"/>
      <c r="D729" s="28"/>
      <c r="E729" s="28"/>
      <c r="F729" s="28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 x14ac:dyDescent="0.2">
      <c r="A730" s="7"/>
      <c r="B730" s="27"/>
      <c r="C730" s="28"/>
      <c r="D730" s="28"/>
      <c r="E730" s="28"/>
      <c r="F730" s="28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 x14ac:dyDescent="0.2">
      <c r="A731" s="7"/>
      <c r="B731" s="27"/>
      <c r="C731" s="28"/>
      <c r="D731" s="28"/>
      <c r="E731" s="28"/>
      <c r="F731" s="28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 x14ac:dyDescent="0.2">
      <c r="A732" s="7"/>
      <c r="B732" s="27"/>
      <c r="C732" s="28"/>
      <c r="D732" s="28"/>
      <c r="E732" s="28"/>
      <c r="F732" s="28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 x14ac:dyDescent="0.2">
      <c r="A733" s="7"/>
      <c r="B733" s="27"/>
      <c r="C733" s="28"/>
      <c r="D733" s="28"/>
      <c r="E733" s="28"/>
      <c r="F733" s="28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 x14ac:dyDescent="0.2">
      <c r="A734" s="7"/>
      <c r="B734" s="27"/>
      <c r="C734" s="28"/>
      <c r="D734" s="28"/>
      <c r="E734" s="28"/>
      <c r="F734" s="28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 x14ac:dyDescent="0.2">
      <c r="A735" s="7"/>
      <c r="B735" s="27"/>
      <c r="C735" s="28"/>
      <c r="D735" s="28"/>
      <c r="E735" s="28"/>
      <c r="F735" s="28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 x14ac:dyDescent="0.2">
      <c r="A736" s="7"/>
      <c r="B736" s="27"/>
      <c r="C736" s="28"/>
      <c r="D736" s="28"/>
      <c r="E736" s="28"/>
      <c r="F736" s="28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 x14ac:dyDescent="0.2">
      <c r="A737" s="7"/>
      <c r="B737" s="27"/>
      <c r="C737" s="28"/>
      <c r="D737" s="28"/>
      <c r="E737" s="28"/>
      <c r="F737" s="28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 x14ac:dyDescent="0.2">
      <c r="A738" s="7"/>
      <c r="B738" s="27"/>
      <c r="C738" s="28"/>
      <c r="D738" s="28"/>
      <c r="E738" s="28"/>
      <c r="F738" s="28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 x14ac:dyDescent="0.2">
      <c r="A739" s="7"/>
      <c r="B739" s="27"/>
      <c r="C739" s="28"/>
      <c r="D739" s="28"/>
      <c r="E739" s="28"/>
      <c r="F739" s="28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 x14ac:dyDescent="0.2">
      <c r="A740" s="7"/>
      <c r="B740" s="27"/>
      <c r="C740" s="28"/>
      <c r="D740" s="28"/>
      <c r="E740" s="28"/>
      <c r="F740" s="28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 x14ac:dyDescent="0.2">
      <c r="A741" s="7"/>
      <c r="B741" s="27"/>
      <c r="C741" s="28"/>
      <c r="D741" s="28"/>
      <c r="E741" s="28"/>
      <c r="F741" s="28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 x14ac:dyDescent="0.2">
      <c r="A742" s="7"/>
      <c r="B742" s="27"/>
      <c r="C742" s="28"/>
      <c r="D742" s="28"/>
      <c r="E742" s="28"/>
      <c r="F742" s="28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 x14ac:dyDescent="0.2">
      <c r="A743" s="7"/>
      <c r="B743" s="27"/>
      <c r="C743" s="28"/>
      <c r="D743" s="28"/>
      <c r="E743" s="28"/>
      <c r="F743" s="28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 x14ac:dyDescent="0.2">
      <c r="A744" s="7"/>
      <c r="B744" s="27"/>
      <c r="C744" s="28"/>
      <c r="D744" s="28"/>
      <c r="E744" s="28"/>
      <c r="F744" s="28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 x14ac:dyDescent="0.2">
      <c r="A745" s="7"/>
      <c r="B745" s="27"/>
      <c r="C745" s="28"/>
      <c r="D745" s="28"/>
      <c r="E745" s="28"/>
      <c r="F745" s="28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 x14ac:dyDescent="0.2">
      <c r="A746" s="7"/>
      <c r="B746" s="27"/>
      <c r="C746" s="28"/>
      <c r="D746" s="28"/>
      <c r="E746" s="28"/>
      <c r="F746" s="28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 x14ac:dyDescent="0.2">
      <c r="A747" s="7"/>
      <c r="B747" s="27"/>
      <c r="C747" s="28"/>
      <c r="D747" s="28"/>
      <c r="E747" s="28"/>
      <c r="F747" s="28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 x14ac:dyDescent="0.2">
      <c r="A748" s="7"/>
      <c r="B748" s="27"/>
      <c r="C748" s="28"/>
      <c r="D748" s="28"/>
      <c r="E748" s="28"/>
      <c r="F748" s="28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 x14ac:dyDescent="0.2">
      <c r="A749" s="7"/>
      <c r="B749" s="27"/>
      <c r="C749" s="28"/>
      <c r="D749" s="28"/>
      <c r="E749" s="28"/>
      <c r="F749" s="28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 x14ac:dyDescent="0.2">
      <c r="A750" s="7"/>
      <c r="B750" s="27"/>
      <c r="C750" s="28"/>
      <c r="D750" s="28"/>
      <c r="E750" s="28"/>
      <c r="F750" s="28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 x14ac:dyDescent="0.2">
      <c r="A751" s="7"/>
      <c r="B751" s="27"/>
      <c r="C751" s="28"/>
      <c r="D751" s="28"/>
      <c r="E751" s="28"/>
      <c r="F751" s="28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 x14ac:dyDescent="0.2">
      <c r="A752" s="7"/>
      <c r="B752" s="27"/>
      <c r="C752" s="28"/>
      <c r="D752" s="28"/>
      <c r="E752" s="28"/>
      <c r="F752" s="28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 x14ac:dyDescent="0.2">
      <c r="A753" s="7"/>
      <c r="B753" s="27"/>
      <c r="C753" s="28"/>
      <c r="D753" s="28"/>
      <c r="E753" s="28"/>
      <c r="F753" s="28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 x14ac:dyDescent="0.2">
      <c r="A754" s="7"/>
      <c r="B754" s="27"/>
      <c r="C754" s="28"/>
      <c r="D754" s="28"/>
      <c r="E754" s="28"/>
      <c r="F754" s="28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 x14ac:dyDescent="0.2">
      <c r="A755" s="7"/>
      <c r="B755" s="27"/>
      <c r="C755" s="28"/>
      <c r="D755" s="28"/>
      <c r="E755" s="28"/>
      <c r="F755" s="28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 x14ac:dyDescent="0.2">
      <c r="A756" s="7"/>
      <c r="B756" s="27"/>
      <c r="C756" s="28"/>
      <c r="D756" s="28"/>
      <c r="E756" s="28"/>
      <c r="F756" s="28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 x14ac:dyDescent="0.2">
      <c r="A757" s="7"/>
      <c r="B757" s="27"/>
      <c r="C757" s="28"/>
      <c r="D757" s="28"/>
      <c r="E757" s="28"/>
      <c r="F757" s="28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 x14ac:dyDescent="0.2">
      <c r="A758" s="7"/>
      <c r="B758" s="27"/>
      <c r="C758" s="28"/>
      <c r="D758" s="28"/>
      <c r="E758" s="28"/>
      <c r="F758" s="28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 x14ac:dyDescent="0.2">
      <c r="A759" s="7"/>
      <c r="B759" s="27"/>
      <c r="C759" s="28"/>
      <c r="D759" s="28"/>
      <c r="E759" s="28"/>
      <c r="F759" s="28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 x14ac:dyDescent="0.2">
      <c r="A760" s="7"/>
      <c r="B760" s="27"/>
      <c r="C760" s="28"/>
      <c r="D760" s="28"/>
      <c r="E760" s="28"/>
      <c r="F760" s="28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 x14ac:dyDescent="0.2">
      <c r="A761" s="7"/>
      <c r="B761" s="27"/>
      <c r="C761" s="28"/>
      <c r="D761" s="28"/>
      <c r="E761" s="28"/>
      <c r="F761" s="28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 x14ac:dyDescent="0.2">
      <c r="A762" s="7"/>
      <c r="B762" s="27"/>
      <c r="C762" s="28"/>
      <c r="D762" s="28"/>
      <c r="E762" s="28"/>
      <c r="F762" s="28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 x14ac:dyDescent="0.2">
      <c r="A763" s="7"/>
      <c r="B763" s="27"/>
      <c r="C763" s="28"/>
      <c r="D763" s="28"/>
      <c r="E763" s="28"/>
      <c r="F763" s="28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 x14ac:dyDescent="0.2">
      <c r="A764" s="7"/>
      <c r="B764" s="27"/>
      <c r="C764" s="28"/>
      <c r="D764" s="28"/>
      <c r="E764" s="28"/>
      <c r="F764" s="28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 x14ac:dyDescent="0.2">
      <c r="A765" s="7"/>
      <c r="B765" s="27"/>
      <c r="C765" s="28"/>
      <c r="D765" s="28"/>
      <c r="E765" s="28"/>
      <c r="F765" s="28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 x14ac:dyDescent="0.2">
      <c r="A766" s="7"/>
      <c r="B766" s="27"/>
      <c r="C766" s="28"/>
      <c r="D766" s="28"/>
      <c r="E766" s="28"/>
      <c r="F766" s="28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 x14ac:dyDescent="0.2">
      <c r="A767" s="7"/>
      <c r="B767" s="27"/>
      <c r="C767" s="28"/>
      <c r="D767" s="28"/>
      <c r="E767" s="28"/>
      <c r="F767" s="28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 x14ac:dyDescent="0.2">
      <c r="A768" s="7"/>
      <c r="B768" s="27"/>
      <c r="C768" s="28"/>
      <c r="D768" s="28"/>
      <c r="E768" s="28"/>
      <c r="F768" s="28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 x14ac:dyDescent="0.2">
      <c r="A769" s="7"/>
      <c r="B769" s="27"/>
      <c r="C769" s="28"/>
      <c r="D769" s="28"/>
      <c r="E769" s="28"/>
      <c r="F769" s="28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 x14ac:dyDescent="0.2">
      <c r="A770" s="7"/>
      <c r="B770" s="27"/>
      <c r="C770" s="28"/>
      <c r="D770" s="28"/>
      <c r="E770" s="28"/>
      <c r="F770" s="28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 x14ac:dyDescent="0.2">
      <c r="A771" s="7"/>
      <c r="B771" s="27"/>
      <c r="C771" s="28"/>
      <c r="D771" s="28"/>
      <c r="E771" s="28"/>
      <c r="F771" s="28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 x14ac:dyDescent="0.2">
      <c r="A772" s="7"/>
      <c r="B772" s="27"/>
      <c r="C772" s="28"/>
      <c r="D772" s="28"/>
      <c r="E772" s="28"/>
      <c r="F772" s="28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 x14ac:dyDescent="0.2">
      <c r="A773" s="7"/>
      <c r="B773" s="27"/>
      <c r="C773" s="28"/>
      <c r="D773" s="28"/>
      <c r="E773" s="28"/>
      <c r="F773" s="28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 x14ac:dyDescent="0.2">
      <c r="A774" s="7"/>
      <c r="B774" s="27"/>
      <c r="C774" s="28"/>
      <c r="D774" s="28"/>
      <c r="E774" s="28"/>
      <c r="F774" s="28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 x14ac:dyDescent="0.2">
      <c r="A775" s="7"/>
      <c r="B775" s="27"/>
      <c r="C775" s="28"/>
      <c r="D775" s="28"/>
      <c r="E775" s="28"/>
      <c r="F775" s="28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 x14ac:dyDescent="0.2">
      <c r="A776" s="7"/>
      <c r="B776" s="27"/>
      <c r="C776" s="28"/>
      <c r="D776" s="28"/>
      <c r="E776" s="28"/>
      <c r="F776" s="28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 x14ac:dyDescent="0.2">
      <c r="A777" s="7"/>
      <c r="B777" s="27"/>
      <c r="C777" s="28"/>
      <c r="D777" s="28"/>
      <c r="E777" s="28"/>
      <c r="F777" s="28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 x14ac:dyDescent="0.2">
      <c r="A778" s="7"/>
      <c r="B778" s="27"/>
      <c r="C778" s="28"/>
      <c r="D778" s="28"/>
      <c r="E778" s="28"/>
      <c r="F778" s="28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 x14ac:dyDescent="0.2">
      <c r="A779" s="7"/>
      <c r="B779" s="27"/>
      <c r="C779" s="28"/>
      <c r="D779" s="28"/>
      <c r="E779" s="28"/>
      <c r="F779" s="28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 x14ac:dyDescent="0.2">
      <c r="A780" s="7"/>
      <c r="B780" s="27"/>
      <c r="C780" s="28"/>
      <c r="D780" s="28"/>
      <c r="E780" s="28"/>
      <c r="F780" s="28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 x14ac:dyDescent="0.2">
      <c r="A781" s="7"/>
      <c r="B781" s="27"/>
      <c r="C781" s="28"/>
      <c r="D781" s="28"/>
      <c r="E781" s="28"/>
      <c r="F781" s="28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 x14ac:dyDescent="0.2">
      <c r="A782" s="7"/>
      <c r="B782" s="27"/>
      <c r="C782" s="28"/>
      <c r="D782" s="28"/>
      <c r="E782" s="28"/>
      <c r="F782" s="28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 x14ac:dyDescent="0.2">
      <c r="A783" s="7"/>
      <c r="B783" s="27"/>
      <c r="C783" s="28"/>
      <c r="D783" s="28"/>
      <c r="E783" s="28"/>
      <c r="F783" s="28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 x14ac:dyDescent="0.2">
      <c r="A784" s="7"/>
      <c r="B784" s="27"/>
      <c r="C784" s="28"/>
      <c r="D784" s="28"/>
      <c r="E784" s="28"/>
      <c r="F784" s="28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 x14ac:dyDescent="0.2">
      <c r="A785" s="7"/>
      <c r="B785" s="27"/>
      <c r="C785" s="28"/>
      <c r="D785" s="28"/>
      <c r="E785" s="28"/>
      <c r="F785" s="28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 x14ac:dyDescent="0.2">
      <c r="A786" s="7"/>
      <c r="B786" s="27"/>
      <c r="C786" s="28"/>
      <c r="D786" s="28"/>
      <c r="E786" s="28"/>
      <c r="F786" s="28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 x14ac:dyDescent="0.2">
      <c r="A787" s="7"/>
      <c r="B787" s="27"/>
      <c r="C787" s="28"/>
      <c r="D787" s="28"/>
      <c r="E787" s="28"/>
      <c r="F787" s="28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 x14ac:dyDescent="0.2">
      <c r="A788" s="7"/>
      <c r="B788" s="27"/>
      <c r="C788" s="28"/>
      <c r="D788" s="28"/>
      <c r="E788" s="28"/>
      <c r="F788" s="28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 x14ac:dyDescent="0.2">
      <c r="A789" s="7"/>
      <c r="B789" s="27"/>
      <c r="C789" s="28"/>
      <c r="D789" s="28"/>
      <c r="E789" s="28"/>
      <c r="F789" s="28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 x14ac:dyDescent="0.2">
      <c r="A790" s="7"/>
      <c r="B790" s="27"/>
      <c r="C790" s="28"/>
      <c r="D790" s="28"/>
      <c r="E790" s="28"/>
      <c r="F790" s="28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 x14ac:dyDescent="0.2">
      <c r="A791" s="7"/>
      <c r="B791" s="27"/>
      <c r="C791" s="28"/>
      <c r="D791" s="28"/>
      <c r="E791" s="28"/>
      <c r="F791" s="28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 x14ac:dyDescent="0.2">
      <c r="A792" s="7"/>
      <c r="B792" s="27"/>
      <c r="C792" s="28"/>
      <c r="D792" s="28"/>
      <c r="E792" s="28"/>
      <c r="F792" s="28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 x14ac:dyDescent="0.2">
      <c r="A793" s="7"/>
      <c r="B793" s="27"/>
      <c r="C793" s="28"/>
      <c r="D793" s="28"/>
      <c r="E793" s="28"/>
      <c r="F793" s="28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 x14ac:dyDescent="0.2">
      <c r="A794" s="7"/>
      <c r="B794" s="27"/>
      <c r="C794" s="28"/>
      <c r="D794" s="28"/>
      <c r="E794" s="28"/>
      <c r="F794" s="28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 x14ac:dyDescent="0.2">
      <c r="A795" s="7"/>
      <c r="B795" s="27"/>
      <c r="C795" s="28"/>
      <c r="D795" s="28"/>
      <c r="E795" s="28"/>
      <c r="F795" s="28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 x14ac:dyDescent="0.2">
      <c r="A796" s="7"/>
      <c r="B796" s="27"/>
      <c r="C796" s="28"/>
      <c r="D796" s="28"/>
      <c r="E796" s="28"/>
      <c r="F796" s="28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 x14ac:dyDescent="0.2">
      <c r="A797" s="7"/>
      <c r="B797" s="27"/>
      <c r="C797" s="28"/>
      <c r="D797" s="28"/>
      <c r="E797" s="28"/>
      <c r="F797" s="28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 x14ac:dyDescent="0.2">
      <c r="A798" s="7"/>
      <c r="B798" s="27"/>
      <c r="C798" s="28"/>
      <c r="D798" s="28"/>
      <c r="E798" s="28"/>
      <c r="F798" s="28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 x14ac:dyDescent="0.2">
      <c r="A799" s="7"/>
      <c r="B799" s="27"/>
      <c r="C799" s="28"/>
      <c r="D799" s="28"/>
      <c r="E799" s="28"/>
      <c r="F799" s="28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 x14ac:dyDescent="0.2">
      <c r="A800" s="7"/>
      <c r="B800" s="27"/>
      <c r="C800" s="28"/>
      <c r="D800" s="28"/>
      <c r="E800" s="28"/>
      <c r="F800" s="28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 x14ac:dyDescent="0.2">
      <c r="A801" s="7"/>
      <c r="B801" s="27"/>
      <c r="C801" s="28"/>
      <c r="D801" s="28"/>
      <c r="E801" s="28"/>
      <c r="F801" s="28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 x14ac:dyDescent="0.2">
      <c r="A802" s="7"/>
      <c r="B802" s="27"/>
      <c r="C802" s="28"/>
      <c r="D802" s="28"/>
      <c r="E802" s="28"/>
      <c r="F802" s="28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 x14ac:dyDescent="0.2">
      <c r="A803" s="7"/>
      <c r="B803" s="27"/>
      <c r="C803" s="28"/>
      <c r="D803" s="28"/>
      <c r="E803" s="28"/>
      <c r="F803" s="28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 x14ac:dyDescent="0.2">
      <c r="A804" s="7"/>
      <c r="B804" s="27"/>
      <c r="C804" s="28"/>
      <c r="D804" s="28"/>
      <c r="E804" s="28"/>
      <c r="F804" s="28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 x14ac:dyDescent="0.2">
      <c r="A805" s="7"/>
      <c r="B805" s="27"/>
      <c r="C805" s="28"/>
      <c r="D805" s="28"/>
      <c r="E805" s="28"/>
      <c r="F805" s="28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 x14ac:dyDescent="0.2">
      <c r="A806" s="7"/>
      <c r="B806" s="27"/>
      <c r="C806" s="28"/>
      <c r="D806" s="28"/>
      <c r="E806" s="28"/>
      <c r="F806" s="28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 x14ac:dyDescent="0.2">
      <c r="A807" s="7"/>
      <c r="B807" s="27"/>
      <c r="C807" s="28"/>
      <c r="D807" s="28"/>
      <c r="E807" s="28"/>
      <c r="F807" s="28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 x14ac:dyDescent="0.2">
      <c r="A808" s="7"/>
      <c r="B808" s="27"/>
      <c r="C808" s="28"/>
      <c r="D808" s="28"/>
      <c r="E808" s="28"/>
      <c r="F808" s="28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 x14ac:dyDescent="0.2">
      <c r="A809" s="7"/>
      <c r="B809" s="27"/>
      <c r="C809" s="28"/>
      <c r="D809" s="28"/>
      <c r="E809" s="28"/>
      <c r="F809" s="28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 x14ac:dyDescent="0.2">
      <c r="A810" s="7"/>
      <c r="B810" s="27"/>
      <c r="C810" s="28"/>
      <c r="D810" s="28"/>
      <c r="E810" s="28"/>
      <c r="F810" s="28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 x14ac:dyDescent="0.2">
      <c r="A811" s="7"/>
      <c r="B811" s="27"/>
      <c r="C811" s="28"/>
      <c r="D811" s="28"/>
      <c r="E811" s="28"/>
      <c r="F811" s="28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 x14ac:dyDescent="0.2">
      <c r="A812" s="7"/>
      <c r="B812" s="27"/>
      <c r="C812" s="28"/>
      <c r="D812" s="28"/>
      <c r="E812" s="28"/>
      <c r="F812" s="28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 x14ac:dyDescent="0.2">
      <c r="A813" s="7"/>
      <c r="B813" s="27"/>
      <c r="C813" s="28"/>
      <c r="D813" s="28"/>
      <c r="E813" s="28"/>
      <c r="F813" s="28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 x14ac:dyDescent="0.2">
      <c r="A814" s="7"/>
      <c r="B814" s="27"/>
      <c r="C814" s="28"/>
      <c r="D814" s="28"/>
      <c r="E814" s="28"/>
      <c r="F814" s="28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 x14ac:dyDescent="0.2">
      <c r="A815" s="7"/>
      <c r="B815" s="27"/>
      <c r="C815" s="28"/>
      <c r="D815" s="28"/>
      <c r="E815" s="28"/>
      <c r="F815" s="28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 x14ac:dyDescent="0.2">
      <c r="A816" s="7"/>
      <c r="B816" s="27"/>
      <c r="C816" s="28"/>
      <c r="D816" s="28"/>
      <c r="E816" s="28"/>
      <c r="F816" s="28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 x14ac:dyDescent="0.2">
      <c r="A817" s="7"/>
      <c r="B817" s="27"/>
      <c r="C817" s="28"/>
      <c r="D817" s="28"/>
      <c r="E817" s="28"/>
      <c r="F817" s="28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 x14ac:dyDescent="0.2">
      <c r="A818" s="7"/>
      <c r="B818" s="27"/>
      <c r="C818" s="28"/>
      <c r="D818" s="28"/>
      <c r="E818" s="28"/>
      <c r="F818" s="28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 x14ac:dyDescent="0.2">
      <c r="A819" s="7"/>
      <c r="B819" s="27"/>
      <c r="C819" s="28"/>
      <c r="D819" s="28"/>
      <c r="E819" s="28"/>
      <c r="F819" s="28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 x14ac:dyDescent="0.2">
      <c r="A820" s="7"/>
      <c r="B820" s="27"/>
      <c r="C820" s="28"/>
      <c r="D820" s="28"/>
      <c r="E820" s="28"/>
      <c r="F820" s="28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 x14ac:dyDescent="0.2">
      <c r="A821" s="7"/>
      <c r="B821" s="27"/>
      <c r="C821" s="28"/>
      <c r="D821" s="28"/>
      <c r="E821" s="28"/>
      <c r="F821" s="28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 x14ac:dyDescent="0.2">
      <c r="A822" s="7"/>
      <c r="B822" s="27"/>
      <c r="C822" s="28"/>
      <c r="D822" s="28"/>
      <c r="E822" s="28"/>
      <c r="F822" s="28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 x14ac:dyDescent="0.2">
      <c r="A823" s="7"/>
      <c r="B823" s="27"/>
      <c r="C823" s="28"/>
      <c r="D823" s="28"/>
      <c r="E823" s="28"/>
      <c r="F823" s="28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 x14ac:dyDescent="0.2">
      <c r="A824" s="7"/>
      <c r="B824" s="27"/>
      <c r="C824" s="28"/>
      <c r="D824" s="28"/>
      <c r="E824" s="28"/>
      <c r="F824" s="28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 x14ac:dyDescent="0.2">
      <c r="A825" s="7"/>
      <c r="B825" s="27"/>
      <c r="C825" s="28"/>
      <c r="D825" s="28"/>
      <c r="E825" s="28"/>
      <c r="F825" s="28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 x14ac:dyDescent="0.2">
      <c r="A826" s="7"/>
      <c r="B826" s="27"/>
      <c r="C826" s="28"/>
      <c r="D826" s="28"/>
      <c r="E826" s="28"/>
      <c r="F826" s="28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 x14ac:dyDescent="0.2">
      <c r="A827" s="7"/>
      <c r="B827" s="27"/>
      <c r="C827" s="28"/>
      <c r="D827" s="28"/>
      <c r="E827" s="28"/>
      <c r="F827" s="28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 x14ac:dyDescent="0.2">
      <c r="A828" s="7"/>
      <c r="B828" s="27"/>
      <c r="C828" s="28"/>
      <c r="D828" s="28"/>
      <c r="E828" s="28"/>
      <c r="F828" s="28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 x14ac:dyDescent="0.2">
      <c r="A829" s="7"/>
      <c r="B829" s="27"/>
      <c r="C829" s="28"/>
      <c r="D829" s="28"/>
      <c r="E829" s="28"/>
      <c r="F829" s="28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 x14ac:dyDescent="0.2">
      <c r="A830" s="7"/>
      <c r="B830" s="27"/>
      <c r="C830" s="28"/>
      <c r="D830" s="28"/>
      <c r="E830" s="28"/>
      <c r="F830" s="28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 x14ac:dyDescent="0.2">
      <c r="A831" s="7"/>
      <c r="B831" s="27"/>
      <c r="C831" s="28"/>
      <c r="D831" s="28"/>
      <c r="E831" s="28"/>
      <c r="F831" s="28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 x14ac:dyDescent="0.2">
      <c r="A832" s="7"/>
      <c r="B832" s="27"/>
      <c r="C832" s="28"/>
      <c r="D832" s="28"/>
      <c r="E832" s="28"/>
      <c r="F832" s="28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 x14ac:dyDescent="0.2">
      <c r="A833" s="7"/>
      <c r="B833" s="27"/>
      <c r="C833" s="28"/>
      <c r="D833" s="28"/>
      <c r="E833" s="28"/>
      <c r="F833" s="28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 x14ac:dyDescent="0.2">
      <c r="A834" s="7"/>
      <c r="B834" s="27"/>
      <c r="C834" s="28"/>
      <c r="D834" s="28"/>
      <c r="E834" s="28"/>
      <c r="F834" s="28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 x14ac:dyDescent="0.2">
      <c r="A835" s="7"/>
      <c r="B835" s="27"/>
      <c r="C835" s="28"/>
      <c r="D835" s="28"/>
      <c r="E835" s="28"/>
      <c r="F835" s="28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 x14ac:dyDescent="0.2">
      <c r="A836" s="7"/>
      <c r="B836" s="27"/>
      <c r="C836" s="28"/>
      <c r="D836" s="28"/>
      <c r="E836" s="28"/>
      <c r="F836" s="28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 x14ac:dyDescent="0.2">
      <c r="A837" s="7"/>
      <c r="B837" s="27"/>
      <c r="C837" s="28"/>
      <c r="D837" s="28"/>
      <c r="E837" s="28"/>
      <c r="F837" s="28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 x14ac:dyDescent="0.2">
      <c r="A838" s="7"/>
      <c r="B838" s="27"/>
      <c r="C838" s="28"/>
      <c r="D838" s="28"/>
      <c r="E838" s="28"/>
      <c r="F838" s="28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 x14ac:dyDescent="0.2">
      <c r="A839" s="7"/>
      <c r="B839" s="27"/>
      <c r="C839" s="28"/>
      <c r="D839" s="28"/>
      <c r="E839" s="28"/>
      <c r="F839" s="28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 x14ac:dyDescent="0.2">
      <c r="A840" s="7"/>
      <c r="B840" s="27"/>
      <c r="C840" s="28"/>
      <c r="D840" s="28"/>
      <c r="E840" s="28"/>
      <c r="F840" s="28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 x14ac:dyDescent="0.2">
      <c r="A841" s="7"/>
      <c r="B841" s="27"/>
      <c r="C841" s="28"/>
      <c r="D841" s="28"/>
      <c r="E841" s="28"/>
      <c r="F841" s="28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 x14ac:dyDescent="0.2">
      <c r="A842" s="7"/>
      <c r="B842" s="27"/>
      <c r="C842" s="28"/>
      <c r="D842" s="28"/>
      <c r="E842" s="28"/>
      <c r="F842" s="28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 x14ac:dyDescent="0.2">
      <c r="A843" s="7"/>
      <c r="B843" s="27"/>
      <c r="C843" s="28"/>
      <c r="D843" s="28"/>
      <c r="E843" s="28"/>
      <c r="F843" s="28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 x14ac:dyDescent="0.2">
      <c r="A844" s="7"/>
      <c r="B844" s="27"/>
      <c r="C844" s="28"/>
      <c r="D844" s="28"/>
      <c r="E844" s="28"/>
      <c r="F844" s="28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 x14ac:dyDescent="0.2">
      <c r="A845" s="7"/>
      <c r="B845" s="27"/>
      <c r="C845" s="28"/>
      <c r="D845" s="28"/>
      <c r="E845" s="28"/>
      <c r="F845" s="28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 x14ac:dyDescent="0.2">
      <c r="A846" s="7"/>
      <c r="B846" s="27"/>
      <c r="C846" s="28"/>
      <c r="D846" s="28"/>
      <c r="E846" s="28"/>
      <c r="F846" s="28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 x14ac:dyDescent="0.2">
      <c r="A847" s="7"/>
      <c r="B847" s="27"/>
      <c r="C847" s="28"/>
      <c r="D847" s="28"/>
      <c r="E847" s="28"/>
      <c r="F847" s="28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 x14ac:dyDescent="0.2">
      <c r="A848" s="7"/>
      <c r="B848" s="27"/>
      <c r="C848" s="28"/>
      <c r="D848" s="28"/>
      <c r="E848" s="28"/>
      <c r="F848" s="28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 x14ac:dyDescent="0.2">
      <c r="A849" s="7"/>
      <c r="B849" s="27"/>
      <c r="C849" s="28"/>
      <c r="D849" s="28"/>
      <c r="E849" s="28"/>
      <c r="F849" s="28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 x14ac:dyDescent="0.2">
      <c r="A850" s="7"/>
      <c r="B850" s="27"/>
      <c r="C850" s="28"/>
      <c r="D850" s="28"/>
      <c r="E850" s="28"/>
      <c r="F850" s="28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 x14ac:dyDescent="0.2">
      <c r="A851" s="7"/>
      <c r="B851" s="27"/>
      <c r="C851" s="28"/>
      <c r="D851" s="28"/>
      <c r="E851" s="28"/>
      <c r="F851" s="28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 x14ac:dyDescent="0.2">
      <c r="A852" s="7"/>
      <c r="B852" s="27"/>
      <c r="C852" s="28"/>
      <c r="D852" s="28"/>
      <c r="E852" s="28"/>
      <c r="F852" s="28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 x14ac:dyDescent="0.2">
      <c r="A853" s="7"/>
      <c r="B853" s="27"/>
      <c r="C853" s="28"/>
      <c r="D853" s="28"/>
      <c r="E853" s="28"/>
      <c r="F853" s="28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 x14ac:dyDescent="0.2">
      <c r="A854" s="7"/>
      <c r="B854" s="27"/>
      <c r="C854" s="28"/>
      <c r="D854" s="28"/>
      <c r="E854" s="28"/>
      <c r="F854" s="28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 x14ac:dyDescent="0.2">
      <c r="A855" s="7"/>
      <c r="B855" s="27"/>
      <c r="C855" s="28"/>
      <c r="D855" s="28"/>
      <c r="E855" s="28"/>
      <c r="F855" s="28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 x14ac:dyDescent="0.2">
      <c r="A856" s="7"/>
      <c r="B856" s="27"/>
      <c r="C856" s="28"/>
      <c r="D856" s="28"/>
      <c r="E856" s="28"/>
      <c r="F856" s="28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 x14ac:dyDescent="0.2">
      <c r="A857" s="7"/>
      <c r="B857" s="27"/>
      <c r="C857" s="28"/>
      <c r="D857" s="28"/>
      <c r="E857" s="28"/>
      <c r="F857" s="28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 x14ac:dyDescent="0.2">
      <c r="A858" s="7"/>
      <c r="B858" s="27"/>
      <c r="C858" s="28"/>
      <c r="D858" s="28"/>
      <c r="E858" s="28"/>
      <c r="F858" s="28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 x14ac:dyDescent="0.2">
      <c r="A859" s="7"/>
      <c r="B859" s="27"/>
      <c r="C859" s="28"/>
      <c r="D859" s="28"/>
      <c r="E859" s="28"/>
      <c r="F859" s="28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 x14ac:dyDescent="0.2">
      <c r="A860" s="7"/>
      <c r="B860" s="27"/>
      <c r="C860" s="28"/>
      <c r="D860" s="28"/>
      <c r="E860" s="28"/>
      <c r="F860" s="28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 x14ac:dyDescent="0.2">
      <c r="A861" s="7"/>
      <c r="B861" s="27"/>
      <c r="C861" s="28"/>
      <c r="D861" s="28"/>
      <c r="E861" s="28"/>
      <c r="F861" s="28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 x14ac:dyDescent="0.2">
      <c r="A862" s="7"/>
      <c r="B862" s="27"/>
      <c r="C862" s="28"/>
      <c r="D862" s="28"/>
      <c r="E862" s="28"/>
      <c r="F862" s="28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 x14ac:dyDescent="0.2">
      <c r="A863" s="7"/>
      <c r="B863" s="27"/>
      <c r="C863" s="28"/>
      <c r="D863" s="28"/>
      <c r="E863" s="28"/>
      <c r="F863" s="28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 x14ac:dyDescent="0.2">
      <c r="A864" s="7"/>
      <c r="B864" s="27"/>
      <c r="C864" s="28"/>
      <c r="D864" s="28"/>
      <c r="E864" s="28"/>
      <c r="F864" s="28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 x14ac:dyDescent="0.2">
      <c r="A865" s="7"/>
      <c r="B865" s="27"/>
      <c r="C865" s="28"/>
      <c r="D865" s="28"/>
      <c r="E865" s="28"/>
      <c r="F865" s="28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 x14ac:dyDescent="0.2">
      <c r="A866" s="7"/>
      <c r="B866" s="27"/>
      <c r="C866" s="28"/>
      <c r="D866" s="28"/>
      <c r="E866" s="28"/>
      <c r="F866" s="28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 x14ac:dyDescent="0.2">
      <c r="A867" s="7"/>
      <c r="B867" s="27"/>
      <c r="C867" s="28"/>
      <c r="D867" s="28"/>
      <c r="E867" s="28"/>
      <c r="F867" s="28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 x14ac:dyDescent="0.2">
      <c r="A868" s="7"/>
      <c r="B868" s="27"/>
      <c r="C868" s="28"/>
      <c r="D868" s="28"/>
      <c r="E868" s="28"/>
      <c r="F868" s="28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 x14ac:dyDescent="0.2">
      <c r="A869" s="7"/>
      <c r="B869" s="27"/>
      <c r="C869" s="28"/>
      <c r="D869" s="28"/>
      <c r="E869" s="28"/>
      <c r="F869" s="28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 x14ac:dyDescent="0.2">
      <c r="A870" s="7"/>
      <c r="B870" s="27"/>
      <c r="C870" s="28"/>
      <c r="D870" s="28"/>
      <c r="E870" s="28"/>
      <c r="F870" s="28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 x14ac:dyDescent="0.2">
      <c r="A871" s="7"/>
      <c r="B871" s="27"/>
      <c r="C871" s="28"/>
      <c r="D871" s="28"/>
      <c r="E871" s="28"/>
      <c r="F871" s="28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 x14ac:dyDescent="0.2">
      <c r="A872" s="7"/>
      <c r="B872" s="27"/>
      <c r="C872" s="28"/>
      <c r="D872" s="28"/>
      <c r="E872" s="28"/>
      <c r="F872" s="28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 x14ac:dyDescent="0.2">
      <c r="A873" s="7"/>
      <c r="B873" s="27"/>
      <c r="C873" s="28"/>
      <c r="D873" s="28"/>
      <c r="E873" s="28"/>
      <c r="F873" s="28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 x14ac:dyDescent="0.2">
      <c r="A874" s="7"/>
      <c r="B874" s="27"/>
      <c r="C874" s="28"/>
      <c r="D874" s="28"/>
      <c r="E874" s="28"/>
      <c r="F874" s="28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 x14ac:dyDescent="0.2">
      <c r="A875" s="7"/>
      <c r="B875" s="27"/>
      <c r="C875" s="28"/>
      <c r="D875" s="28"/>
      <c r="E875" s="28"/>
      <c r="F875" s="28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 x14ac:dyDescent="0.2">
      <c r="A876" s="7"/>
      <c r="B876" s="27"/>
      <c r="C876" s="28"/>
      <c r="D876" s="28"/>
      <c r="E876" s="28"/>
      <c r="F876" s="28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 x14ac:dyDescent="0.2">
      <c r="A877" s="7"/>
      <c r="B877" s="27"/>
      <c r="C877" s="28"/>
      <c r="D877" s="28"/>
      <c r="E877" s="28"/>
      <c r="F877" s="28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 x14ac:dyDescent="0.2">
      <c r="A878" s="7"/>
      <c r="B878" s="27"/>
      <c r="C878" s="28"/>
      <c r="D878" s="28"/>
      <c r="E878" s="28"/>
      <c r="F878" s="28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 x14ac:dyDescent="0.2">
      <c r="A879" s="7"/>
      <c r="B879" s="27"/>
      <c r="C879" s="28"/>
      <c r="D879" s="28"/>
      <c r="E879" s="28"/>
      <c r="F879" s="28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 x14ac:dyDescent="0.2">
      <c r="A880" s="7"/>
      <c r="B880" s="27"/>
      <c r="C880" s="28"/>
      <c r="D880" s="28"/>
      <c r="E880" s="28"/>
      <c r="F880" s="28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 x14ac:dyDescent="0.2">
      <c r="A881" s="7"/>
      <c r="B881" s="27"/>
      <c r="C881" s="28"/>
      <c r="D881" s="28"/>
      <c r="E881" s="28"/>
      <c r="F881" s="28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 x14ac:dyDescent="0.2">
      <c r="A882" s="7"/>
      <c r="B882" s="27"/>
      <c r="C882" s="28"/>
      <c r="D882" s="28"/>
      <c r="E882" s="28"/>
      <c r="F882" s="28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 x14ac:dyDescent="0.2">
      <c r="A883" s="7"/>
      <c r="B883" s="27"/>
      <c r="C883" s="28"/>
      <c r="D883" s="28"/>
      <c r="E883" s="28"/>
      <c r="F883" s="28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 x14ac:dyDescent="0.2">
      <c r="A884" s="7"/>
      <c r="B884" s="27"/>
      <c r="C884" s="28"/>
      <c r="D884" s="28"/>
      <c r="E884" s="28"/>
      <c r="F884" s="28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 x14ac:dyDescent="0.2">
      <c r="A885" s="7"/>
      <c r="B885" s="27"/>
      <c r="C885" s="28"/>
      <c r="D885" s="28"/>
      <c r="E885" s="28"/>
      <c r="F885" s="28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 x14ac:dyDescent="0.2">
      <c r="A886" s="7"/>
      <c r="B886" s="27"/>
      <c r="C886" s="28"/>
      <c r="D886" s="28"/>
      <c r="E886" s="28"/>
      <c r="F886" s="28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 x14ac:dyDescent="0.2">
      <c r="A887" s="7"/>
      <c r="B887" s="27"/>
      <c r="C887" s="28"/>
      <c r="D887" s="28"/>
      <c r="E887" s="28"/>
      <c r="F887" s="28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 x14ac:dyDescent="0.2">
      <c r="A888" s="7"/>
      <c r="B888" s="27"/>
      <c r="C888" s="28"/>
      <c r="D888" s="28"/>
      <c r="E888" s="28"/>
      <c r="F888" s="28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 x14ac:dyDescent="0.2">
      <c r="A889" s="7"/>
      <c r="B889" s="27"/>
      <c r="C889" s="28"/>
      <c r="D889" s="28"/>
      <c r="E889" s="28"/>
      <c r="F889" s="28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 x14ac:dyDescent="0.2">
      <c r="A890" s="7"/>
      <c r="B890" s="27"/>
      <c r="C890" s="28"/>
      <c r="D890" s="28"/>
      <c r="E890" s="28"/>
      <c r="F890" s="28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 x14ac:dyDescent="0.2">
      <c r="A891" s="7"/>
      <c r="B891" s="27"/>
      <c r="C891" s="28"/>
      <c r="D891" s="28"/>
      <c r="E891" s="28"/>
      <c r="F891" s="28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 x14ac:dyDescent="0.2">
      <c r="A892" s="7"/>
      <c r="B892" s="27"/>
      <c r="C892" s="28"/>
      <c r="D892" s="28"/>
      <c r="E892" s="28"/>
      <c r="F892" s="28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 x14ac:dyDescent="0.2">
      <c r="A893" s="7"/>
      <c r="B893" s="27"/>
      <c r="C893" s="28"/>
      <c r="D893" s="28"/>
      <c r="E893" s="28"/>
      <c r="F893" s="28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 x14ac:dyDescent="0.2">
      <c r="A894" s="7"/>
      <c r="B894" s="27"/>
      <c r="C894" s="28"/>
      <c r="D894" s="28"/>
      <c r="E894" s="28"/>
      <c r="F894" s="28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 x14ac:dyDescent="0.2">
      <c r="A895" s="7"/>
      <c r="B895" s="27"/>
      <c r="C895" s="28"/>
      <c r="D895" s="28"/>
      <c r="E895" s="28"/>
      <c r="F895" s="28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 x14ac:dyDescent="0.2">
      <c r="A896" s="7"/>
      <c r="B896" s="27"/>
      <c r="C896" s="28"/>
      <c r="D896" s="28"/>
      <c r="E896" s="28"/>
      <c r="F896" s="28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 x14ac:dyDescent="0.2">
      <c r="A897" s="7"/>
      <c r="B897" s="27"/>
      <c r="C897" s="28"/>
      <c r="D897" s="28"/>
      <c r="E897" s="28"/>
      <c r="F897" s="28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 x14ac:dyDescent="0.2">
      <c r="A898" s="7"/>
      <c r="B898" s="27"/>
      <c r="C898" s="28"/>
      <c r="D898" s="28"/>
      <c r="E898" s="28"/>
      <c r="F898" s="28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 x14ac:dyDescent="0.2">
      <c r="A899" s="7"/>
      <c r="B899" s="27"/>
      <c r="C899" s="28"/>
      <c r="D899" s="28"/>
      <c r="E899" s="28"/>
      <c r="F899" s="28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 x14ac:dyDescent="0.2">
      <c r="A900" s="7"/>
      <c r="B900" s="27"/>
      <c r="C900" s="28"/>
      <c r="D900" s="28"/>
      <c r="E900" s="28"/>
      <c r="F900" s="28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 x14ac:dyDescent="0.2">
      <c r="A901" s="7"/>
      <c r="B901" s="27"/>
      <c r="C901" s="28"/>
      <c r="D901" s="28"/>
      <c r="E901" s="28"/>
      <c r="F901" s="28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 x14ac:dyDescent="0.2">
      <c r="A902" s="7"/>
      <c r="B902" s="27"/>
      <c r="C902" s="28"/>
      <c r="D902" s="28"/>
      <c r="E902" s="28"/>
      <c r="F902" s="28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 x14ac:dyDescent="0.2">
      <c r="A903" s="7"/>
      <c r="B903" s="27"/>
      <c r="C903" s="28"/>
      <c r="D903" s="28"/>
      <c r="E903" s="28"/>
      <c r="F903" s="28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 x14ac:dyDescent="0.2">
      <c r="A904" s="7"/>
      <c r="B904" s="27"/>
      <c r="C904" s="28"/>
      <c r="D904" s="28"/>
      <c r="E904" s="28"/>
      <c r="F904" s="28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 x14ac:dyDescent="0.2">
      <c r="A905" s="7"/>
      <c r="B905" s="27"/>
      <c r="C905" s="28"/>
      <c r="D905" s="28"/>
      <c r="E905" s="28"/>
      <c r="F905" s="28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 x14ac:dyDescent="0.2">
      <c r="A906" s="7"/>
      <c r="B906" s="27"/>
      <c r="C906" s="28"/>
      <c r="D906" s="28"/>
      <c r="E906" s="28"/>
      <c r="F906" s="28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 x14ac:dyDescent="0.2">
      <c r="A907" s="7"/>
      <c r="B907" s="27"/>
      <c r="C907" s="28"/>
      <c r="D907" s="28"/>
      <c r="E907" s="28"/>
      <c r="F907" s="28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 x14ac:dyDescent="0.2">
      <c r="A908" s="7"/>
      <c r="B908" s="27"/>
      <c r="C908" s="28"/>
      <c r="D908" s="28"/>
      <c r="E908" s="28"/>
      <c r="F908" s="28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 x14ac:dyDescent="0.2">
      <c r="A909" s="7"/>
      <c r="B909" s="27"/>
      <c r="C909" s="28"/>
      <c r="D909" s="28"/>
      <c r="E909" s="28"/>
      <c r="F909" s="28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 x14ac:dyDescent="0.2">
      <c r="A910" s="7"/>
      <c r="B910" s="27"/>
      <c r="C910" s="28"/>
      <c r="D910" s="28"/>
      <c r="E910" s="28"/>
      <c r="F910" s="28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 x14ac:dyDescent="0.2">
      <c r="A911" s="7"/>
      <c r="B911" s="27"/>
      <c r="C911" s="28"/>
      <c r="D911" s="28"/>
      <c r="E911" s="28"/>
      <c r="F911" s="28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 x14ac:dyDescent="0.2">
      <c r="A912" s="7"/>
      <c r="B912" s="27"/>
      <c r="C912" s="28"/>
      <c r="D912" s="28"/>
      <c r="E912" s="28"/>
      <c r="F912" s="28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 x14ac:dyDescent="0.2">
      <c r="A913" s="7"/>
      <c r="B913" s="27"/>
      <c r="C913" s="28"/>
      <c r="D913" s="28"/>
      <c r="E913" s="28"/>
      <c r="F913" s="28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 x14ac:dyDescent="0.2">
      <c r="A914" s="7"/>
      <c r="B914" s="27"/>
      <c r="C914" s="28"/>
      <c r="D914" s="28"/>
      <c r="E914" s="28"/>
      <c r="F914" s="28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 x14ac:dyDescent="0.2">
      <c r="A915" s="7"/>
      <c r="B915" s="27"/>
      <c r="C915" s="28"/>
      <c r="D915" s="28"/>
      <c r="E915" s="28"/>
      <c r="F915" s="28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 x14ac:dyDescent="0.2">
      <c r="A916" s="7"/>
      <c r="B916" s="27"/>
      <c r="C916" s="28"/>
      <c r="D916" s="28"/>
      <c r="E916" s="28"/>
      <c r="F916" s="28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 x14ac:dyDescent="0.2">
      <c r="A917" s="7"/>
      <c r="B917" s="27"/>
      <c r="C917" s="28"/>
      <c r="D917" s="28"/>
      <c r="E917" s="28"/>
      <c r="F917" s="28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 x14ac:dyDescent="0.2">
      <c r="A918" s="7"/>
      <c r="B918" s="27"/>
      <c r="C918" s="28"/>
      <c r="D918" s="28"/>
      <c r="E918" s="28"/>
      <c r="F918" s="28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 x14ac:dyDescent="0.2">
      <c r="A919" s="7"/>
      <c r="B919" s="27"/>
      <c r="C919" s="28"/>
      <c r="D919" s="28"/>
      <c r="E919" s="28"/>
      <c r="F919" s="28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 x14ac:dyDescent="0.2">
      <c r="A920" s="7"/>
      <c r="B920" s="27"/>
      <c r="C920" s="28"/>
      <c r="D920" s="28"/>
      <c r="E920" s="28"/>
      <c r="F920" s="28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 x14ac:dyDescent="0.2">
      <c r="A921" s="7"/>
      <c r="B921" s="27"/>
      <c r="C921" s="28"/>
      <c r="D921" s="28"/>
      <c r="E921" s="28"/>
      <c r="F921" s="28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 x14ac:dyDescent="0.2">
      <c r="A922" s="7"/>
      <c r="B922" s="27"/>
      <c r="C922" s="28"/>
      <c r="D922" s="28"/>
      <c r="E922" s="28"/>
      <c r="F922" s="28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 x14ac:dyDescent="0.2">
      <c r="A923" s="7"/>
      <c r="B923" s="27"/>
      <c r="C923" s="28"/>
      <c r="D923" s="28"/>
      <c r="E923" s="28"/>
      <c r="F923" s="28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 x14ac:dyDescent="0.2">
      <c r="A924" s="7"/>
      <c r="B924" s="27"/>
      <c r="C924" s="28"/>
      <c r="D924" s="28"/>
      <c r="E924" s="28"/>
      <c r="F924" s="28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 x14ac:dyDescent="0.2">
      <c r="A925" s="7"/>
      <c r="B925" s="27"/>
      <c r="C925" s="28"/>
      <c r="D925" s="28"/>
      <c r="E925" s="28"/>
      <c r="F925" s="28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 x14ac:dyDescent="0.2">
      <c r="A926" s="7"/>
      <c r="B926" s="27"/>
      <c r="C926" s="28"/>
      <c r="D926" s="28"/>
      <c r="E926" s="28"/>
      <c r="F926" s="28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 x14ac:dyDescent="0.2">
      <c r="A927" s="7"/>
      <c r="B927" s="27"/>
      <c r="C927" s="28"/>
      <c r="D927" s="28"/>
      <c r="E927" s="28"/>
      <c r="F927" s="28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 x14ac:dyDescent="0.2">
      <c r="A928" s="7"/>
      <c r="B928" s="27"/>
      <c r="C928" s="28"/>
      <c r="D928" s="28"/>
      <c r="E928" s="28"/>
      <c r="F928" s="28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 x14ac:dyDescent="0.2">
      <c r="A929" s="7"/>
      <c r="B929" s="27"/>
      <c r="C929" s="28"/>
      <c r="D929" s="28"/>
      <c r="E929" s="28"/>
      <c r="F929" s="28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 x14ac:dyDescent="0.2">
      <c r="A930" s="7"/>
      <c r="B930" s="27"/>
      <c r="C930" s="28"/>
      <c r="D930" s="28"/>
      <c r="E930" s="28"/>
      <c r="F930" s="28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 x14ac:dyDescent="0.2">
      <c r="A931" s="7"/>
      <c r="B931" s="27"/>
      <c r="C931" s="28"/>
      <c r="D931" s="28"/>
      <c r="E931" s="28"/>
      <c r="F931" s="28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 x14ac:dyDescent="0.2">
      <c r="A932" s="7"/>
      <c r="B932" s="27"/>
      <c r="C932" s="28"/>
      <c r="D932" s="28"/>
      <c r="E932" s="28"/>
      <c r="F932" s="28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 x14ac:dyDescent="0.2">
      <c r="A933" s="7"/>
      <c r="B933" s="27"/>
      <c r="C933" s="28"/>
      <c r="D933" s="28"/>
      <c r="E933" s="28"/>
      <c r="F933" s="28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 x14ac:dyDescent="0.2">
      <c r="A934" s="7"/>
      <c r="B934" s="27"/>
      <c r="C934" s="28"/>
      <c r="D934" s="28"/>
      <c r="E934" s="28"/>
      <c r="F934" s="28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 x14ac:dyDescent="0.2">
      <c r="A935" s="7"/>
      <c r="B935" s="27"/>
      <c r="C935" s="28"/>
      <c r="D935" s="28"/>
      <c r="E935" s="28"/>
      <c r="F935" s="28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 x14ac:dyDescent="0.2">
      <c r="A936" s="7"/>
      <c r="B936" s="27"/>
      <c r="C936" s="28"/>
      <c r="D936" s="28"/>
      <c r="E936" s="28"/>
      <c r="F936" s="28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 x14ac:dyDescent="0.2">
      <c r="A937" s="7"/>
      <c r="B937" s="27"/>
      <c r="C937" s="28"/>
      <c r="D937" s="28"/>
      <c r="E937" s="28"/>
      <c r="F937" s="28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 x14ac:dyDescent="0.2">
      <c r="A938" s="7"/>
      <c r="B938" s="27"/>
      <c r="C938" s="28"/>
      <c r="D938" s="28"/>
      <c r="E938" s="28"/>
      <c r="F938" s="28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 x14ac:dyDescent="0.2">
      <c r="A939" s="7"/>
      <c r="B939" s="27"/>
      <c r="C939" s="28"/>
      <c r="D939" s="28"/>
      <c r="E939" s="28"/>
      <c r="F939" s="28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 x14ac:dyDescent="0.2">
      <c r="A940" s="7"/>
      <c r="B940" s="27"/>
      <c r="C940" s="28"/>
      <c r="D940" s="28"/>
      <c r="E940" s="28"/>
      <c r="F940" s="28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 x14ac:dyDescent="0.2">
      <c r="A941" s="7"/>
      <c r="B941" s="27"/>
      <c r="C941" s="28"/>
      <c r="D941" s="28"/>
      <c r="E941" s="28"/>
      <c r="F941" s="28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 x14ac:dyDescent="0.2">
      <c r="A942" s="7"/>
      <c r="B942" s="27"/>
      <c r="C942" s="28"/>
      <c r="D942" s="28"/>
      <c r="E942" s="28"/>
      <c r="F942" s="28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 x14ac:dyDescent="0.2">
      <c r="A943" s="7"/>
      <c r="B943" s="27"/>
      <c r="C943" s="28"/>
      <c r="D943" s="28"/>
      <c r="E943" s="28"/>
      <c r="F943" s="28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 x14ac:dyDescent="0.2">
      <c r="A944" s="7"/>
      <c r="B944" s="27"/>
      <c r="C944" s="28"/>
      <c r="D944" s="28"/>
      <c r="E944" s="28"/>
      <c r="F944" s="28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 x14ac:dyDescent="0.2">
      <c r="A945" s="7"/>
      <c r="B945" s="27"/>
      <c r="C945" s="28"/>
      <c r="D945" s="28"/>
      <c r="E945" s="28"/>
      <c r="F945" s="28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 x14ac:dyDescent="0.2">
      <c r="A946" s="7"/>
      <c r="B946" s="27"/>
      <c r="C946" s="28"/>
      <c r="D946" s="28"/>
      <c r="E946" s="28"/>
      <c r="F946" s="28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 x14ac:dyDescent="0.2">
      <c r="A947" s="7"/>
      <c r="B947" s="27"/>
      <c r="C947" s="28"/>
      <c r="D947" s="28"/>
      <c r="E947" s="28"/>
      <c r="F947" s="28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 x14ac:dyDescent="0.2">
      <c r="A948" s="7"/>
      <c r="B948" s="27"/>
      <c r="C948" s="28"/>
      <c r="D948" s="28"/>
      <c r="E948" s="28"/>
      <c r="F948" s="28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 x14ac:dyDescent="0.2">
      <c r="A949" s="7"/>
      <c r="B949" s="27"/>
      <c r="C949" s="28"/>
      <c r="D949" s="28"/>
      <c r="E949" s="28"/>
      <c r="F949" s="28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 x14ac:dyDescent="0.2">
      <c r="A950" s="7"/>
      <c r="B950" s="27"/>
      <c r="C950" s="28"/>
      <c r="D950" s="28"/>
      <c r="E950" s="28"/>
      <c r="F950" s="28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 x14ac:dyDescent="0.2">
      <c r="A951" s="7"/>
      <c r="B951" s="27"/>
      <c r="C951" s="28"/>
      <c r="D951" s="28"/>
      <c r="E951" s="28"/>
      <c r="F951" s="28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 x14ac:dyDescent="0.2">
      <c r="A952" s="7"/>
      <c r="B952" s="27"/>
      <c r="C952" s="28"/>
      <c r="D952" s="28"/>
      <c r="E952" s="28"/>
      <c r="F952" s="28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 x14ac:dyDescent="0.2">
      <c r="A953" s="7"/>
      <c r="B953" s="27"/>
      <c r="C953" s="28"/>
      <c r="D953" s="28"/>
      <c r="E953" s="28"/>
      <c r="F953" s="28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 x14ac:dyDescent="0.2">
      <c r="A954" s="7"/>
      <c r="B954" s="27"/>
      <c r="C954" s="28"/>
      <c r="D954" s="28"/>
      <c r="E954" s="28"/>
      <c r="F954" s="28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 x14ac:dyDescent="0.2">
      <c r="A955" s="7"/>
      <c r="B955" s="27"/>
      <c r="C955" s="28"/>
      <c r="D955" s="28"/>
      <c r="E955" s="28"/>
      <c r="F955" s="28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 x14ac:dyDescent="0.2">
      <c r="A956" s="7"/>
      <c r="B956" s="27"/>
      <c r="C956" s="28"/>
      <c r="D956" s="28"/>
      <c r="E956" s="28"/>
      <c r="F956" s="28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 x14ac:dyDescent="0.2">
      <c r="A957" s="7"/>
      <c r="B957" s="27"/>
      <c r="C957" s="28"/>
      <c r="D957" s="28"/>
      <c r="E957" s="28"/>
      <c r="F957" s="28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 x14ac:dyDescent="0.2">
      <c r="A958" s="7"/>
      <c r="B958" s="27"/>
      <c r="C958" s="28"/>
      <c r="D958" s="28"/>
      <c r="E958" s="28"/>
      <c r="F958" s="28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 x14ac:dyDescent="0.2">
      <c r="A959" s="7"/>
      <c r="B959" s="27"/>
      <c r="C959" s="28"/>
      <c r="D959" s="28"/>
      <c r="E959" s="28"/>
      <c r="F959" s="28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 x14ac:dyDescent="0.2">
      <c r="A960" s="7"/>
      <c r="B960" s="27"/>
      <c r="C960" s="28"/>
      <c r="D960" s="28"/>
      <c r="E960" s="28"/>
      <c r="F960" s="28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 x14ac:dyDescent="0.2">
      <c r="A961" s="7"/>
      <c r="B961" s="27"/>
      <c r="C961" s="28"/>
      <c r="D961" s="28"/>
      <c r="E961" s="28"/>
      <c r="F961" s="28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 x14ac:dyDescent="0.2">
      <c r="A962" s="7"/>
      <c r="B962" s="27"/>
      <c r="C962" s="28"/>
      <c r="D962" s="28"/>
      <c r="E962" s="28"/>
      <c r="F962" s="28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 x14ac:dyDescent="0.2">
      <c r="A963" s="7"/>
      <c r="B963" s="27"/>
      <c r="C963" s="28"/>
      <c r="D963" s="28"/>
      <c r="E963" s="28"/>
      <c r="F963" s="28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 x14ac:dyDescent="0.2">
      <c r="A964" s="7"/>
      <c r="B964" s="27"/>
      <c r="C964" s="28"/>
      <c r="D964" s="28"/>
      <c r="E964" s="28"/>
      <c r="F964" s="28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 x14ac:dyDescent="0.2">
      <c r="A965" s="7"/>
      <c r="B965" s="27"/>
      <c r="C965" s="28"/>
      <c r="D965" s="28"/>
      <c r="E965" s="28"/>
      <c r="F965" s="28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 x14ac:dyDescent="0.2">
      <c r="A966" s="7"/>
      <c r="B966" s="27"/>
      <c r="C966" s="28"/>
      <c r="D966" s="28"/>
      <c r="E966" s="28"/>
      <c r="F966" s="28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 x14ac:dyDescent="0.2">
      <c r="A967" s="7"/>
      <c r="B967" s="27"/>
      <c r="C967" s="28"/>
      <c r="D967" s="28"/>
      <c r="E967" s="28"/>
      <c r="F967" s="28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 x14ac:dyDescent="0.2">
      <c r="A968" s="7"/>
      <c r="B968" s="27"/>
      <c r="C968" s="28"/>
      <c r="D968" s="28"/>
      <c r="E968" s="28"/>
      <c r="F968" s="28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 x14ac:dyDescent="0.2">
      <c r="A969" s="7"/>
      <c r="B969" s="27"/>
      <c r="C969" s="28"/>
      <c r="D969" s="28"/>
      <c r="E969" s="28"/>
      <c r="F969" s="28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 x14ac:dyDescent="0.2">
      <c r="A970" s="7"/>
      <c r="B970" s="27"/>
      <c r="C970" s="28"/>
      <c r="D970" s="28"/>
      <c r="E970" s="28"/>
      <c r="F970" s="28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 x14ac:dyDescent="0.2">
      <c r="A971" s="7"/>
      <c r="B971" s="27"/>
      <c r="C971" s="28"/>
      <c r="D971" s="28"/>
      <c r="E971" s="28"/>
      <c r="F971" s="28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 x14ac:dyDescent="0.2">
      <c r="A972" s="7"/>
      <c r="B972" s="27"/>
      <c r="C972" s="28"/>
      <c r="D972" s="28"/>
      <c r="E972" s="28"/>
      <c r="F972" s="28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 x14ac:dyDescent="0.2">
      <c r="A973" s="7"/>
      <c r="B973" s="27"/>
      <c r="C973" s="28"/>
      <c r="D973" s="28"/>
      <c r="E973" s="28"/>
      <c r="F973" s="28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 x14ac:dyDescent="0.2">
      <c r="A974" s="7"/>
      <c r="B974" s="27"/>
      <c r="C974" s="28"/>
      <c r="D974" s="28"/>
      <c r="E974" s="28"/>
      <c r="F974" s="28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 x14ac:dyDescent="0.2">
      <c r="A975" s="7"/>
      <c r="B975" s="27"/>
      <c r="C975" s="28"/>
      <c r="D975" s="28"/>
      <c r="E975" s="28"/>
      <c r="F975" s="28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 x14ac:dyDescent="0.2">
      <c r="A976" s="7"/>
      <c r="B976" s="27"/>
      <c r="C976" s="28"/>
      <c r="D976" s="28"/>
      <c r="E976" s="28"/>
      <c r="F976" s="28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 x14ac:dyDescent="0.2">
      <c r="A977" s="7"/>
      <c r="B977" s="27"/>
      <c r="C977" s="28"/>
      <c r="D977" s="28"/>
      <c r="E977" s="28"/>
      <c r="F977" s="28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 x14ac:dyDescent="0.2">
      <c r="A978" s="7"/>
      <c r="B978" s="27"/>
      <c r="C978" s="28"/>
      <c r="D978" s="28"/>
      <c r="E978" s="28"/>
      <c r="F978" s="28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 x14ac:dyDescent="0.2">
      <c r="A979" s="7"/>
      <c r="B979" s="27"/>
      <c r="C979" s="28"/>
      <c r="D979" s="28"/>
      <c r="E979" s="28"/>
      <c r="F979" s="28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 x14ac:dyDescent="0.2">
      <c r="A980" s="7"/>
      <c r="B980" s="27"/>
      <c r="C980" s="28"/>
      <c r="D980" s="28"/>
      <c r="E980" s="28"/>
      <c r="F980" s="28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 x14ac:dyDescent="0.2">
      <c r="A981" s="7"/>
      <c r="B981" s="27"/>
      <c r="C981" s="28"/>
      <c r="D981" s="28"/>
      <c r="E981" s="28"/>
      <c r="F981" s="28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 x14ac:dyDescent="0.2">
      <c r="A982" s="7"/>
      <c r="B982" s="27"/>
      <c r="C982" s="28"/>
      <c r="D982" s="28"/>
      <c r="E982" s="28"/>
      <c r="F982" s="28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 x14ac:dyDescent="0.2">
      <c r="A983" s="7"/>
      <c r="B983" s="27"/>
      <c r="C983" s="28"/>
      <c r="D983" s="28"/>
      <c r="E983" s="28"/>
      <c r="F983" s="28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 x14ac:dyDescent="0.2">
      <c r="A984" s="7"/>
      <c r="B984" s="27"/>
      <c r="C984" s="28"/>
      <c r="D984" s="28"/>
      <c r="E984" s="28"/>
      <c r="F984" s="28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 x14ac:dyDescent="0.2">
      <c r="A985" s="7"/>
      <c r="B985" s="27"/>
      <c r="C985" s="28"/>
      <c r="D985" s="28"/>
      <c r="E985" s="28"/>
      <c r="F985" s="28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 x14ac:dyDescent="0.2">
      <c r="A986" s="7"/>
      <c r="B986" s="27"/>
      <c r="C986" s="28"/>
      <c r="D986" s="28"/>
      <c r="E986" s="28"/>
      <c r="F986" s="28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 x14ac:dyDescent="0.2">
      <c r="A987" s="7"/>
      <c r="B987" s="27"/>
      <c r="C987" s="28"/>
      <c r="D987" s="28"/>
      <c r="E987" s="28"/>
      <c r="F987" s="28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 x14ac:dyDescent="0.2">
      <c r="A988" s="7"/>
      <c r="B988" s="27"/>
      <c r="C988" s="28"/>
      <c r="D988" s="28"/>
      <c r="E988" s="28"/>
      <c r="F988" s="28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 x14ac:dyDescent="0.2">
      <c r="A989" s="7"/>
      <c r="B989" s="27"/>
      <c r="C989" s="28"/>
      <c r="D989" s="28"/>
      <c r="E989" s="28"/>
      <c r="F989" s="28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 x14ac:dyDescent="0.2">
      <c r="A990" s="7"/>
      <c r="B990" s="27"/>
      <c r="C990" s="28"/>
      <c r="D990" s="28"/>
      <c r="E990" s="28"/>
      <c r="F990" s="28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 x14ac:dyDescent="0.2">
      <c r="A991" s="7"/>
      <c r="B991" s="27"/>
      <c r="C991" s="28"/>
      <c r="D991" s="28"/>
      <c r="E991" s="28"/>
      <c r="F991" s="28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 x14ac:dyDescent="0.2">
      <c r="A992" s="7"/>
      <c r="B992" s="27"/>
      <c r="C992" s="28"/>
      <c r="D992" s="28"/>
      <c r="E992" s="28"/>
      <c r="F992" s="28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 x14ac:dyDescent="0.2">
      <c r="A993" s="7"/>
      <c r="B993" s="27"/>
      <c r="C993" s="28"/>
      <c r="D993" s="28"/>
      <c r="E993" s="28"/>
      <c r="F993" s="28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 x14ac:dyDescent="0.2">
      <c r="A994" s="7"/>
      <c r="B994" s="27"/>
      <c r="C994" s="28"/>
      <c r="D994" s="28"/>
      <c r="E994" s="28"/>
      <c r="F994" s="28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 x14ac:dyDescent="0.2">
      <c r="A995" s="7"/>
      <c r="B995" s="27"/>
      <c r="C995" s="28"/>
      <c r="D995" s="28"/>
      <c r="E995" s="28"/>
      <c r="F995" s="28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 x14ac:dyDescent="0.2">
      <c r="A996" s="7"/>
      <c r="B996" s="27"/>
      <c r="C996" s="28"/>
      <c r="D996" s="28"/>
      <c r="E996" s="28"/>
      <c r="F996" s="28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 x14ac:dyDescent="0.2">
      <c r="A997" s="7"/>
      <c r="B997" s="27"/>
      <c r="C997" s="28"/>
      <c r="D997" s="28"/>
      <c r="E997" s="28"/>
      <c r="F997" s="28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 x14ac:dyDescent="0.2">
      <c r="A998" s="7"/>
      <c r="B998" s="27"/>
      <c r="C998" s="28"/>
      <c r="D998" s="28"/>
      <c r="E998" s="28"/>
      <c r="F998" s="28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 x14ac:dyDescent="0.2">
      <c r="A999" s="7"/>
      <c r="B999" s="27"/>
      <c r="C999" s="28"/>
      <c r="D999" s="28"/>
      <c r="E999" s="28"/>
      <c r="F999" s="28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 x14ac:dyDescent="0.2">
      <c r="A1000" s="7"/>
      <c r="B1000" s="27"/>
      <c r="C1000" s="28"/>
      <c r="D1000" s="28"/>
      <c r="E1000" s="28"/>
      <c r="F1000" s="28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2.75" customHeight="1" x14ac:dyDescent="0.2">
      <c r="A1001" s="7"/>
      <c r="B1001" s="27"/>
      <c r="C1001" s="28"/>
      <c r="D1001" s="28"/>
      <c r="E1001" s="28"/>
      <c r="F1001" s="28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 ht="12.75" customHeight="1" x14ac:dyDescent="0.2">
      <c r="A1002" s="7"/>
      <c r="B1002" s="27"/>
      <c r="C1002" s="28"/>
      <c r="D1002" s="28"/>
      <c r="E1002" s="28"/>
      <c r="F1002" s="28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spans="1:26" ht="12.75" customHeight="1" x14ac:dyDescent="0.2">
      <c r="A1003" s="7"/>
      <c r="B1003" s="27"/>
      <c r="C1003" s="28"/>
      <c r="D1003" s="28"/>
      <c r="E1003" s="28"/>
      <c r="F1003" s="28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 spans="1:26" ht="12.75" customHeight="1" x14ac:dyDescent="0.2">
      <c r="A1004" s="7"/>
      <c r="B1004" s="27"/>
      <c r="C1004" s="28"/>
      <c r="D1004" s="28"/>
      <c r="E1004" s="28"/>
      <c r="F1004" s="28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 spans="1:26" ht="12.75" customHeight="1" x14ac:dyDescent="0.2">
      <c r="A1005" s="7"/>
      <c r="B1005" s="27"/>
      <c r="C1005" s="28"/>
      <c r="D1005" s="28"/>
      <c r="E1005" s="28"/>
      <c r="F1005" s="28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 spans="1:26" ht="12.75" customHeight="1" x14ac:dyDescent="0.2">
      <c r="A1006" s="7"/>
      <c r="B1006" s="27"/>
      <c r="C1006" s="28"/>
      <c r="D1006" s="28"/>
      <c r="E1006" s="28"/>
      <c r="F1006" s="28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  <row r="1007" spans="1:26" ht="12.75" customHeight="1" x14ac:dyDescent="0.2">
      <c r="A1007" s="7"/>
      <c r="B1007" s="27"/>
      <c r="C1007" s="28"/>
      <c r="D1007" s="28"/>
      <c r="E1007" s="28"/>
      <c r="F1007" s="28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</row>
    <row r="1008" spans="1:26" ht="12.75" customHeight="1" x14ac:dyDescent="0.2">
      <c r="A1008" s="7"/>
      <c r="B1008" s="27"/>
      <c r="C1008" s="28"/>
      <c r="D1008" s="28"/>
      <c r="E1008" s="28"/>
      <c r="F1008" s="28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</row>
    <row r="1009" spans="1:26" ht="12.75" customHeight="1" x14ac:dyDescent="0.2">
      <c r="A1009" s="7"/>
      <c r="B1009" s="27"/>
      <c r="C1009" s="28"/>
      <c r="D1009" s="28"/>
      <c r="E1009" s="28"/>
      <c r="F1009" s="28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</row>
    <row r="1010" spans="1:26" ht="12.75" customHeight="1" x14ac:dyDescent="0.2">
      <c r="A1010" s="7"/>
      <c r="B1010" s="27"/>
      <c r="C1010" s="28"/>
      <c r="D1010" s="28"/>
      <c r="E1010" s="28"/>
      <c r="F1010" s="28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</row>
    <row r="1011" spans="1:26" ht="12.75" customHeight="1" x14ac:dyDescent="0.2">
      <c r="A1011" s="7"/>
      <c r="B1011" s="27"/>
      <c r="C1011" s="28"/>
      <c r="D1011" s="28"/>
      <c r="E1011" s="28"/>
      <c r="F1011" s="28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</row>
    <row r="1012" spans="1:26" ht="12.75" customHeight="1" x14ac:dyDescent="0.2">
      <c r="A1012" s="7"/>
      <c r="B1012" s="27"/>
      <c r="C1012" s="28"/>
      <c r="D1012" s="28"/>
      <c r="E1012" s="28"/>
      <c r="F1012" s="28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</row>
    <row r="1013" spans="1:26" ht="12.75" customHeight="1" x14ac:dyDescent="0.2">
      <c r="A1013" s="7"/>
      <c r="B1013" s="27"/>
      <c r="C1013" s="28"/>
      <c r="D1013" s="28"/>
      <c r="E1013" s="28"/>
      <c r="F1013" s="28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</row>
    <row r="1014" spans="1:26" ht="12.75" customHeight="1" x14ac:dyDescent="0.2">
      <c r="A1014" s="7"/>
      <c r="B1014" s="27"/>
      <c r="C1014" s="28"/>
      <c r="D1014" s="28"/>
      <c r="E1014" s="28"/>
      <c r="F1014" s="28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</row>
    <row r="1015" spans="1:26" ht="12.75" customHeight="1" x14ac:dyDescent="0.2">
      <c r="A1015" s="7"/>
      <c r="B1015" s="27"/>
      <c r="C1015" s="28"/>
      <c r="D1015" s="28"/>
      <c r="E1015" s="28"/>
      <c r="F1015" s="28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</row>
    <row r="1016" spans="1:26" ht="12.75" customHeight="1" x14ac:dyDescent="0.2">
      <c r="A1016" s="7"/>
      <c r="B1016" s="27"/>
      <c r="C1016" s="28"/>
      <c r="D1016" s="28"/>
      <c r="E1016" s="28"/>
      <c r="F1016" s="28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</row>
    <row r="1017" spans="1:26" ht="12.75" customHeight="1" x14ac:dyDescent="0.2">
      <c r="A1017" s="7"/>
      <c r="B1017" s="27"/>
      <c r="C1017" s="28"/>
      <c r="D1017" s="28"/>
      <c r="E1017" s="28"/>
      <c r="F1017" s="28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</row>
    <row r="1018" spans="1:26" ht="12.75" customHeight="1" x14ac:dyDescent="0.2">
      <c r="A1018" s="7"/>
      <c r="B1018" s="27"/>
      <c r="C1018" s="28"/>
      <c r="D1018" s="28"/>
      <c r="E1018" s="28"/>
      <c r="F1018" s="28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</row>
    <row r="1019" spans="1:26" ht="12.75" customHeight="1" x14ac:dyDescent="0.2">
      <c r="A1019" s="7"/>
      <c r="B1019" s="27"/>
      <c r="C1019" s="28"/>
      <c r="D1019" s="28"/>
      <c r="E1019" s="28"/>
      <c r="F1019" s="28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</row>
    <row r="1020" spans="1:26" ht="12.75" customHeight="1" x14ac:dyDescent="0.2">
      <c r="A1020" s="7"/>
      <c r="B1020" s="27"/>
      <c r="C1020" s="28"/>
      <c r="D1020" s="28"/>
      <c r="E1020" s="28"/>
      <c r="F1020" s="28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</row>
    <row r="1021" spans="1:26" ht="12.75" customHeight="1" x14ac:dyDescent="0.2">
      <c r="A1021" s="7"/>
      <c r="B1021" s="27"/>
      <c r="C1021" s="28"/>
      <c r="D1021" s="28"/>
      <c r="E1021" s="28"/>
      <c r="F1021" s="28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</row>
    <row r="1022" spans="1:26" ht="12.75" customHeight="1" x14ac:dyDescent="0.2">
      <c r="A1022" s="7"/>
      <c r="B1022" s="27"/>
      <c r="C1022" s="28"/>
      <c r="D1022" s="28"/>
      <c r="E1022" s="28"/>
      <c r="F1022" s="28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</row>
    <row r="1023" spans="1:26" ht="12.75" customHeight="1" x14ac:dyDescent="0.2">
      <c r="A1023" s="7"/>
      <c r="B1023" s="27"/>
      <c r="C1023" s="28"/>
      <c r="D1023" s="28"/>
      <c r="E1023" s="28"/>
      <c r="F1023" s="28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</row>
    <row r="1024" spans="1:26" ht="12.75" customHeight="1" x14ac:dyDescent="0.2">
      <c r="A1024" s="7"/>
      <c r="B1024" s="27"/>
      <c r="C1024" s="28"/>
      <c r="D1024" s="28"/>
      <c r="E1024" s="28"/>
      <c r="F1024" s="28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</row>
    <row r="1025" spans="1:26" ht="12.75" customHeight="1" x14ac:dyDescent="0.2">
      <c r="A1025" s="7"/>
      <c r="B1025" s="27"/>
      <c r="C1025" s="28"/>
      <c r="D1025" s="28"/>
      <c r="E1025" s="28"/>
      <c r="F1025" s="28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</row>
    <row r="1026" spans="1:26" ht="12.75" customHeight="1" x14ac:dyDescent="0.2">
      <c r="A1026" s="7"/>
      <c r="B1026" s="27"/>
      <c r="C1026" s="28"/>
      <c r="D1026" s="28"/>
      <c r="E1026" s="28"/>
      <c r="F1026" s="28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</row>
    <row r="1027" spans="1:26" ht="12.75" customHeight="1" x14ac:dyDescent="0.2">
      <c r="A1027" s="7"/>
      <c r="B1027" s="27"/>
      <c r="C1027" s="28"/>
      <c r="D1027" s="28"/>
      <c r="E1027" s="28"/>
      <c r="F1027" s="28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</row>
    <row r="1028" spans="1:26" ht="12.75" customHeight="1" x14ac:dyDescent="0.2">
      <c r="A1028" s="7"/>
      <c r="B1028" s="27"/>
      <c r="C1028" s="28"/>
      <c r="D1028" s="28"/>
      <c r="E1028" s="28"/>
      <c r="F1028" s="28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</row>
    <row r="1029" spans="1:26" ht="12.75" customHeight="1" x14ac:dyDescent="0.2">
      <c r="A1029" s="7"/>
      <c r="B1029" s="27"/>
      <c r="C1029" s="28"/>
      <c r="D1029" s="28"/>
      <c r="E1029" s="28"/>
      <c r="F1029" s="28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</row>
    <row r="1030" spans="1:26" ht="12.75" customHeight="1" x14ac:dyDescent="0.2">
      <c r="A1030" s="7"/>
      <c r="B1030" s="27"/>
      <c r="C1030" s="28"/>
      <c r="D1030" s="28"/>
      <c r="E1030" s="28"/>
      <c r="F1030" s="28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</row>
  </sheetData>
  <mergeCells count="6">
    <mergeCell ref="B3:C3"/>
    <mergeCell ref="D3:F3"/>
    <mergeCell ref="B4:C4"/>
    <mergeCell ref="D4:F4"/>
    <mergeCell ref="B5:C5"/>
    <mergeCell ref="D5:F5"/>
  </mergeCells>
  <hyperlinks>
    <hyperlink ref="D9" location="Feature1!A1" display="Feature1: Account" xr:uid="{00000000-0004-0000-0100-000000000000}"/>
    <hyperlink ref="D10" location="Feature1!A1" display="Feature1: Account" xr:uid="{00000000-0004-0000-0100-000001000000}"/>
    <hyperlink ref="D11" location="Feature1!A1" display="Feature1: Account" xr:uid="{00000000-0004-0000-0100-000002000000}"/>
    <hyperlink ref="D12" location="Feature1!A1" display="Feature1: Account" xr:uid="{00000000-0004-0000-0100-000003000000}"/>
    <hyperlink ref="D13" location="Feature1!A1" display="Feature1: Account" xr:uid="{00000000-0004-0000-0100-000004000000}"/>
    <hyperlink ref="D14" location="Feature1!A1" display="Feature1: Account" xr:uid="{00000000-0004-0000-0100-000005000000}"/>
    <hyperlink ref="D15" location="Feature1!A1" display="Feature1: Account" xr:uid="{00000000-0004-0000-0100-000006000000}"/>
    <hyperlink ref="D16" location="Feature1!A1" display="Feature1: Account" xr:uid="{00000000-0004-0000-0100-000007000000}"/>
    <hyperlink ref="D17" location="Feature1!A1" display="Feature1: Account" xr:uid="{00000000-0004-0000-0100-000008000000}"/>
    <hyperlink ref="D18" location="Feature1!A1" display="Feature1: Account" xr:uid="{00000000-0004-0000-0100-000009000000}"/>
    <hyperlink ref="D19" location="Feature1!A1" display="Feature1: Account" xr:uid="{00000000-0004-0000-0100-00000A000000}"/>
    <hyperlink ref="D20" location="Feature1!A1" display="Feature1: Account" xr:uid="{00000000-0004-0000-0100-00000B000000}"/>
    <hyperlink ref="D21" location="Feature1!A1" display="Feature1: Account" xr:uid="{00000000-0004-0000-0100-00000C000000}"/>
    <hyperlink ref="D22" location="Feature1!A1" display="Feature1: Account" xr:uid="{00000000-0004-0000-0100-00000D000000}"/>
    <hyperlink ref="D23" location="Feature1!A1" display="Feature1: Account" xr:uid="{00000000-0004-0000-0100-00000E000000}"/>
    <hyperlink ref="D24" location="Feature1!A1" display="Feature1: Account" xr:uid="{00000000-0004-0000-0100-00000F000000}"/>
    <hyperlink ref="D25" location="Feature2!A1" display="Feature2: Classroom" xr:uid="{00000000-0004-0000-0100-000010000000}"/>
    <hyperlink ref="D26" location="Feature2!A1" display="Feature2: Classroom" xr:uid="{00000000-0004-0000-0100-000011000000}"/>
    <hyperlink ref="D27" location="Feature2!A1" display="Feature2: Classroom" xr:uid="{00000000-0004-0000-0100-000012000000}"/>
    <hyperlink ref="D28" location="Feature2!A1" display="Feature2: Classroom" xr:uid="{00000000-0004-0000-0100-000013000000}"/>
    <hyperlink ref="D29" location="Feature2!A1" display="Feature2: Classroom" xr:uid="{00000000-0004-0000-0100-000014000000}"/>
    <hyperlink ref="D30" location="Feature2!A1" display="Feature2: Classroom" xr:uid="{00000000-0004-0000-0100-000015000000}"/>
    <hyperlink ref="D31" location="Feature2!A1" display="Feature2: Classroom" xr:uid="{00000000-0004-0000-0100-000016000000}"/>
    <hyperlink ref="D32" location="Feature2!A1" display="Feature2: Classroom" xr:uid="{00000000-0004-0000-0100-000017000000}"/>
    <hyperlink ref="D33" location="Feature2!A1" display="Feature2: Classroom" xr:uid="{00000000-0004-0000-0100-000018000000}"/>
    <hyperlink ref="D34" location="Feature2!A1" display="Feature2: Classroom" xr:uid="{00000000-0004-0000-0100-000019000000}"/>
    <hyperlink ref="D35" location="Feature2!A1" display="Feature2: Classroom" xr:uid="{00000000-0004-0000-0100-00001A000000}"/>
    <hyperlink ref="D36" location="Feature2!A1" display="Feature2: Classroom" xr:uid="{00000000-0004-0000-0100-00001B000000}"/>
    <hyperlink ref="D37" location="Feature2!A1" display="Feature2: Classroom" xr:uid="{00000000-0004-0000-0100-00001C000000}"/>
    <hyperlink ref="D38" location="Feature3!A1" display="Feature3: Record" xr:uid="{00000000-0004-0000-0100-00001D000000}"/>
    <hyperlink ref="D39" location="Feature3!A1" display="Feature3: Record" xr:uid="{00000000-0004-0000-0100-00001E000000}"/>
    <hyperlink ref="D40" location="Feature3!A1" display="Feature3: Record" xr:uid="{00000000-0004-0000-0100-00001F000000}"/>
    <hyperlink ref="D41" location="Feature3!A1" display="Feature3: Record" xr:uid="{00000000-0004-0000-0100-000020000000}"/>
    <hyperlink ref="D42" location="Feature3!A1" display="Feature3: Record" xr:uid="{00000000-0004-0000-0100-000021000000}"/>
    <hyperlink ref="D43" location="Feature3!A1" display="Feature3: Record" xr:uid="{00000000-0004-0000-0100-000022000000}"/>
    <hyperlink ref="D44" location="Feature3!A1" display="Feature3: Record" xr:uid="{00000000-0004-0000-0100-000023000000}"/>
    <hyperlink ref="D45" location="Feature3!A1" display="Feature3: Record" xr:uid="{00000000-0004-0000-0100-000024000000}"/>
    <hyperlink ref="D46" location="Feature3!A1" display="Feature3: Record" xr:uid="{00000000-0004-0000-0100-000025000000}"/>
    <hyperlink ref="D47" location="Feature4!A1" display="Feature4: Subject" xr:uid="{00000000-0004-0000-0100-000026000000}"/>
    <hyperlink ref="D48" location="Feature4!A1" display="Feature4: Subject" xr:uid="{00000000-0004-0000-0100-000027000000}"/>
    <hyperlink ref="D49" location="Feature5!A1" display="Feature5: Classification" xr:uid="{00000000-0004-0000-0100-000028000000}"/>
    <hyperlink ref="D50" location="Feature5!A1" display="Feature5: Classification" xr:uid="{00000000-0004-0000-0100-000029000000}"/>
  </hyperlinks>
  <pageMargins left="0.74791666666666667" right="0.74791666666666667" top="0.98402777777777783" bottom="1.1506944444444445" header="0" footer="0"/>
  <pageSetup paperSize="9" orientation="landscape" r:id="rId1"/>
  <headerFooter>
    <oddFooter>&amp;L 02ae-BM/PM/HDCV/FSOFT v2/0&amp;CInternal use&amp;R&amp;P/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2"/>
  <sheetViews>
    <sheetView zoomScaleNormal="100" workbookViewId="0">
      <selection activeCell="C35" sqref="C35"/>
    </sheetView>
  </sheetViews>
  <sheetFormatPr defaultColWidth="12.625" defaultRowHeight="15" customHeight="1" x14ac:dyDescent="0.15"/>
  <cols>
    <col min="1" max="1" width="4.5" customWidth="1"/>
    <col min="2" max="2" width="13.5" customWidth="1"/>
    <col min="3" max="3" width="67.375" customWidth="1"/>
    <col min="4" max="6" width="11.625" customWidth="1"/>
    <col min="7" max="7" width="9" customWidth="1"/>
    <col min="8" max="8" width="35.5" customWidth="1"/>
    <col min="9" max="26" width="9" customWidth="1"/>
  </cols>
  <sheetData>
    <row r="1" spans="1:26" ht="25.5" customHeight="1" x14ac:dyDescent="0.35">
      <c r="A1" s="7"/>
      <c r="B1" s="139" t="s">
        <v>82</v>
      </c>
      <c r="C1" s="140"/>
      <c r="D1" s="140"/>
      <c r="E1" s="140"/>
      <c r="F1" s="140"/>
      <c r="G1" s="140"/>
      <c r="H1" s="141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 x14ac:dyDescent="0.2">
      <c r="A2" s="53"/>
      <c r="B2" s="53"/>
      <c r="C2" s="7"/>
      <c r="D2" s="7"/>
      <c r="E2" s="7"/>
      <c r="F2" s="7"/>
      <c r="G2" s="7"/>
      <c r="H2" s="54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2" customHeight="1" x14ac:dyDescent="0.2">
      <c r="A3" s="7"/>
      <c r="B3" s="55" t="s">
        <v>1</v>
      </c>
      <c r="C3" s="134" t="s">
        <v>2</v>
      </c>
      <c r="D3" s="121"/>
      <c r="E3" s="137" t="s">
        <v>3</v>
      </c>
      <c r="F3" s="121"/>
      <c r="G3" s="138" t="s">
        <v>4</v>
      </c>
      <c r="H3" s="121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2" customHeight="1" x14ac:dyDescent="0.2">
      <c r="A4" s="7"/>
      <c r="B4" s="55" t="s">
        <v>5</v>
      </c>
      <c r="C4" s="134" t="s">
        <v>6</v>
      </c>
      <c r="D4" s="121"/>
      <c r="E4" s="137" t="s">
        <v>7</v>
      </c>
      <c r="F4" s="121"/>
      <c r="G4" s="154" t="s">
        <v>8</v>
      </c>
      <c r="H4" s="128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2" customHeight="1" x14ac:dyDescent="0.2">
      <c r="A5" s="7"/>
      <c r="B5" s="56" t="s">
        <v>9</v>
      </c>
      <c r="C5" s="134" t="str">
        <f>C4&amp;"_"&amp;"System-Test-case-report"</f>
        <v>EduBlock_System-Test-case-report</v>
      </c>
      <c r="D5" s="121"/>
      <c r="E5" s="137" t="s">
        <v>10</v>
      </c>
      <c r="F5" s="153"/>
      <c r="G5" s="157">
        <v>44899</v>
      </c>
      <c r="H5" s="15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21.75" customHeight="1" x14ac:dyDescent="0.2">
      <c r="A6" s="53"/>
      <c r="B6" s="56" t="s">
        <v>83</v>
      </c>
      <c r="C6" s="142" t="s">
        <v>29</v>
      </c>
      <c r="D6" s="120"/>
      <c r="E6" s="120"/>
      <c r="F6" s="120"/>
      <c r="G6" s="155"/>
      <c r="H6" s="156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 x14ac:dyDescent="0.2">
      <c r="A7" s="53"/>
      <c r="B7" s="12"/>
      <c r="C7" s="57"/>
      <c r="D7" s="7"/>
      <c r="E7" s="7"/>
      <c r="F7" s="7"/>
      <c r="G7" s="7"/>
      <c r="H7" s="54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2.75" customHeight="1" x14ac:dyDescent="0.2">
      <c r="A8" s="7"/>
      <c r="B8" s="12"/>
      <c r="C8" s="57"/>
      <c r="D8" s="7"/>
      <c r="E8" s="7"/>
      <c r="F8" s="7"/>
      <c r="G8" s="7"/>
      <c r="H8" s="54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2.75" customHeight="1" x14ac:dyDescent="0.2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2.75" customHeight="1" x14ac:dyDescent="0.2">
      <c r="A10" s="58"/>
      <c r="B10" s="59" t="s">
        <v>30</v>
      </c>
      <c r="C10" s="60" t="s">
        <v>84</v>
      </c>
      <c r="D10" s="61" t="s">
        <v>85</v>
      </c>
      <c r="E10" s="60" t="s">
        <v>86</v>
      </c>
      <c r="F10" s="60" t="s">
        <v>87</v>
      </c>
      <c r="G10" s="62" t="s">
        <v>88</v>
      </c>
      <c r="H10" s="63" t="s">
        <v>89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2.75" customHeight="1" x14ac:dyDescent="0.2">
      <c r="A11" s="58"/>
      <c r="B11" s="64">
        <v>1</v>
      </c>
      <c r="C11" s="65" t="str">
        <f>Feature1!B2</f>
        <v>Account</v>
      </c>
      <c r="D11" s="66">
        <f>Feature1!A6</f>
        <v>131</v>
      </c>
      <c r="E11" s="66">
        <f>Feature1!B6</f>
        <v>0</v>
      </c>
      <c r="F11" s="66">
        <f>Feature1!C6</f>
        <v>0</v>
      </c>
      <c r="G11" s="66">
        <f>Feature1!D6</f>
        <v>0</v>
      </c>
      <c r="H11" s="67">
        <f>Feature1!E6</f>
        <v>131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2.75" customHeight="1" x14ac:dyDescent="0.2">
      <c r="A12" s="58"/>
      <c r="B12" s="64">
        <v>2</v>
      </c>
      <c r="C12" s="65" t="str">
        <f>Feature2!B2</f>
        <v>Classroom</v>
      </c>
      <c r="D12" s="66">
        <f>Feature2!A6</f>
        <v>89</v>
      </c>
      <c r="E12" s="66">
        <f>Feature2!B6</f>
        <v>0</v>
      </c>
      <c r="F12" s="66">
        <f>Feature2!C6</f>
        <v>0</v>
      </c>
      <c r="G12" s="66">
        <f>Feature2!D6</f>
        <v>0</v>
      </c>
      <c r="H12" s="67">
        <f>Feature2!E6</f>
        <v>89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 x14ac:dyDescent="0.2">
      <c r="A13" s="58"/>
      <c r="B13" s="64">
        <v>3</v>
      </c>
      <c r="C13" s="65" t="str">
        <f>Feature3!B2</f>
        <v>Record</v>
      </c>
      <c r="D13" s="66">
        <f>Feature3!A6</f>
        <v>12</v>
      </c>
      <c r="E13" s="66">
        <f>Feature3!B6</f>
        <v>0</v>
      </c>
      <c r="F13" s="66">
        <f>Feature3!C6</f>
        <v>0</v>
      </c>
      <c r="G13" s="66">
        <f>Feature3!D6</f>
        <v>0</v>
      </c>
      <c r="H13" s="67">
        <f>Feature3!E6</f>
        <v>12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2.75" customHeight="1" x14ac:dyDescent="0.2">
      <c r="A14" s="58"/>
      <c r="B14" s="64">
        <v>4</v>
      </c>
      <c r="C14" s="65" t="str">
        <f>Feature4!B2</f>
        <v>Subject</v>
      </c>
      <c r="D14" s="66">
        <f>Feature4!A6</f>
        <v>10</v>
      </c>
      <c r="E14" s="66">
        <f>Feature4!B6</f>
        <v>0</v>
      </c>
      <c r="F14" s="66">
        <f>Feature4!C6</f>
        <v>0</v>
      </c>
      <c r="G14" s="66">
        <f>Feature4!D6</f>
        <v>0</v>
      </c>
      <c r="H14" s="67">
        <f>Feature4!E6</f>
        <v>10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2.75" customHeight="1" x14ac:dyDescent="0.2">
      <c r="A15" s="58"/>
      <c r="B15" s="64">
        <v>5</v>
      </c>
      <c r="C15" s="65" t="str">
        <f>Feature5!B2</f>
        <v>Classification</v>
      </c>
      <c r="D15" s="66">
        <f>Feature5!A6</f>
        <v>10</v>
      </c>
      <c r="E15" s="66">
        <f>Feature5!B6</f>
        <v>0</v>
      </c>
      <c r="F15" s="66">
        <f>Feature5!C6</f>
        <v>0</v>
      </c>
      <c r="G15" s="66">
        <f>Feature5!D6</f>
        <v>0</v>
      </c>
      <c r="H15" s="67">
        <f>Feature5!E6</f>
        <v>10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 customHeight="1" x14ac:dyDescent="0.2">
      <c r="A16" s="58"/>
      <c r="B16" s="68"/>
      <c r="C16" s="69" t="s">
        <v>90</v>
      </c>
      <c r="D16" s="70">
        <f t="shared" ref="D16:H16" si="0">SUM(D9:D15)</f>
        <v>252</v>
      </c>
      <c r="E16" s="70">
        <f t="shared" si="0"/>
        <v>0</v>
      </c>
      <c r="F16" s="70">
        <f t="shared" si="0"/>
        <v>0</v>
      </c>
      <c r="G16" s="70">
        <f t="shared" si="0"/>
        <v>0</v>
      </c>
      <c r="H16" s="71">
        <f t="shared" si="0"/>
        <v>252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 x14ac:dyDescent="0.2">
      <c r="A17" s="7"/>
      <c r="B17" s="72"/>
      <c r="C17" s="7"/>
      <c r="D17" s="73"/>
      <c r="E17" s="74"/>
      <c r="F17" s="74"/>
      <c r="G17" s="74"/>
      <c r="H17" s="74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 x14ac:dyDescent="0.2">
      <c r="A18" s="7"/>
      <c r="B18" s="7"/>
      <c r="C18" s="5" t="s">
        <v>91</v>
      </c>
      <c r="D18" s="7"/>
      <c r="E18" s="75">
        <f>(D16+E16)*100/(H16-G16)</f>
        <v>100</v>
      </c>
      <c r="F18" s="7" t="s">
        <v>92</v>
      </c>
      <c r="G18" s="7"/>
      <c r="H18" s="76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 x14ac:dyDescent="0.2">
      <c r="A19" s="7"/>
      <c r="B19" s="7"/>
      <c r="C19" s="5" t="s">
        <v>93</v>
      </c>
      <c r="D19" s="7"/>
      <c r="E19" s="75">
        <f>D16*100/(H16-G16)</f>
        <v>100</v>
      </c>
      <c r="F19" s="7" t="s">
        <v>92</v>
      </c>
      <c r="G19" s="7"/>
      <c r="H19" s="76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2.75" customHeight="1" x14ac:dyDescent="0.2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 ht="12.75" customHeight="1" x14ac:dyDescent="0.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</sheetData>
  <mergeCells count="11">
    <mergeCell ref="C6:H6"/>
    <mergeCell ref="E4:F4"/>
    <mergeCell ref="C4:D4"/>
    <mergeCell ref="C3:D3"/>
    <mergeCell ref="E3:F3"/>
    <mergeCell ref="G3:H3"/>
    <mergeCell ref="G4:H4"/>
    <mergeCell ref="G5:H5"/>
    <mergeCell ref="B1:H1"/>
    <mergeCell ref="C5:D5"/>
    <mergeCell ref="E5:F5"/>
  </mergeCells>
  <pageMargins left="0.74791666666666667" right="0.74791666666666667" top="0.98402777777777783" bottom="0.98402777777777772" header="0" footer="0"/>
  <pageSetup orientation="landscape"/>
  <headerFooter>
    <oddFooter>&amp;L 02ae-BM/PM/HDCV/FSOFT v2/0&amp;CInternal use&amp;R&amp;P/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8"/>
  <sheetViews>
    <sheetView zoomScale="85" zoomScaleNormal="85" workbookViewId="0">
      <pane ySplit="8" topLeftCell="A24" activePane="bottomLeft" state="frozen"/>
      <selection pane="bottomLeft" activeCell="C170" sqref="C170"/>
    </sheetView>
  </sheetViews>
  <sheetFormatPr defaultColWidth="12.625" defaultRowHeight="15" customHeight="1" x14ac:dyDescent="0.15"/>
  <cols>
    <col min="1" max="1" width="20.125" customWidth="1"/>
    <col min="2" max="2" width="19.125" customWidth="1"/>
    <col min="3" max="4" width="25.625" customWidth="1"/>
    <col min="5" max="5" width="28.5" customWidth="1"/>
    <col min="6" max="6" width="11.25" customWidth="1"/>
    <col min="7" max="7" width="10.625" customWidth="1"/>
    <col min="8" max="8" width="9" customWidth="1"/>
    <col min="9" max="9" width="23.125" customWidth="1"/>
    <col min="10" max="10" width="37.25" customWidth="1"/>
    <col min="11" max="11" width="8.25" customWidth="1"/>
    <col min="12" max="12" width="9.75" hidden="1" customWidth="1"/>
    <col min="13" max="26" width="9" customWidth="1"/>
  </cols>
  <sheetData>
    <row r="1" spans="1:26" ht="12.75" customHeight="1" x14ac:dyDescent="0.2">
      <c r="A1" s="7"/>
      <c r="B1" s="7"/>
      <c r="C1" s="7"/>
      <c r="D1" s="7"/>
      <c r="E1" s="7"/>
      <c r="F1" s="7"/>
      <c r="G1" s="7"/>
      <c r="H1" s="7"/>
      <c r="I1" s="7"/>
      <c r="J1" s="7"/>
      <c r="K1" s="7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" customHeight="1" x14ac:dyDescent="0.2">
      <c r="A2" s="78" t="s">
        <v>94</v>
      </c>
      <c r="B2" s="143" t="s">
        <v>95</v>
      </c>
      <c r="C2" s="144"/>
      <c r="D2" s="144"/>
      <c r="E2" s="145"/>
      <c r="F2" s="79"/>
      <c r="G2" s="32"/>
      <c r="H2" s="32"/>
      <c r="I2" s="32"/>
      <c r="J2" s="80"/>
      <c r="K2" s="81" t="s">
        <v>85</v>
      </c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</row>
    <row r="3" spans="1:26" ht="12.75" customHeight="1" x14ac:dyDescent="0.2">
      <c r="A3" s="82" t="s">
        <v>96</v>
      </c>
      <c r="B3" s="150" t="s">
        <v>216</v>
      </c>
      <c r="C3" s="120"/>
      <c r="D3" s="120"/>
      <c r="E3" s="146"/>
      <c r="F3" s="79"/>
      <c r="G3" s="32"/>
      <c r="H3" s="32"/>
      <c r="I3" s="32"/>
      <c r="J3" s="80"/>
      <c r="K3" s="81" t="s">
        <v>86</v>
      </c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</row>
    <row r="4" spans="1:26" ht="18" customHeight="1" x14ac:dyDescent="0.2">
      <c r="A4" s="82" t="s">
        <v>97</v>
      </c>
      <c r="B4" s="150" t="s">
        <v>29</v>
      </c>
      <c r="C4" s="120"/>
      <c r="D4" s="120"/>
      <c r="E4" s="146"/>
      <c r="F4" s="79"/>
      <c r="G4" s="32"/>
      <c r="H4" s="32"/>
      <c r="I4" s="32"/>
      <c r="J4" s="80"/>
      <c r="K4" s="81" t="s">
        <v>98</v>
      </c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</row>
    <row r="5" spans="1:26" ht="19.5" customHeight="1" x14ac:dyDescent="0.2">
      <c r="A5" s="83" t="s">
        <v>85</v>
      </c>
      <c r="B5" s="84" t="s">
        <v>86</v>
      </c>
      <c r="C5" s="84" t="s">
        <v>87</v>
      </c>
      <c r="D5" s="84" t="s">
        <v>88</v>
      </c>
      <c r="E5" s="85" t="s">
        <v>99</v>
      </c>
      <c r="F5" s="86"/>
      <c r="G5" s="87"/>
      <c r="H5" s="87"/>
      <c r="I5" s="87"/>
      <c r="J5" s="88"/>
      <c r="K5" s="81" t="s">
        <v>88</v>
      </c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</row>
    <row r="6" spans="1:26" ht="15" customHeight="1" x14ac:dyDescent="0.2">
      <c r="A6" s="89">
        <f>COUNTIF(F10:F1006,"Pass")</f>
        <v>131</v>
      </c>
      <c r="B6" s="90">
        <f>COUNTIF(F10:F1006,"Fail")</f>
        <v>0</v>
      </c>
      <c r="C6" s="90">
        <f>E6-D6-B6-A6</f>
        <v>0</v>
      </c>
      <c r="D6" s="90">
        <f>COUNTIF(F10:F1006,"N/A")</f>
        <v>0</v>
      </c>
      <c r="E6" s="91">
        <f>COUNTA(A10:A1006)-32</f>
        <v>131</v>
      </c>
      <c r="F6" s="92"/>
      <c r="G6" s="87"/>
      <c r="H6" s="87"/>
      <c r="I6" s="87"/>
      <c r="J6" s="88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</row>
    <row r="7" spans="1:26" ht="15" customHeight="1" x14ac:dyDescent="0.2">
      <c r="A7" s="87"/>
      <c r="B7" s="87"/>
      <c r="C7" s="87"/>
      <c r="D7" s="87"/>
      <c r="E7" s="87"/>
      <c r="F7" s="76"/>
      <c r="G7" s="87"/>
      <c r="H7" s="87"/>
      <c r="I7" s="87"/>
      <c r="J7" s="88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</row>
    <row r="8" spans="1:26" ht="25.5" customHeight="1" x14ac:dyDescent="0.2">
      <c r="A8" s="93" t="s">
        <v>100</v>
      </c>
      <c r="B8" s="93" t="s">
        <v>101</v>
      </c>
      <c r="C8" s="93" t="s">
        <v>102</v>
      </c>
      <c r="D8" s="93" t="s">
        <v>103</v>
      </c>
      <c r="E8" s="93" t="s">
        <v>104</v>
      </c>
      <c r="F8" s="93" t="s">
        <v>105</v>
      </c>
      <c r="G8" s="93" t="s">
        <v>106</v>
      </c>
      <c r="H8" s="93" t="s">
        <v>107</v>
      </c>
      <c r="I8" s="93" t="s">
        <v>108</v>
      </c>
      <c r="J8" s="81"/>
      <c r="K8" s="94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</row>
    <row r="9" spans="1:26" ht="15.75" customHeight="1" x14ac:dyDescent="0.2">
      <c r="A9" s="95" t="s">
        <v>35</v>
      </c>
      <c r="B9" s="95"/>
      <c r="C9" s="96"/>
      <c r="D9" s="96"/>
      <c r="E9" s="96"/>
      <c r="F9" s="96"/>
      <c r="G9" s="96"/>
      <c r="H9" s="96"/>
      <c r="I9" s="97"/>
      <c r="J9" s="81"/>
      <c r="K9" s="98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</row>
    <row r="10" spans="1:26" ht="51" x14ac:dyDescent="0.2">
      <c r="A10" s="99" t="str">
        <f>IF(OR(B10&lt;&gt;"",D10&lt;&gt;""),"["&amp;TEXT($B$2,"##")&amp;"-0]","")</f>
        <v>[Account-0]</v>
      </c>
      <c r="B10" s="99" t="s">
        <v>109</v>
      </c>
      <c r="C10" s="159" t="s">
        <v>248</v>
      </c>
      <c r="D10" s="100" t="s">
        <v>110</v>
      </c>
      <c r="E10" s="160" t="s">
        <v>254</v>
      </c>
      <c r="F10" s="99" t="s">
        <v>85</v>
      </c>
      <c r="G10" s="102">
        <v>44891</v>
      </c>
      <c r="H10" s="99" t="s">
        <v>111</v>
      </c>
      <c r="I10" s="99"/>
      <c r="J10" s="7"/>
      <c r="K10" s="103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51" x14ac:dyDescent="0.2">
      <c r="A11" s="99" t="str">
        <f t="shared" ref="A11:A17" si="0">IF(OR(B11&lt;&gt;"",D11&lt;&gt;""),"["&amp;TEXT($B$2,"##")&amp;"-"&amp;TEXT(ROW()-10,"##")&amp;"]","")</f>
        <v>[Account-1]</v>
      </c>
      <c r="B11" s="99" t="s">
        <v>112</v>
      </c>
      <c r="C11" s="159" t="s">
        <v>248</v>
      </c>
      <c r="D11" s="101" t="s">
        <v>113</v>
      </c>
      <c r="E11" s="160" t="s">
        <v>282</v>
      </c>
      <c r="F11" s="99" t="s">
        <v>85</v>
      </c>
      <c r="G11" s="102">
        <v>44892</v>
      </c>
      <c r="H11" s="99" t="s">
        <v>111</v>
      </c>
      <c r="I11" s="99"/>
      <c r="J11" s="7"/>
      <c r="K11" s="103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51" x14ac:dyDescent="0.2">
      <c r="A12" s="99" t="str">
        <f t="shared" si="0"/>
        <v>[Account-2]</v>
      </c>
      <c r="B12" s="99" t="s">
        <v>114</v>
      </c>
      <c r="C12" s="159" t="s">
        <v>248</v>
      </c>
      <c r="D12" s="100" t="s">
        <v>115</v>
      </c>
      <c r="E12" s="160"/>
      <c r="F12" s="99" t="s">
        <v>85</v>
      </c>
      <c r="G12" s="102">
        <v>44893</v>
      </c>
      <c r="H12" s="99" t="s">
        <v>111</v>
      </c>
      <c r="I12" s="99"/>
      <c r="J12" s="7"/>
      <c r="K12" s="103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51" x14ac:dyDescent="0.2">
      <c r="A13" s="99" t="str">
        <f t="shared" si="0"/>
        <v>[Account-3]</v>
      </c>
      <c r="B13" s="99" t="s">
        <v>116</v>
      </c>
      <c r="C13" s="159" t="s">
        <v>248</v>
      </c>
      <c r="D13" s="101">
        <v>4</v>
      </c>
      <c r="E13" s="160" t="s">
        <v>230</v>
      </c>
      <c r="F13" s="99" t="s">
        <v>85</v>
      </c>
      <c r="G13" s="102">
        <v>44893</v>
      </c>
      <c r="H13" s="99" t="s">
        <v>111</v>
      </c>
      <c r="I13" s="99"/>
      <c r="J13" s="7"/>
      <c r="K13" s="103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51" x14ac:dyDescent="0.2">
      <c r="A14" s="99" t="str">
        <f t="shared" si="0"/>
        <v>[Account-4]</v>
      </c>
      <c r="B14" s="99" t="s">
        <v>117</v>
      </c>
      <c r="C14" s="159" t="s">
        <v>248</v>
      </c>
      <c r="D14" s="100" t="s">
        <v>110</v>
      </c>
      <c r="E14" s="160" t="s">
        <v>226</v>
      </c>
      <c r="F14" s="99" t="s">
        <v>85</v>
      </c>
      <c r="G14" s="102">
        <v>44894</v>
      </c>
      <c r="H14" s="99" t="s">
        <v>111</v>
      </c>
      <c r="I14" s="99"/>
      <c r="J14" s="7"/>
      <c r="K14" s="103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51" x14ac:dyDescent="0.2">
      <c r="A15" s="99" t="str">
        <f t="shared" si="0"/>
        <v>[Account-5]</v>
      </c>
      <c r="B15" s="99" t="s">
        <v>117</v>
      </c>
      <c r="C15" s="159" t="s">
        <v>248</v>
      </c>
      <c r="D15" s="100" t="s">
        <v>110</v>
      </c>
      <c r="E15" s="160" t="s">
        <v>226</v>
      </c>
      <c r="F15" s="99" t="s">
        <v>85</v>
      </c>
      <c r="G15" s="102">
        <v>44895</v>
      </c>
      <c r="H15" s="99" t="s">
        <v>111</v>
      </c>
      <c r="I15" s="99"/>
      <c r="J15" s="7"/>
      <c r="K15" s="103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51" x14ac:dyDescent="0.2">
      <c r="A16" s="99" t="str">
        <f t="shared" si="0"/>
        <v>[Account-6]</v>
      </c>
      <c r="B16" s="99" t="s">
        <v>117</v>
      </c>
      <c r="C16" s="159" t="s">
        <v>248</v>
      </c>
      <c r="D16" s="100" t="s">
        <v>110</v>
      </c>
      <c r="E16" s="160" t="s">
        <v>226</v>
      </c>
      <c r="F16" s="99" t="s">
        <v>85</v>
      </c>
      <c r="G16" s="102">
        <v>44896</v>
      </c>
      <c r="H16" s="99" t="s">
        <v>111</v>
      </c>
      <c r="I16" s="99"/>
      <c r="J16" s="7"/>
      <c r="K16" s="103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51" x14ac:dyDescent="0.2">
      <c r="A17" s="99" t="str">
        <f t="shared" si="0"/>
        <v>[Account-7]</v>
      </c>
      <c r="B17" s="99" t="s">
        <v>117</v>
      </c>
      <c r="C17" s="159" t="s">
        <v>248</v>
      </c>
      <c r="D17" s="100" t="s">
        <v>110</v>
      </c>
      <c r="E17" s="160" t="s">
        <v>226</v>
      </c>
      <c r="F17" s="99" t="s">
        <v>85</v>
      </c>
      <c r="G17" s="102">
        <v>44896</v>
      </c>
      <c r="H17" s="99" t="s">
        <v>111</v>
      </c>
      <c r="I17" s="99"/>
      <c r="J17" s="7"/>
      <c r="K17" s="103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4.25" x14ac:dyDescent="0.2">
      <c r="A18" s="95" t="s">
        <v>37</v>
      </c>
      <c r="B18" s="104"/>
      <c r="C18" s="105"/>
      <c r="D18" s="105"/>
      <c r="E18" s="105"/>
      <c r="F18" s="105"/>
      <c r="G18" s="105"/>
      <c r="H18" s="105"/>
      <c r="I18" s="106"/>
      <c r="J18" s="81"/>
      <c r="K18" s="98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</row>
    <row r="19" spans="1:26" ht="51" x14ac:dyDescent="0.2">
      <c r="A19" s="99" t="str">
        <f t="shared" ref="A19:A21" si="1">IF(OR(B19&lt;&gt;"",D19&lt;&gt;""),"["&amp;TEXT($B$2,"##")&amp;"-"&amp;TEXT(ROW()-11,"##")&amp;"]","")</f>
        <v>[Account-8]</v>
      </c>
      <c r="B19" s="99" t="s">
        <v>109</v>
      </c>
      <c r="C19" s="159" t="s">
        <v>247</v>
      </c>
      <c r="D19" s="107" t="s">
        <v>110</v>
      </c>
      <c r="E19" s="160" t="s">
        <v>254</v>
      </c>
      <c r="F19" s="99" t="s">
        <v>85</v>
      </c>
      <c r="G19" s="102">
        <v>44891</v>
      </c>
      <c r="H19" s="99" t="s">
        <v>111</v>
      </c>
      <c r="I19" s="99"/>
      <c r="J19" s="7"/>
      <c r="K19" s="103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51" x14ac:dyDescent="0.2">
      <c r="A20" s="99" t="str">
        <f t="shared" si="1"/>
        <v>[Account-9]</v>
      </c>
      <c r="B20" s="99" t="s">
        <v>112</v>
      </c>
      <c r="C20" s="159" t="s">
        <v>247</v>
      </c>
      <c r="D20" s="108" t="s">
        <v>113</v>
      </c>
      <c r="E20" s="160" t="s">
        <v>282</v>
      </c>
      <c r="F20" s="99" t="s">
        <v>85</v>
      </c>
      <c r="G20" s="102">
        <v>44891</v>
      </c>
      <c r="H20" s="99" t="s">
        <v>111</v>
      </c>
      <c r="I20" s="109"/>
      <c r="J20" s="7"/>
      <c r="K20" s="7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51" x14ac:dyDescent="0.2">
      <c r="A21" s="99" t="str">
        <f t="shared" si="1"/>
        <v>[Account-10]</v>
      </c>
      <c r="B21" s="99" t="s">
        <v>114</v>
      </c>
      <c r="C21" s="159" t="s">
        <v>247</v>
      </c>
      <c r="D21" s="107" t="s">
        <v>115</v>
      </c>
      <c r="E21" s="99"/>
      <c r="F21" s="99" t="s">
        <v>85</v>
      </c>
      <c r="G21" s="102">
        <v>44891</v>
      </c>
      <c r="H21" s="99" t="s">
        <v>111</v>
      </c>
      <c r="I21" s="109"/>
      <c r="J21" s="7"/>
      <c r="K21" s="7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4.25" x14ac:dyDescent="0.2">
      <c r="A22" s="95" t="s">
        <v>38</v>
      </c>
      <c r="B22" s="104"/>
      <c r="C22" s="105"/>
      <c r="D22" s="105"/>
      <c r="E22" s="105"/>
      <c r="F22" s="105"/>
      <c r="G22" s="105"/>
      <c r="H22" s="106"/>
      <c r="I22" s="106"/>
      <c r="J22" s="81"/>
      <c r="K22" s="98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</row>
    <row r="23" spans="1:26" ht="51" x14ac:dyDescent="0.2">
      <c r="A23" s="99" t="str">
        <f t="shared" ref="A23:A25" si="2">IF(OR(B23&lt;&gt;"",D23&lt;&gt;""),"["&amp;TEXT($B$2,"##")&amp;"-"&amp;TEXT(ROW()-12,"##")&amp;"]","")</f>
        <v>[Account-11]</v>
      </c>
      <c r="B23" s="99" t="s">
        <v>109</v>
      </c>
      <c r="C23" s="159" t="s">
        <v>249</v>
      </c>
      <c r="D23" s="107" t="s">
        <v>110</v>
      </c>
      <c r="E23" s="160" t="s">
        <v>254</v>
      </c>
      <c r="F23" s="99" t="s">
        <v>85</v>
      </c>
      <c r="G23" s="102">
        <v>44892</v>
      </c>
      <c r="H23" s="99" t="s">
        <v>111</v>
      </c>
      <c r="I23" s="109"/>
      <c r="J23" s="7"/>
      <c r="K23" s="7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51" x14ac:dyDescent="0.2">
      <c r="A24" s="99" t="str">
        <f t="shared" si="2"/>
        <v>[Account-12]</v>
      </c>
      <c r="B24" s="99" t="s">
        <v>112</v>
      </c>
      <c r="C24" s="159" t="s">
        <v>249</v>
      </c>
      <c r="D24" s="108" t="s">
        <v>113</v>
      </c>
      <c r="E24" s="160" t="s">
        <v>282</v>
      </c>
      <c r="F24" s="99" t="s">
        <v>85</v>
      </c>
      <c r="G24" s="102">
        <v>44892</v>
      </c>
      <c r="H24" s="99" t="s">
        <v>111</v>
      </c>
      <c r="I24" s="109"/>
      <c r="J24" s="7"/>
      <c r="K24" s="7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51" x14ac:dyDescent="0.2">
      <c r="A25" s="99" t="str">
        <f t="shared" si="2"/>
        <v>[Account-13]</v>
      </c>
      <c r="B25" s="99" t="s">
        <v>114</v>
      </c>
      <c r="C25" s="159" t="s">
        <v>249</v>
      </c>
      <c r="D25" s="107" t="s">
        <v>115</v>
      </c>
      <c r="E25" s="99"/>
      <c r="F25" s="99" t="s">
        <v>85</v>
      </c>
      <c r="G25" s="102">
        <v>44892</v>
      </c>
      <c r="H25" s="99" t="s">
        <v>111</v>
      </c>
      <c r="I25" s="109"/>
      <c r="J25" s="7"/>
      <c r="K25" s="7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4.25" x14ac:dyDescent="0.2">
      <c r="A26" s="95" t="s">
        <v>39</v>
      </c>
      <c r="B26" s="104"/>
      <c r="C26" s="105"/>
      <c r="D26" s="105"/>
      <c r="E26" s="105"/>
      <c r="F26" s="105"/>
      <c r="G26" s="105"/>
      <c r="H26" s="105"/>
      <c r="I26" s="106"/>
      <c r="J26" s="81"/>
      <c r="K26" s="98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</row>
    <row r="27" spans="1:26" ht="51" x14ac:dyDescent="0.2">
      <c r="A27" s="99" t="str">
        <f t="shared" ref="A27:A29" si="3">IF(OR(B27&lt;&gt;"",D27&lt;&gt;""),"["&amp;TEXT($B$2,"##")&amp;"-"&amp;TEXT(ROW()-13,"##")&amp;"]","")</f>
        <v>[Account-14]</v>
      </c>
      <c r="B27" s="99" t="s">
        <v>109</v>
      </c>
      <c r="C27" s="159" t="s">
        <v>250</v>
      </c>
      <c r="D27" s="107" t="s">
        <v>110</v>
      </c>
      <c r="E27" s="160" t="s">
        <v>254</v>
      </c>
      <c r="F27" s="99" t="s">
        <v>85</v>
      </c>
      <c r="G27" s="102">
        <v>44891</v>
      </c>
      <c r="H27" s="99" t="s">
        <v>111</v>
      </c>
      <c r="I27" s="109"/>
      <c r="J27" s="7"/>
      <c r="K27" s="7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51" x14ac:dyDescent="0.2">
      <c r="A28" s="99" t="str">
        <f t="shared" si="3"/>
        <v>[Account-15]</v>
      </c>
      <c r="B28" s="99" t="s">
        <v>112</v>
      </c>
      <c r="C28" s="159" t="s">
        <v>250</v>
      </c>
      <c r="D28" s="108" t="s">
        <v>113</v>
      </c>
      <c r="E28" s="160" t="s">
        <v>282</v>
      </c>
      <c r="F28" s="99" t="s">
        <v>85</v>
      </c>
      <c r="G28" s="102">
        <v>44891</v>
      </c>
      <c r="H28" s="99" t="s">
        <v>111</v>
      </c>
      <c r="I28" s="109"/>
      <c r="J28" s="7"/>
      <c r="K28" s="7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51" x14ac:dyDescent="0.2">
      <c r="A29" s="99" t="str">
        <f t="shared" si="3"/>
        <v>[Account-16]</v>
      </c>
      <c r="B29" s="99" t="s">
        <v>114</v>
      </c>
      <c r="C29" s="159" t="s">
        <v>250</v>
      </c>
      <c r="D29" s="107" t="s">
        <v>115</v>
      </c>
      <c r="E29" s="99"/>
      <c r="F29" s="99" t="s">
        <v>85</v>
      </c>
      <c r="G29" s="102">
        <v>44891</v>
      </c>
      <c r="H29" s="99" t="s">
        <v>111</v>
      </c>
      <c r="I29" s="109"/>
      <c r="J29" s="7"/>
      <c r="K29" s="7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4.25" x14ac:dyDescent="0.2">
      <c r="A30" s="95" t="s">
        <v>40</v>
      </c>
      <c r="B30" s="104"/>
      <c r="C30" s="105"/>
      <c r="D30" s="105"/>
      <c r="E30" s="105"/>
      <c r="F30" s="105"/>
      <c r="G30" s="105"/>
      <c r="H30" s="105"/>
      <c r="I30" s="106"/>
      <c r="J30" s="7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6" ht="51" x14ac:dyDescent="0.2">
      <c r="A31" s="99" t="str">
        <f t="shared" ref="A31:A33" si="4">IF(OR(B31&lt;&gt;"",D31&lt;&gt;""),"["&amp;TEXT($B$2,"##")&amp;"-"&amp;TEXT(ROW()-14,"##")&amp;"]","")</f>
        <v>[Account-17]</v>
      </c>
      <c r="B31" s="99" t="s">
        <v>109</v>
      </c>
      <c r="C31" s="159" t="s">
        <v>251</v>
      </c>
      <c r="D31" s="107" t="s">
        <v>110</v>
      </c>
      <c r="E31" s="160" t="s">
        <v>254</v>
      </c>
      <c r="F31" s="99" t="s">
        <v>85</v>
      </c>
      <c r="G31" s="102">
        <v>44892</v>
      </c>
      <c r="H31" s="99" t="s">
        <v>111</v>
      </c>
      <c r="I31" s="109"/>
      <c r="J31" s="7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6" ht="51" x14ac:dyDescent="0.2">
      <c r="A32" s="99" t="str">
        <f t="shared" si="4"/>
        <v>[Account-18]</v>
      </c>
      <c r="B32" s="99" t="s">
        <v>112</v>
      </c>
      <c r="C32" s="159" t="s">
        <v>251</v>
      </c>
      <c r="D32" s="108" t="s">
        <v>113</v>
      </c>
      <c r="E32" s="160" t="s">
        <v>282</v>
      </c>
      <c r="F32" s="99" t="s">
        <v>85</v>
      </c>
      <c r="G32" s="102">
        <v>44892</v>
      </c>
      <c r="H32" s="99" t="s">
        <v>111</v>
      </c>
      <c r="I32" s="109"/>
      <c r="J32" s="7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51" x14ac:dyDescent="0.2">
      <c r="A33" s="99" t="str">
        <f t="shared" si="4"/>
        <v>[Account-19]</v>
      </c>
      <c r="B33" s="99" t="s">
        <v>114</v>
      </c>
      <c r="C33" s="159" t="s">
        <v>251</v>
      </c>
      <c r="D33" s="107" t="s">
        <v>115</v>
      </c>
      <c r="E33" s="99"/>
      <c r="F33" s="99" t="s">
        <v>85</v>
      </c>
      <c r="G33" s="102">
        <v>44892</v>
      </c>
      <c r="H33" s="99" t="s">
        <v>111</v>
      </c>
      <c r="I33" s="109"/>
      <c r="J33" s="7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14.25" x14ac:dyDescent="0.2">
      <c r="A34" s="95" t="s">
        <v>41</v>
      </c>
      <c r="B34" s="104"/>
      <c r="C34" s="105"/>
      <c r="D34" s="105"/>
      <c r="E34" s="105"/>
      <c r="F34" s="105"/>
      <c r="G34" s="105"/>
      <c r="H34" s="105"/>
      <c r="I34" s="106"/>
      <c r="J34" s="7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51" x14ac:dyDescent="0.2">
      <c r="A35" s="99" t="str">
        <f>IF(OR(B35&lt;&gt;"",D35&lt;&gt;""),"["&amp;TEXT($B$2,"##")&amp;"-"&amp;TEXT(ROW()-15,"##")&amp;"]","")</f>
        <v>[Account-20]</v>
      </c>
      <c r="B35" s="99" t="s">
        <v>109</v>
      </c>
      <c r="C35" s="159" t="s">
        <v>252</v>
      </c>
      <c r="D35" s="107" t="s">
        <v>110</v>
      </c>
      <c r="E35" s="160" t="s">
        <v>253</v>
      </c>
      <c r="F35" s="99" t="s">
        <v>85</v>
      </c>
      <c r="G35" s="102">
        <v>44891</v>
      </c>
      <c r="H35" s="99" t="s">
        <v>111</v>
      </c>
      <c r="I35" s="109"/>
      <c r="J35" s="7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14.25" x14ac:dyDescent="0.2">
      <c r="A36" s="95" t="s">
        <v>118</v>
      </c>
      <c r="B36" s="104"/>
      <c r="C36" s="105"/>
      <c r="D36" s="105"/>
      <c r="E36" s="105"/>
      <c r="F36" s="105"/>
      <c r="G36" s="105"/>
      <c r="H36" s="105"/>
      <c r="I36" s="106"/>
      <c r="J36" s="7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14.25" x14ac:dyDescent="0.2">
      <c r="A37" s="110" t="s">
        <v>119</v>
      </c>
      <c r="B37" s="111"/>
      <c r="C37" s="112"/>
      <c r="D37" s="112"/>
      <c r="E37" s="112"/>
      <c r="F37" s="112"/>
      <c r="G37" s="112"/>
      <c r="H37" s="112"/>
      <c r="I37" s="113"/>
      <c r="J37" s="7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ht="38.25" x14ac:dyDescent="0.2">
      <c r="A38" s="99" t="str">
        <f t="shared" ref="A38:A39" si="5">IF(OR(B38&lt;&gt;"",D38&lt;&gt;""),"["&amp;TEXT($B$2,"##")&amp;"-"&amp;TEXT(ROW()-17,"##")&amp;"]","")</f>
        <v>[Account-21]</v>
      </c>
      <c r="B38" s="99" t="s">
        <v>116</v>
      </c>
      <c r="C38" s="159" t="s">
        <v>256</v>
      </c>
      <c r="D38" s="108">
        <v>200</v>
      </c>
      <c r="E38" s="160" t="s">
        <v>254</v>
      </c>
      <c r="F38" s="99" t="s">
        <v>85</v>
      </c>
      <c r="G38" s="102">
        <v>44893</v>
      </c>
      <c r="H38" s="99" t="s">
        <v>111</v>
      </c>
      <c r="I38" s="109"/>
      <c r="J38" s="7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ht="38.25" x14ac:dyDescent="0.2">
      <c r="A39" s="99" t="str">
        <f t="shared" si="5"/>
        <v>[Account-22]</v>
      </c>
      <c r="B39" s="99" t="s">
        <v>116</v>
      </c>
      <c r="C39" s="159" t="s">
        <v>256</v>
      </c>
      <c r="D39" s="108" t="s">
        <v>120</v>
      </c>
      <c r="E39" s="160" t="s">
        <v>228</v>
      </c>
      <c r="F39" s="99" t="s">
        <v>85</v>
      </c>
      <c r="G39" s="102">
        <v>44893</v>
      </c>
      <c r="H39" s="99" t="s">
        <v>111</v>
      </c>
      <c r="I39" s="109"/>
      <c r="J39" s="7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ht="14.25" x14ac:dyDescent="0.2">
      <c r="A40" s="110" t="s">
        <v>121</v>
      </c>
      <c r="B40" s="111"/>
      <c r="C40" s="112"/>
      <c r="D40" s="112"/>
      <c r="E40" s="112"/>
      <c r="F40" s="112"/>
      <c r="G40" s="112"/>
      <c r="H40" s="112"/>
      <c r="I40" s="113"/>
      <c r="J40" s="7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 ht="38.25" x14ac:dyDescent="0.2">
      <c r="A41" s="99" t="str">
        <f t="shared" ref="A41:A42" si="6">IF(OR(B41&lt;&gt;"",D41&lt;&gt;""),"["&amp;TEXT($B$2,"##")&amp;"-"&amp;TEXT(ROW()-18,"##")&amp;"]","")</f>
        <v>[Account-23]</v>
      </c>
      <c r="B41" s="99" t="s">
        <v>116</v>
      </c>
      <c r="C41" s="159" t="s">
        <v>257</v>
      </c>
      <c r="D41" s="108">
        <v>401</v>
      </c>
      <c r="E41" s="160" t="s">
        <v>253</v>
      </c>
      <c r="F41" s="99" t="s">
        <v>85</v>
      </c>
      <c r="G41" s="102">
        <v>44893</v>
      </c>
      <c r="H41" s="99" t="s">
        <v>111</v>
      </c>
      <c r="I41" s="109"/>
      <c r="J41" s="7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 ht="38.25" x14ac:dyDescent="0.2">
      <c r="A42" s="99" t="str">
        <f t="shared" si="6"/>
        <v>[Account-24]</v>
      </c>
      <c r="B42" s="99" t="s">
        <v>116</v>
      </c>
      <c r="C42" s="159" t="s">
        <v>257</v>
      </c>
      <c r="D42" s="108">
        <v>-1990</v>
      </c>
      <c r="E42" s="160" t="s">
        <v>227</v>
      </c>
      <c r="F42" s="99" t="s">
        <v>85</v>
      </c>
      <c r="G42" s="102">
        <v>44893</v>
      </c>
      <c r="H42" s="99" t="s">
        <v>111</v>
      </c>
      <c r="I42" s="109"/>
      <c r="J42" s="7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 ht="14.25" x14ac:dyDescent="0.2">
      <c r="A43" s="110" t="s">
        <v>122</v>
      </c>
      <c r="B43" s="111"/>
      <c r="C43" s="112"/>
      <c r="D43" s="112"/>
      <c r="E43" s="112"/>
      <c r="F43" s="112"/>
      <c r="G43" s="112"/>
      <c r="H43" s="112"/>
      <c r="I43" s="113"/>
      <c r="J43" s="7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 ht="38.25" x14ac:dyDescent="0.2">
      <c r="A44" s="99" t="str">
        <f t="shared" ref="A44:A45" si="7">IF(OR(B44&lt;&gt;"",D44&lt;&gt;""),"["&amp;TEXT($B$2,"##")&amp;"-"&amp;TEXT(ROW()-19,"##")&amp;"]","")</f>
        <v>[Account-25]</v>
      </c>
      <c r="B44" s="99" t="s">
        <v>116</v>
      </c>
      <c r="C44" s="159" t="s">
        <v>258</v>
      </c>
      <c r="D44" s="108">
        <v>401</v>
      </c>
      <c r="E44" s="160" t="s">
        <v>253</v>
      </c>
      <c r="F44" s="99" t="s">
        <v>85</v>
      </c>
      <c r="G44" s="102">
        <v>44893</v>
      </c>
      <c r="H44" s="99" t="s">
        <v>111</v>
      </c>
      <c r="I44" s="109"/>
      <c r="J44" s="7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 ht="38.25" x14ac:dyDescent="0.2">
      <c r="A45" s="99" t="str">
        <f t="shared" si="7"/>
        <v>[Account-26]</v>
      </c>
      <c r="B45" s="99" t="s">
        <v>116</v>
      </c>
      <c r="C45" s="159" t="s">
        <v>258</v>
      </c>
      <c r="D45" s="108">
        <v>-1990</v>
      </c>
      <c r="E45" s="160" t="s">
        <v>227</v>
      </c>
      <c r="F45" s="99" t="s">
        <v>85</v>
      </c>
      <c r="G45" s="102">
        <v>44893</v>
      </c>
      <c r="H45" s="99" t="s">
        <v>111</v>
      </c>
      <c r="I45" s="109"/>
      <c r="J45" s="7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 ht="14.25" x14ac:dyDescent="0.2">
      <c r="A46" s="110" t="s">
        <v>123</v>
      </c>
      <c r="B46" s="111"/>
      <c r="C46" s="112"/>
      <c r="D46" s="112"/>
      <c r="E46" s="112"/>
      <c r="F46" s="112"/>
      <c r="G46" s="112"/>
      <c r="H46" s="112"/>
      <c r="I46" s="113"/>
      <c r="J46" s="7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 ht="38.25" x14ac:dyDescent="0.2">
      <c r="A47" s="99" t="str">
        <f t="shared" ref="A47:A48" si="8">IF(OR(B47&lt;&gt;"",D47&lt;&gt;""),"["&amp;TEXT($B$2,"##")&amp;"-"&amp;TEXT(ROW()-20,"##")&amp;"]","")</f>
        <v>[Account-27]</v>
      </c>
      <c r="B47" s="99" t="s">
        <v>116</v>
      </c>
      <c r="C47" s="159" t="s">
        <v>259</v>
      </c>
      <c r="D47" s="108">
        <v>401</v>
      </c>
      <c r="E47" s="160" t="s">
        <v>253</v>
      </c>
      <c r="F47" s="99" t="s">
        <v>85</v>
      </c>
      <c r="G47" s="102">
        <v>44893</v>
      </c>
      <c r="H47" s="99" t="s">
        <v>111</v>
      </c>
      <c r="I47" s="109"/>
      <c r="J47" s="7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 ht="38.25" x14ac:dyDescent="0.2">
      <c r="A48" s="99" t="str">
        <f t="shared" si="8"/>
        <v>[Account-28]</v>
      </c>
      <c r="B48" s="99" t="s">
        <v>116</v>
      </c>
      <c r="C48" s="159" t="s">
        <v>259</v>
      </c>
      <c r="D48" s="108">
        <v>-1990</v>
      </c>
      <c r="E48" s="160" t="s">
        <v>227</v>
      </c>
      <c r="F48" s="99" t="s">
        <v>85</v>
      </c>
      <c r="G48" s="102">
        <v>44893</v>
      </c>
      <c r="H48" s="99" t="s">
        <v>111</v>
      </c>
      <c r="I48" s="109"/>
      <c r="J48" s="7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 ht="14.25" x14ac:dyDescent="0.2">
      <c r="A49" s="95" t="s">
        <v>124</v>
      </c>
      <c r="B49" s="104"/>
      <c r="C49" s="105"/>
      <c r="D49" s="105"/>
      <c r="E49" s="105"/>
      <c r="F49" s="105"/>
      <c r="G49" s="105"/>
      <c r="H49" s="105"/>
      <c r="I49" s="106"/>
      <c r="J49" s="7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 ht="14.25" x14ac:dyDescent="0.2">
      <c r="A50" s="110" t="s">
        <v>119</v>
      </c>
      <c r="B50" s="111"/>
      <c r="C50" s="112"/>
      <c r="D50" s="112"/>
      <c r="E50" s="112"/>
      <c r="F50" s="112"/>
      <c r="G50" s="112"/>
      <c r="H50" s="112"/>
      <c r="I50" s="113"/>
      <c r="J50" s="7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 ht="38.25" x14ac:dyDescent="0.2">
      <c r="A51" s="99" t="str">
        <f t="shared" ref="A51:A54" si="9">IF(OR(B51&lt;&gt;"",D51&lt;&gt;""),"["&amp;TEXT($B$2,"##")&amp;"-"&amp;TEXT(ROW()-22,"##")&amp;"]","")</f>
        <v>[Account-29]</v>
      </c>
      <c r="B51" s="99" t="s">
        <v>109</v>
      </c>
      <c r="C51" s="159" t="s">
        <v>260</v>
      </c>
      <c r="D51" s="107" t="s">
        <v>110</v>
      </c>
      <c r="E51" s="160" t="s">
        <v>225</v>
      </c>
      <c r="F51" s="99" t="s">
        <v>85</v>
      </c>
      <c r="G51" s="102">
        <v>44894</v>
      </c>
      <c r="H51" s="99" t="s">
        <v>111</v>
      </c>
      <c r="I51" s="109"/>
      <c r="J51" s="7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 ht="38.25" x14ac:dyDescent="0.2">
      <c r="A52" s="99" t="str">
        <f t="shared" si="9"/>
        <v>[Account-30]</v>
      </c>
      <c r="B52" s="99" t="s">
        <v>112</v>
      </c>
      <c r="C52" s="159" t="s">
        <v>260</v>
      </c>
      <c r="D52" s="108" t="s">
        <v>113</v>
      </c>
      <c r="E52" s="160" t="s">
        <v>282</v>
      </c>
      <c r="F52" s="99" t="s">
        <v>85</v>
      </c>
      <c r="G52" s="102">
        <v>44894</v>
      </c>
      <c r="H52" s="99" t="s">
        <v>111</v>
      </c>
      <c r="I52" s="109"/>
      <c r="J52" s="7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ht="38.25" x14ac:dyDescent="0.2">
      <c r="A53" s="99" t="str">
        <f t="shared" si="9"/>
        <v>[Account-31]</v>
      </c>
      <c r="B53" s="99" t="s">
        <v>114</v>
      </c>
      <c r="C53" s="159" t="s">
        <v>260</v>
      </c>
      <c r="D53" s="107" t="s">
        <v>115</v>
      </c>
      <c r="E53" s="99"/>
      <c r="F53" s="99" t="s">
        <v>85</v>
      </c>
      <c r="G53" s="102">
        <v>44894</v>
      </c>
      <c r="H53" s="99" t="s">
        <v>111</v>
      </c>
      <c r="I53" s="109"/>
      <c r="J53" s="7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 ht="38.25" x14ac:dyDescent="0.2">
      <c r="A54" s="99" t="str">
        <f t="shared" si="9"/>
        <v>[Account-32]</v>
      </c>
      <c r="B54" s="99" t="s">
        <v>116</v>
      </c>
      <c r="C54" s="159" t="s">
        <v>260</v>
      </c>
      <c r="D54" s="108" t="s">
        <v>125</v>
      </c>
      <c r="E54" s="160" t="s">
        <v>229</v>
      </c>
      <c r="F54" s="99" t="s">
        <v>85</v>
      </c>
      <c r="G54" s="102">
        <v>44894</v>
      </c>
      <c r="H54" s="99" t="s">
        <v>111</v>
      </c>
      <c r="I54" s="109"/>
      <c r="J54" s="7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1:25" ht="14.25" x14ac:dyDescent="0.2">
      <c r="A55" s="110" t="s">
        <v>126</v>
      </c>
      <c r="B55" s="111"/>
      <c r="C55" s="111"/>
      <c r="D55" s="112"/>
      <c r="E55" s="112"/>
      <c r="F55" s="112"/>
      <c r="G55" s="112"/>
      <c r="H55" s="112"/>
      <c r="I55" s="113"/>
      <c r="J55" s="7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1:25" ht="38.25" x14ac:dyDescent="0.2">
      <c r="A56" s="99" t="str">
        <f t="shared" ref="A56:A59" si="10">IF(OR(B56&lt;&gt;"",D56&lt;&gt;""),"["&amp;TEXT($B$2,"##")&amp;"-"&amp;TEXT(ROW()-23,"##")&amp;"]","")</f>
        <v>[Account-33]</v>
      </c>
      <c r="B56" s="99" t="s">
        <v>109</v>
      </c>
      <c r="C56" s="159" t="s">
        <v>260</v>
      </c>
      <c r="D56" s="107" t="s">
        <v>110</v>
      </c>
      <c r="E56" s="160" t="s">
        <v>225</v>
      </c>
      <c r="F56" s="99" t="s">
        <v>85</v>
      </c>
      <c r="G56" s="102">
        <v>44894</v>
      </c>
      <c r="H56" s="99" t="s">
        <v>111</v>
      </c>
      <c r="I56" s="109"/>
      <c r="J56" s="7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 ht="38.25" x14ac:dyDescent="0.2">
      <c r="A57" s="99" t="str">
        <f t="shared" si="10"/>
        <v>[Account-34]</v>
      </c>
      <c r="B57" s="99" t="s">
        <v>112</v>
      </c>
      <c r="C57" s="159" t="s">
        <v>260</v>
      </c>
      <c r="D57" s="108" t="s">
        <v>113</v>
      </c>
      <c r="E57" s="160" t="s">
        <v>282</v>
      </c>
      <c r="F57" s="99" t="s">
        <v>85</v>
      </c>
      <c r="G57" s="102">
        <v>44894</v>
      </c>
      <c r="H57" s="99" t="s">
        <v>111</v>
      </c>
      <c r="I57" s="109"/>
      <c r="J57" s="7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 ht="38.25" x14ac:dyDescent="0.2">
      <c r="A58" s="99" t="str">
        <f t="shared" si="10"/>
        <v>[Account-35]</v>
      </c>
      <c r="B58" s="99" t="s">
        <v>114</v>
      </c>
      <c r="C58" s="159" t="s">
        <v>260</v>
      </c>
      <c r="D58" s="107" t="s">
        <v>115</v>
      </c>
      <c r="E58" s="99"/>
      <c r="F58" s="99" t="s">
        <v>85</v>
      </c>
      <c r="G58" s="102">
        <v>44894</v>
      </c>
      <c r="H58" s="99" t="s">
        <v>111</v>
      </c>
      <c r="I58" s="109"/>
      <c r="J58" s="7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 ht="38.25" x14ac:dyDescent="0.2">
      <c r="A59" s="99" t="str">
        <f t="shared" si="10"/>
        <v>[Account-36]</v>
      </c>
      <c r="B59" s="99" t="s">
        <v>116</v>
      </c>
      <c r="C59" s="159" t="s">
        <v>260</v>
      </c>
      <c r="D59" s="108" t="s">
        <v>127</v>
      </c>
      <c r="E59" s="160" t="s">
        <v>229</v>
      </c>
      <c r="F59" s="99" t="s">
        <v>85</v>
      </c>
      <c r="G59" s="102">
        <v>44894</v>
      </c>
      <c r="H59" s="99" t="s">
        <v>111</v>
      </c>
      <c r="I59" s="109"/>
      <c r="J59" s="7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1:25" ht="14.25" x14ac:dyDescent="0.2">
      <c r="A60" s="95" t="s">
        <v>44</v>
      </c>
      <c r="B60" s="104"/>
      <c r="C60" s="105"/>
      <c r="D60" s="105"/>
      <c r="E60" s="105"/>
      <c r="F60" s="105"/>
      <c r="G60" s="105"/>
      <c r="H60" s="105"/>
      <c r="I60" s="106"/>
      <c r="J60" s="7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1:25" ht="14.25" x14ac:dyDescent="0.2">
      <c r="A61" s="110" t="s">
        <v>119</v>
      </c>
      <c r="B61" s="111"/>
      <c r="C61" s="112"/>
      <c r="D61" s="112"/>
      <c r="E61" s="112"/>
      <c r="F61" s="112"/>
      <c r="G61" s="112"/>
      <c r="H61" s="112"/>
      <c r="I61" s="113"/>
      <c r="J61" s="7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1:25" ht="38.25" x14ac:dyDescent="0.2">
      <c r="A62" s="99" t="str">
        <f t="shared" ref="A62:A65" si="11">IF(OR(B62&lt;&gt;"",D62&lt;&gt;""),"["&amp;TEXT($B$2,"##")&amp;"-"&amp;TEXT(ROW()-25,"##")&amp;"]","")</f>
        <v>[Account-37]</v>
      </c>
      <c r="B62" s="99" t="s">
        <v>109</v>
      </c>
      <c r="C62" s="159" t="s">
        <v>260</v>
      </c>
      <c r="D62" s="107" t="s">
        <v>110</v>
      </c>
      <c r="E62" s="160" t="s">
        <v>225</v>
      </c>
      <c r="F62" s="99" t="s">
        <v>85</v>
      </c>
      <c r="G62" s="102">
        <v>44894</v>
      </c>
      <c r="H62" s="99" t="s">
        <v>111</v>
      </c>
      <c r="I62" s="109"/>
      <c r="J62" s="7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 ht="38.25" x14ac:dyDescent="0.2">
      <c r="A63" s="99" t="str">
        <f t="shared" si="11"/>
        <v>[Account-38]</v>
      </c>
      <c r="B63" s="99" t="s">
        <v>112</v>
      </c>
      <c r="C63" s="159" t="s">
        <v>260</v>
      </c>
      <c r="D63" s="108" t="s">
        <v>113</v>
      </c>
      <c r="E63" s="160" t="s">
        <v>282</v>
      </c>
      <c r="F63" s="99" t="s">
        <v>85</v>
      </c>
      <c r="G63" s="102">
        <v>44894</v>
      </c>
      <c r="H63" s="99" t="s">
        <v>111</v>
      </c>
      <c r="I63" s="109"/>
      <c r="J63" s="7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 ht="38.25" x14ac:dyDescent="0.2">
      <c r="A64" s="99" t="str">
        <f t="shared" si="11"/>
        <v>[Account-39]</v>
      </c>
      <c r="B64" s="99" t="s">
        <v>114</v>
      </c>
      <c r="C64" s="159" t="s">
        <v>260</v>
      </c>
      <c r="D64" s="107" t="s">
        <v>115</v>
      </c>
      <c r="E64" s="99"/>
      <c r="F64" s="99" t="s">
        <v>85</v>
      </c>
      <c r="G64" s="102">
        <v>44894</v>
      </c>
      <c r="H64" s="99" t="s">
        <v>111</v>
      </c>
      <c r="I64" s="109"/>
      <c r="J64" s="7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1:25" ht="38.25" x14ac:dyDescent="0.2">
      <c r="A65" s="99" t="str">
        <f t="shared" si="11"/>
        <v>[Account-40]</v>
      </c>
      <c r="B65" s="99" t="s">
        <v>116</v>
      </c>
      <c r="C65" s="159" t="s">
        <v>260</v>
      </c>
      <c r="D65" s="108" t="s">
        <v>125</v>
      </c>
      <c r="E65" s="160" t="s">
        <v>229</v>
      </c>
      <c r="F65" s="99" t="s">
        <v>85</v>
      </c>
      <c r="G65" s="102">
        <v>44894</v>
      </c>
      <c r="H65" s="99" t="s">
        <v>111</v>
      </c>
      <c r="I65" s="109"/>
      <c r="J65" s="7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1:25" ht="14.25" x14ac:dyDescent="0.2">
      <c r="A66" s="110" t="s">
        <v>126</v>
      </c>
      <c r="B66" s="111"/>
      <c r="C66" s="111"/>
      <c r="D66" s="112"/>
      <c r="E66" s="112"/>
      <c r="F66" s="112"/>
      <c r="G66" s="112"/>
      <c r="H66" s="112"/>
      <c r="I66" s="113"/>
      <c r="J66" s="7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1:25" ht="38.25" x14ac:dyDescent="0.2">
      <c r="A67" s="99" t="str">
        <f t="shared" ref="A67:A70" si="12">IF(OR(B67&lt;&gt;"",D67&lt;&gt;""),"["&amp;TEXT($B$2,"##")&amp;"-"&amp;TEXT(ROW()-26,"##")&amp;"]","")</f>
        <v>[Account-41]</v>
      </c>
      <c r="B67" s="99" t="s">
        <v>109</v>
      </c>
      <c r="C67" s="159" t="s">
        <v>260</v>
      </c>
      <c r="D67" s="107" t="s">
        <v>110</v>
      </c>
      <c r="E67" s="160" t="s">
        <v>225</v>
      </c>
      <c r="F67" s="99" t="s">
        <v>85</v>
      </c>
      <c r="G67" s="102">
        <v>44894</v>
      </c>
      <c r="H67" s="99" t="s">
        <v>111</v>
      </c>
      <c r="I67" s="109"/>
      <c r="J67" s="7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1:25" ht="38.25" x14ac:dyDescent="0.2">
      <c r="A68" s="99" t="str">
        <f t="shared" si="12"/>
        <v>[Account-42]</v>
      </c>
      <c r="B68" s="99" t="s">
        <v>112</v>
      </c>
      <c r="C68" s="159" t="s">
        <v>260</v>
      </c>
      <c r="D68" s="108" t="s">
        <v>113</v>
      </c>
      <c r="E68" s="160" t="s">
        <v>282</v>
      </c>
      <c r="F68" s="99" t="s">
        <v>85</v>
      </c>
      <c r="G68" s="102">
        <v>44894</v>
      </c>
      <c r="H68" s="99" t="s">
        <v>111</v>
      </c>
      <c r="I68" s="109"/>
      <c r="J68" s="7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1:25" ht="38.25" x14ac:dyDescent="0.2">
      <c r="A69" s="99" t="str">
        <f t="shared" si="12"/>
        <v>[Account-43]</v>
      </c>
      <c r="B69" s="99" t="s">
        <v>114</v>
      </c>
      <c r="C69" s="159" t="s">
        <v>260</v>
      </c>
      <c r="D69" s="107" t="s">
        <v>115</v>
      </c>
      <c r="E69" s="99"/>
      <c r="F69" s="99" t="s">
        <v>85</v>
      </c>
      <c r="G69" s="102">
        <v>44894</v>
      </c>
      <c r="H69" s="99" t="s">
        <v>111</v>
      </c>
      <c r="I69" s="109"/>
      <c r="J69" s="7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1:25" ht="38.25" x14ac:dyDescent="0.2">
      <c r="A70" s="99" t="str">
        <f t="shared" si="12"/>
        <v>[Account-44]</v>
      </c>
      <c r="B70" s="99" t="s">
        <v>116</v>
      </c>
      <c r="C70" s="159" t="s">
        <v>260</v>
      </c>
      <c r="D70" s="108" t="s">
        <v>127</v>
      </c>
      <c r="E70" s="160" t="s">
        <v>229</v>
      </c>
      <c r="F70" s="99" t="s">
        <v>85</v>
      </c>
      <c r="G70" s="102">
        <v>44894</v>
      </c>
      <c r="H70" s="99" t="s">
        <v>111</v>
      </c>
      <c r="I70" s="109"/>
      <c r="J70" s="7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1:25" ht="14.25" x14ac:dyDescent="0.2">
      <c r="A71" s="110" t="s">
        <v>128</v>
      </c>
      <c r="B71" s="111"/>
      <c r="C71" s="111"/>
      <c r="D71" s="112"/>
      <c r="E71" s="112"/>
      <c r="F71" s="112"/>
      <c r="G71" s="112"/>
      <c r="H71" s="112"/>
      <c r="I71" s="113"/>
      <c r="J71" s="7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1:25" ht="38.25" x14ac:dyDescent="0.2">
      <c r="A72" s="99" t="str">
        <f t="shared" ref="A72:A74" si="13">IF(OR(B72&lt;&gt;"",D72&lt;&gt;""),"["&amp;TEXT($B$2,"##")&amp;"-"&amp;TEXT(ROW()-27,"##")&amp;"]","")</f>
        <v>[Account-45]</v>
      </c>
      <c r="B72" s="99" t="s">
        <v>109</v>
      </c>
      <c r="C72" s="159" t="s">
        <v>260</v>
      </c>
      <c r="D72" s="107" t="s">
        <v>110</v>
      </c>
      <c r="E72" s="160" t="s">
        <v>225</v>
      </c>
      <c r="F72" s="99" t="s">
        <v>85</v>
      </c>
      <c r="G72" s="102">
        <v>44894</v>
      </c>
      <c r="H72" s="99" t="s">
        <v>111</v>
      </c>
      <c r="I72" s="109"/>
      <c r="J72" s="7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1:25" ht="38.25" x14ac:dyDescent="0.2">
      <c r="A73" s="99" t="str">
        <f t="shared" si="13"/>
        <v>[Account-46]</v>
      </c>
      <c r="B73" s="99" t="s">
        <v>116</v>
      </c>
      <c r="C73" s="159" t="s">
        <v>260</v>
      </c>
      <c r="D73" s="108">
        <v>1</v>
      </c>
      <c r="E73" s="160" t="s">
        <v>227</v>
      </c>
      <c r="F73" s="99" t="s">
        <v>85</v>
      </c>
      <c r="G73" s="102">
        <v>44894</v>
      </c>
      <c r="H73" s="99" t="s">
        <v>111</v>
      </c>
      <c r="I73" s="109"/>
      <c r="J73" s="7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1:25" ht="38.25" x14ac:dyDescent="0.2">
      <c r="A74" s="99" t="str">
        <f t="shared" si="13"/>
        <v>[Account-47]</v>
      </c>
      <c r="B74" s="99" t="s">
        <v>129</v>
      </c>
      <c r="C74" s="159" t="s">
        <v>260</v>
      </c>
      <c r="D74" s="108" t="s">
        <v>130</v>
      </c>
      <c r="E74" s="160" t="s">
        <v>282</v>
      </c>
      <c r="F74" s="99" t="s">
        <v>85</v>
      </c>
      <c r="G74" s="102">
        <v>44894</v>
      </c>
      <c r="H74" s="99" t="s">
        <v>111</v>
      </c>
      <c r="I74" s="109"/>
      <c r="J74" s="7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1:25" ht="14.25" x14ac:dyDescent="0.2">
      <c r="A75" s="95" t="s">
        <v>45</v>
      </c>
      <c r="B75" s="104"/>
      <c r="C75" s="105"/>
      <c r="D75" s="105"/>
      <c r="E75" s="105"/>
      <c r="F75" s="105"/>
      <c r="G75" s="105"/>
      <c r="H75" s="105"/>
      <c r="I75" s="106"/>
      <c r="J75" s="7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1:25" ht="38.25" x14ac:dyDescent="0.2">
      <c r="A76" s="99" t="str">
        <f t="shared" ref="A76:A83" si="14">IF(OR(B76&lt;&gt;"",D76&lt;&gt;""),"["&amp;TEXT($B$2,"##")&amp;"-"&amp;TEXT(ROW()-28,"##")&amp;"]","")</f>
        <v>[Account-48]</v>
      </c>
      <c r="B76" s="99" t="s">
        <v>109</v>
      </c>
      <c r="C76" s="159" t="s">
        <v>260</v>
      </c>
      <c r="D76" s="107" t="s">
        <v>110</v>
      </c>
      <c r="E76" s="160" t="s">
        <v>225</v>
      </c>
      <c r="F76" s="99" t="s">
        <v>85</v>
      </c>
      <c r="G76" s="102">
        <v>44893</v>
      </c>
      <c r="H76" s="99" t="s">
        <v>111</v>
      </c>
      <c r="I76" s="109"/>
      <c r="J76" s="7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1:25" ht="38.25" x14ac:dyDescent="0.2">
      <c r="A77" s="99" t="str">
        <f t="shared" si="14"/>
        <v>[Account-49]</v>
      </c>
      <c r="B77" s="99" t="s">
        <v>112</v>
      </c>
      <c r="C77" s="159" t="s">
        <v>260</v>
      </c>
      <c r="D77" s="108" t="s">
        <v>113</v>
      </c>
      <c r="E77" s="160" t="s">
        <v>282</v>
      </c>
      <c r="F77" s="99" t="s">
        <v>85</v>
      </c>
      <c r="G77" s="102">
        <v>44893</v>
      </c>
      <c r="H77" s="99" t="s">
        <v>111</v>
      </c>
      <c r="I77" s="109"/>
      <c r="J77" s="7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 ht="38.25" x14ac:dyDescent="0.2">
      <c r="A78" s="99" t="str">
        <f t="shared" si="14"/>
        <v>[Account-50]</v>
      </c>
      <c r="B78" s="99" t="s">
        <v>114</v>
      </c>
      <c r="C78" s="159" t="s">
        <v>260</v>
      </c>
      <c r="D78" s="107" t="s">
        <v>115</v>
      </c>
      <c r="E78" s="99"/>
      <c r="F78" s="99" t="s">
        <v>85</v>
      </c>
      <c r="G78" s="102">
        <v>44893</v>
      </c>
      <c r="H78" s="99" t="s">
        <v>111</v>
      </c>
      <c r="I78" s="109"/>
      <c r="J78" s="7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1:25" ht="38.25" x14ac:dyDescent="0.2">
      <c r="A79" s="99" t="str">
        <f t="shared" si="14"/>
        <v>[Account-51]</v>
      </c>
      <c r="B79" s="99" t="s">
        <v>116</v>
      </c>
      <c r="C79" s="159" t="s">
        <v>260</v>
      </c>
      <c r="D79" s="108">
        <v>4</v>
      </c>
      <c r="E79" s="160" t="s">
        <v>230</v>
      </c>
      <c r="F79" s="99" t="s">
        <v>85</v>
      </c>
      <c r="G79" s="102">
        <v>44893</v>
      </c>
      <c r="H79" s="99" t="s">
        <v>111</v>
      </c>
      <c r="I79" s="109"/>
      <c r="J79" s="7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1:25" ht="38.25" x14ac:dyDescent="0.2">
      <c r="A80" s="99" t="str">
        <f t="shared" si="14"/>
        <v>[Account-52]</v>
      </c>
      <c r="B80" s="99" t="s">
        <v>117</v>
      </c>
      <c r="C80" s="159" t="s">
        <v>260</v>
      </c>
      <c r="D80" s="107" t="s">
        <v>110</v>
      </c>
      <c r="E80" s="160" t="s">
        <v>226</v>
      </c>
      <c r="F80" s="99" t="s">
        <v>85</v>
      </c>
      <c r="G80" s="102">
        <v>44893</v>
      </c>
      <c r="H80" s="99" t="s">
        <v>111</v>
      </c>
      <c r="I80" s="109"/>
      <c r="J80" s="7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25" ht="38.25" x14ac:dyDescent="0.2">
      <c r="A81" s="99" t="str">
        <f t="shared" si="14"/>
        <v>[Account-53]</v>
      </c>
      <c r="B81" s="99" t="s">
        <v>117</v>
      </c>
      <c r="C81" s="159" t="s">
        <v>260</v>
      </c>
      <c r="D81" s="107" t="s">
        <v>110</v>
      </c>
      <c r="E81" s="160" t="s">
        <v>226</v>
      </c>
      <c r="F81" s="99" t="s">
        <v>85</v>
      </c>
      <c r="G81" s="102">
        <v>44893</v>
      </c>
      <c r="H81" s="99" t="s">
        <v>111</v>
      </c>
      <c r="I81" s="109"/>
      <c r="J81" s="7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1:25" ht="38.25" x14ac:dyDescent="0.2">
      <c r="A82" s="99" t="str">
        <f t="shared" si="14"/>
        <v>[Account-54]</v>
      </c>
      <c r="B82" s="99" t="s">
        <v>117</v>
      </c>
      <c r="C82" s="159" t="s">
        <v>260</v>
      </c>
      <c r="D82" s="107" t="s">
        <v>110</v>
      </c>
      <c r="E82" s="160" t="s">
        <v>226</v>
      </c>
      <c r="F82" s="99" t="s">
        <v>85</v>
      </c>
      <c r="G82" s="102">
        <v>44893</v>
      </c>
      <c r="H82" s="99" t="s">
        <v>111</v>
      </c>
      <c r="I82" s="109"/>
      <c r="J82" s="7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1:25" ht="38.25" x14ac:dyDescent="0.2">
      <c r="A83" s="99" t="str">
        <f t="shared" si="14"/>
        <v>[Account-55]</v>
      </c>
      <c r="B83" s="99" t="s">
        <v>117</v>
      </c>
      <c r="C83" s="159" t="s">
        <v>260</v>
      </c>
      <c r="D83" s="107" t="s">
        <v>110</v>
      </c>
      <c r="E83" s="160" t="s">
        <v>226</v>
      </c>
      <c r="F83" s="99" t="s">
        <v>85</v>
      </c>
      <c r="G83" s="102">
        <v>44893</v>
      </c>
      <c r="H83" s="99" t="s">
        <v>111</v>
      </c>
      <c r="I83" s="109"/>
      <c r="J83" s="7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1:25" ht="14.25" x14ac:dyDescent="0.2">
      <c r="A84" s="95" t="s">
        <v>46</v>
      </c>
      <c r="B84" s="104"/>
      <c r="C84" s="105"/>
      <c r="D84" s="105"/>
      <c r="E84" s="105"/>
      <c r="F84" s="105"/>
      <c r="G84" s="105"/>
      <c r="H84" s="105"/>
      <c r="I84" s="106"/>
      <c r="J84" s="7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1:25" ht="14.25" x14ac:dyDescent="0.2">
      <c r="A85" s="110" t="s">
        <v>131</v>
      </c>
      <c r="B85" s="111"/>
      <c r="C85" s="112"/>
      <c r="D85" s="112"/>
      <c r="E85" s="112"/>
      <c r="F85" s="112"/>
      <c r="G85" s="112"/>
      <c r="H85" s="112"/>
      <c r="I85" s="113"/>
      <c r="J85" s="7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1:25" ht="38.25" x14ac:dyDescent="0.2">
      <c r="A86" s="99" t="str">
        <f t="shared" ref="A86:A91" si="15">IF(OR(B86&lt;&gt;"",D86&lt;&gt;""),"["&amp;TEXT($B$2,"##")&amp;"-"&amp;TEXT(ROW()-30,"##")&amp;"]","")</f>
        <v>[Account-56]</v>
      </c>
      <c r="B86" s="99" t="s">
        <v>109</v>
      </c>
      <c r="C86" s="159" t="s">
        <v>260</v>
      </c>
      <c r="D86" s="107" t="s">
        <v>110</v>
      </c>
      <c r="E86" s="160" t="s">
        <v>225</v>
      </c>
      <c r="F86" s="99" t="s">
        <v>85</v>
      </c>
      <c r="G86" s="102">
        <v>44892</v>
      </c>
      <c r="H86" s="99" t="s">
        <v>111</v>
      </c>
      <c r="I86" s="109"/>
      <c r="J86" s="7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1:25" ht="38.25" x14ac:dyDescent="0.2">
      <c r="A87" s="99" t="str">
        <f t="shared" si="15"/>
        <v>[Account-57]</v>
      </c>
      <c r="B87" s="99" t="s">
        <v>112</v>
      </c>
      <c r="C87" s="159" t="s">
        <v>260</v>
      </c>
      <c r="D87" s="108" t="s">
        <v>113</v>
      </c>
      <c r="E87" s="160" t="s">
        <v>282</v>
      </c>
      <c r="F87" s="99" t="s">
        <v>85</v>
      </c>
      <c r="G87" s="102">
        <v>44892</v>
      </c>
      <c r="H87" s="99" t="s">
        <v>111</v>
      </c>
      <c r="I87" s="109"/>
      <c r="J87" s="7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1:25" ht="38.25" x14ac:dyDescent="0.2">
      <c r="A88" s="99" t="str">
        <f t="shared" si="15"/>
        <v>[Account-58]</v>
      </c>
      <c r="B88" s="99" t="s">
        <v>114</v>
      </c>
      <c r="C88" s="159" t="s">
        <v>260</v>
      </c>
      <c r="D88" s="107" t="s">
        <v>115</v>
      </c>
      <c r="E88" s="99"/>
      <c r="F88" s="99" t="s">
        <v>85</v>
      </c>
      <c r="G88" s="102">
        <v>44892</v>
      </c>
      <c r="H88" s="99" t="s">
        <v>111</v>
      </c>
      <c r="I88" s="109"/>
      <c r="J88" s="7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1:25" ht="38.25" x14ac:dyDescent="0.2">
      <c r="A89" s="99" t="str">
        <f t="shared" si="15"/>
        <v>[Account-59]</v>
      </c>
      <c r="B89" s="99" t="s">
        <v>116</v>
      </c>
      <c r="C89" s="159" t="s">
        <v>260</v>
      </c>
      <c r="D89" s="108">
        <v>2</v>
      </c>
      <c r="E89" s="160" t="s">
        <v>230</v>
      </c>
      <c r="F89" s="99" t="s">
        <v>85</v>
      </c>
      <c r="G89" s="102">
        <v>44892</v>
      </c>
      <c r="H89" s="99" t="s">
        <v>111</v>
      </c>
      <c r="I89" s="109"/>
      <c r="J89" s="7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1:25" ht="38.25" x14ac:dyDescent="0.2">
      <c r="A90" s="99" t="str">
        <f t="shared" si="15"/>
        <v>[Account-60]</v>
      </c>
      <c r="B90" s="99" t="s">
        <v>117</v>
      </c>
      <c r="C90" s="159" t="s">
        <v>260</v>
      </c>
      <c r="D90" s="107" t="s">
        <v>110</v>
      </c>
      <c r="E90" s="160" t="s">
        <v>226</v>
      </c>
      <c r="F90" s="99" t="s">
        <v>85</v>
      </c>
      <c r="G90" s="102">
        <v>44892</v>
      </c>
      <c r="H90" s="99" t="s">
        <v>111</v>
      </c>
      <c r="I90" s="109"/>
      <c r="J90" s="7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1:25" ht="38.25" x14ac:dyDescent="0.2">
      <c r="A91" s="99" t="str">
        <f t="shared" si="15"/>
        <v>[Account-61]</v>
      </c>
      <c r="B91" s="99" t="s">
        <v>117</v>
      </c>
      <c r="C91" s="159" t="s">
        <v>260</v>
      </c>
      <c r="D91" s="107" t="s">
        <v>110</v>
      </c>
      <c r="E91" s="160" t="s">
        <v>226</v>
      </c>
      <c r="F91" s="99" t="s">
        <v>85</v>
      </c>
      <c r="G91" s="102">
        <v>44892</v>
      </c>
      <c r="H91" s="99" t="s">
        <v>111</v>
      </c>
      <c r="I91" s="109"/>
      <c r="J91" s="7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1:25" ht="14.25" x14ac:dyDescent="0.2">
      <c r="A92" s="110" t="s">
        <v>132</v>
      </c>
      <c r="B92" s="111"/>
      <c r="C92" s="112"/>
      <c r="D92" s="112"/>
      <c r="E92" s="112"/>
      <c r="F92" s="112"/>
      <c r="G92" s="112"/>
      <c r="H92" s="112"/>
      <c r="I92" s="113"/>
      <c r="J92" s="7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1:25" ht="38.25" x14ac:dyDescent="0.2">
      <c r="A93" s="99" t="str">
        <f t="shared" ref="A93:A98" si="16">IF(OR(B93&lt;&gt;"",D93&lt;&gt;""),"["&amp;TEXT($B$2,"##")&amp;"-"&amp;TEXT(ROW()-31,"##")&amp;"]","")</f>
        <v>[Account-62]</v>
      </c>
      <c r="B93" s="99" t="s">
        <v>109</v>
      </c>
      <c r="C93" s="159" t="s">
        <v>260</v>
      </c>
      <c r="D93" s="107" t="s">
        <v>110</v>
      </c>
      <c r="E93" s="160" t="s">
        <v>225</v>
      </c>
      <c r="F93" s="99" t="s">
        <v>85</v>
      </c>
      <c r="G93" s="102">
        <v>44892</v>
      </c>
      <c r="H93" s="99" t="s">
        <v>111</v>
      </c>
      <c r="I93" s="109"/>
      <c r="J93" s="7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1:25" ht="38.25" x14ac:dyDescent="0.2">
      <c r="A94" s="99" t="str">
        <f t="shared" si="16"/>
        <v>[Account-63]</v>
      </c>
      <c r="B94" s="99" t="s">
        <v>112</v>
      </c>
      <c r="C94" s="159" t="s">
        <v>260</v>
      </c>
      <c r="D94" s="108" t="s">
        <v>113</v>
      </c>
      <c r="E94" s="160" t="s">
        <v>282</v>
      </c>
      <c r="F94" s="99" t="s">
        <v>85</v>
      </c>
      <c r="G94" s="102">
        <v>44892</v>
      </c>
      <c r="H94" s="99" t="s">
        <v>111</v>
      </c>
      <c r="I94" s="109"/>
      <c r="J94" s="7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1:25" ht="38.25" x14ac:dyDescent="0.2">
      <c r="A95" s="99" t="str">
        <f t="shared" si="16"/>
        <v>[Account-64]</v>
      </c>
      <c r="B95" s="99" t="s">
        <v>114</v>
      </c>
      <c r="C95" s="159" t="s">
        <v>260</v>
      </c>
      <c r="D95" s="107" t="s">
        <v>115</v>
      </c>
      <c r="E95" s="99"/>
      <c r="F95" s="99" t="s">
        <v>85</v>
      </c>
      <c r="G95" s="102">
        <v>44892</v>
      </c>
      <c r="H95" s="99" t="s">
        <v>111</v>
      </c>
      <c r="I95" s="109"/>
      <c r="J95" s="7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1:25" ht="38.25" x14ac:dyDescent="0.2">
      <c r="A96" s="99" t="str">
        <f t="shared" si="16"/>
        <v>[Account-65]</v>
      </c>
      <c r="B96" s="99" t="s">
        <v>116</v>
      </c>
      <c r="C96" s="159" t="s">
        <v>260</v>
      </c>
      <c r="D96" s="108">
        <v>2</v>
      </c>
      <c r="E96" s="160" t="s">
        <v>230</v>
      </c>
      <c r="F96" s="99" t="s">
        <v>85</v>
      </c>
      <c r="G96" s="102">
        <v>44892</v>
      </c>
      <c r="H96" s="99" t="s">
        <v>111</v>
      </c>
      <c r="I96" s="109"/>
      <c r="J96" s="7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1:25" ht="38.25" x14ac:dyDescent="0.2">
      <c r="A97" s="99" t="str">
        <f t="shared" si="16"/>
        <v>[Account-66]</v>
      </c>
      <c r="B97" s="99" t="s">
        <v>117</v>
      </c>
      <c r="C97" s="159" t="s">
        <v>260</v>
      </c>
      <c r="D97" s="107" t="s">
        <v>110</v>
      </c>
      <c r="E97" s="160" t="s">
        <v>226</v>
      </c>
      <c r="F97" s="99" t="s">
        <v>85</v>
      </c>
      <c r="G97" s="102">
        <v>44892</v>
      </c>
      <c r="H97" s="99" t="s">
        <v>111</v>
      </c>
      <c r="I97" s="109"/>
      <c r="J97" s="7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1:25" ht="38.25" x14ac:dyDescent="0.2">
      <c r="A98" s="99" t="str">
        <f t="shared" si="16"/>
        <v>[Account-67]</v>
      </c>
      <c r="B98" s="99" t="s">
        <v>117</v>
      </c>
      <c r="C98" s="159" t="s">
        <v>260</v>
      </c>
      <c r="D98" s="107" t="s">
        <v>110</v>
      </c>
      <c r="E98" s="160" t="s">
        <v>226</v>
      </c>
      <c r="F98" s="99" t="s">
        <v>85</v>
      </c>
      <c r="G98" s="102">
        <v>44892</v>
      </c>
      <c r="H98" s="99" t="s">
        <v>111</v>
      </c>
      <c r="I98" s="109"/>
      <c r="J98" s="7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1:25" ht="14.25" x14ac:dyDescent="0.2">
      <c r="A99" s="95" t="s">
        <v>47</v>
      </c>
      <c r="B99" s="104"/>
      <c r="C99" s="105"/>
      <c r="D99" s="105"/>
      <c r="E99" s="105"/>
      <c r="F99" s="105"/>
      <c r="G99" s="105"/>
      <c r="H99" s="105"/>
      <c r="I99" s="106"/>
      <c r="J99" s="7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1:25" ht="14.25" x14ac:dyDescent="0.2">
      <c r="A100" s="110" t="s">
        <v>133</v>
      </c>
      <c r="B100" s="111"/>
      <c r="C100" s="112"/>
      <c r="D100" s="112"/>
      <c r="E100" s="112"/>
      <c r="F100" s="112"/>
      <c r="G100" s="112"/>
      <c r="H100" s="112"/>
      <c r="I100" s="113"/>
      <c r="J100" s="7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1:25" ht="38.25" x14ac:dyDescent="0.2">
      <c r="A101" s="99" t="str">
        <f t="shared" ref="A101:A105" si="17">IF(OR(B101&lt;&gt;"",D101&lt;&gt;""),"["&amp;TEXT($B$2,"##")&amp;"-"&amp;TEXT(ROW()-33,"##")&amp;"]","")</f>
        <v>[Account-68]</v>
      </c>
      <c r="B101" s="99" t="s">
        <v>109</v>
      </c>
      <c r="C101" s="159" t="s">
        <v>260</v>
      </c>
      <c r="D101" s="107" t="s">
        <v>110</v>
      </c>
      <c r="E101" s="160" t="s">
        <v>225</v>
      </c>
      <c r="F101" s="99" t="s">
        <v>85</v>
      </c>
      <c r="G101" s="102">
        <v>44892</v>
      </c>
      <c r="H101" s="99" t="s">
        <v>111</v>
      </c>
      <c r="I101" s="109"/>
      <c r="J101" s="7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1:25" ht="38.25" x14ac:dyDescent="0.2">
      <c r="A102" s="99" t="str">
        <f t="shared" si="17"/>
        <v>[Account-69]</v>
      </c>
      <c r="B102" s="99" t="s">
        <v>112</v>
      </c>
      <c r="C102" s="159" t="s">
        <v>260</v>
      </c>
      <c r="D102" s="108" t="s">
        <v>113</v>
      </c>
      <c r="E102" s="160" t="s">
        <v>282</v>
      </c>
      <c r="F102" s="99" t="s">
        <v>85</v>
      </c>
      <c r="G102" s="102">
        <v>44892</v>
      </c>
      <c r="H102" s="99" t="s">
        <v>111</v>
      </c>
      <c r="I102" s="109"/>
      <c r="J102" s="7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1:25" ht="38.25" x14ac:dyDescent="0.2">
      <c r="A103" s="99" t="str">
        <f t="shared" si="17"/>
        <v>[Account-70]</v>
      </c>
      <c r="B103" s="99" t="s">
        <v>114</v>
      </c>
      <c r="C103" s="159" t="s">
        <v>260</v>
      </c>
      <c r="D103" s="107" t="s">
        <v>115</v>
      </c>
      <c r="E103" s="99"/>
      <c r="F103" s="99" t="s">
        <v>85</v>
      </c>
      <c r="G103" s="102">
        <v>44892</v>
      </c>
      <c r="H103" s="99" t="s">
        <v>111</v>
      </c>
      <c r="I103" s="109"/>
      <c r="J103" s="7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1:25" ht="38.25" x14ac:dyDescent="0.2">
      <c r="A104" s="99" t="str">
        <f t="shared" si="17"/>
        <v>[Account-71]</v>
      </c>
      <c r="B104" s="99" t="s">
        <v>116</v>
      </c>
      <c r="C104" s="159" t="s">
        <v>260</v>
      </c>
      <c r="D104" s="108">
        <v>1</v>
      </c>
      <c r="E104" s="160" t="s">
        <v>230</v>
      </c>
      <c r="F104" s="99" t="s">
        <v>85</v>
      </c>
      <c r="G104" s="102">
        <v>44892</v>
      </c>
      <c r="H104" s="99" t="s">
        <v>111</v>
      </c>
      <c r="I104" s="109"/>
      <c r="J104" s="7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1:25" ht="38.25" x14ac:dyDescent="0.2">
      <c r="A105" s="99" t="str">
        <f t="shared" si="17"/>
        <v>[Account-72]</v>
      </c>
      <c r="B105" s="99" t="s">
        <v>117</v>
      </c>
      <c r="C105" s="159" t="s">
        <v>260</v>
      </c>
      <c r="D105" s="107" t="s">
        <v>110</v>
      </c>
      <c r="E105" s="160" t="s">
        <v>226</v>
      </c>
      <c r="F105" s="99" t="s">
        <v>85</v>
      </c>
      <c r="G105" s="102">
        <v>44892</v>
      </c>
      <c r="H105" s="99" t="s">
        <v>111</v>
      </c>
      <c r="I105" s="109"/>
      <c r="J105" s="7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1:25" ht="14.25" x14ac:dyDescent="0.2">
      <c r="A106" s="110" t="s">
        <v>134</v>
      </c>
      <c r="B106" s="111"/>
      <c r="C106" s="112"/>
      <c r="D106" s="112"/>
      <c r="E106" s="112"/>
      <c r="F106" s="112"/>
      <c r="G106" s="112"/>
      <c r="H106" s="112"/>
      <c r="I106" s="113"/>
      <c r="J106" s="7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1:25" ht="38.25" x14ac:dyDescent="0.2">
      <c r="A107" s="99" t="str">
        <f t="shared" ref="A107:A111" si="18">IF(OR(B107&lt;&gt;"",D107&lt;&gt;""),"["&amp;TEXT($B$2,"##")&amp;"-"&amp;TEXT(ROW()-34,"##")&amp;"]","")</f>
        <v>[Account-73]</v>
      </c>
      <c r="B107" s="99" t="s">
        <v>109</v>
      </c>
      <c r="C107" s="159" t="s">
        <v>260</v>
      </c>
      <c r="D107" s="107" t="s">
        <v>110</v>
      </c>
      <c r="E107" s="160" t="s">
        <v>225</v>
      </c>
      <c r="F107" s="99" t="s">
        <v>85</v>
      </c>
      <c r="G107" s="102">
        <v>44892</v>
      </c>
      <c r="H107" s="99" t="s">
        <v>111</v>
      </c>
      <c r="I107" s="109"/>
      <c r="J107" s="7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1:25" ht="38.25" x14ac:dyDescent="0.2">
      <c r="A108" s="99" t="str">
        <f t="shared" si="18"/>
        <v>[Account-74]</v>
      </c>
      <c r="B108" s="99" t="s">
        <v>112</v>
      </c>
      <c r="C108" s="159" t="s">
        <v>260</v>
      </c>
      <c r="D108" s="108" t="s">
        <v>113</v>
      </c>
      <c r="E108" s="160" t="s">
        <v>282</v>
      </c>
      <c r="F108" s="99" t="s">
        <v>85</v>
      </c>
      <c r="G108" s="102">
        <v>44892</v>
      </c>
      <c r="H108" s="99" t="s">
        <v>111</v>
      </c>
      <c r="I108" s="109"/>
      <c r="J108" s="7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1:25" ht="38.25" x14ac:dyDescent="0.2">
      <c r="A109" s="99" t="str">
        <f t="shared" si="18"/>
        <v>[Account-75]</v>
      </c>
      <c r="B109" s="99" t="s">
        <v>114</v>
      </c>
      <c r="C109" s="159" t="s">
        <v>260</v>
      </c>
      <c r="D109" s="107" t="s">
        <v>115</v>
      </c>
      <c r="E109" s="99"/>
      <c r="F109" s="99" t="s">
        <v>85</v>
      </c>
      <c r="G109" s="102">
        <v>44892</v>
      </c>
      <c r="H109" s="99" t="s">
        <v>111</v>
      </c>
      <c r="I109" s="109"/>
      <c r="J109" s="7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1:25" ht="38.25" x14ac:dyDescent="0.2">
      <c r="A110" s="99" t="str">
        <f t="shared" si="18"/>
        <v>[Account-76]</v>
      </c>
      <c r="B110" s="99" t="s">
        <v>116</v>
      </c>
      <c r="C110" s="159" t="s">
        <v>260</v>
      </c>
      <c r="D110" s="108">
        <v>1</v>
      </c>
      <c r="E110" s="160" t="s">
        <v>230</v>
      </c>
      <c r="F110" s="99" t="s">
        <v>85</v>
      </c>
      <c r="G110" s="102">
        <v>44892</v>
      </c>
      <c r="H110" s="99" t="s">
        <v>111</v>
      </c>
      <c r="I110" s="109"/>
      <c r="J110" s="7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1:25" ht="38.25" x14ac:dyDescent="0.2">
      <c r="A111" s="99" t="str">
        <f t="shared" si="18"/>
        <v>[Account-77]</v>
      </c>
      <c r="B111" s="99" t="s">
        <v>117</v>
      </c>
      <c r="C111" s="159" t="s">
        <v>260</v>
      </c>
      <c r="D111" s="107" t="s">
        <v>110</v>
      </c>
      <c r="E111" s="160" t="s">
        <v>226</v>
      </c>
      <c r="F111" s="99" t="s">
        <v>85</v>
      </c>
      <c r="G111" s="102">
        <v>44892</v>
      </c>
      <c r="H111" s="99" t="s">
        <v>111</v>
      </c>
      <c r="I111" s="109"/>
      <c r="J111" s="7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1:25" ht="14.25" x14ac:dyDescent="0.2">
      <c r="A112" s="110" t="s">
        <v>135</v>
      </c>
      <c r="B112" s="111"/>
      <c r="C112" s="112"/>
      <c r="D112" s="112"/>
      <c r="E112" s="112"/>
      <c r="F112" s="112"/>
      <c r="G112" s="112"/>
      <c r="H112" s="112"/>
      <c r="I112" s="113"/>
      <c r="J112" s="7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1:25" ht="38.25" x14ac:dyDescent="0.2">
      <c r="A113" s="99" t="str">
        <f t="shared" ref="A113:A117" si="19">IF(OR(B113&lt;&gt;"",D113&lt;&gt;""),"["&amp;TEXT($B$2,"##")&amp;"-"&amp;TEXT(ROW()-35,"##")&amp;"]","")</f>
        <v>[Account-78]</v>
      </c>
      <c r="B113" s="99" t="s">
        <v>109</v>
      </c>
      <c r="C113" s="159" t="s">
        <v>260</v>
      </c>
      <c r="D113" s="107" t="s">
        <v>110</v>
      </c>
      <c r="E113" s="160" t="s">
        <v>225</v>
      </c>
      <c r="F113" s="99" t="s">
        <v>85</v>
      </c>
      <c r="G113" s="102">
        <v>44892</v>
      </c>
      <c r="H113" s="99" t="s">
        <v>111</v>
      </c>
      <c r="I113" s="109"/>
      <c r="J113" s="7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1:25" ht="38.25" x14ac:dyDescent="0.2">
      <c r="A114" s="99" t="str">
        <f t="shared" si="19"/>
        <v>[Account-79]</v>
      </c>
      <c r="B114" s="99" t="s">
        <v>112</v>
      </c>
      <c r="C114" s="159" t="s">
        <v>260</v>
      </c>
      <c r="D114" s="108" t="s">
        <v>113</v>
      </c>
      <c r="E114" s="160" t="s">
        <v>282</v>
      </c>
      <c r="F114" s="99" t="s">
        <v>85</v>
      </c>
      <c r="G114" s="102">
        <v>44892</v>
      </c>
      <c r="H114" s="99" t="s">
        <v>111</v>
      </c>
      <c r="I114" s="109"/>
      <c r="J114" s="7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1:25" ht="38.25" x14ac:dyDescent="0.2">
      <c r="A115" s="99" t="str">
        <f t="shared" si="19"/>
        <v>[Account-80]</v>
      </c>
      <c r="B115" s="99" t="s">
        <v>114</v>
      </c>
      <c r="C115" s="159" t="s">
        <v>260</v>
      </c>
      <c r="D115" s="107" t="s">
        <v>115</v>
      </c>
      <c r="E115" s="99"/>
      <c r="F115" s="99" t="s">
        <v>85</v>
      </c>
      <c r="G115" s="102">
        <v>44892</v>
      </c>
      <c r="H115" s="99" t="s">
        <v>111</v>
      </c>
      <c r="I115" s="109"/>
      <c r="J115" s="7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1:25" ht="38.25" x14ac:dyDescent="0.2">
      <c r="A116" s="99" t="str">
        <f t="shared" si="19"/>
        <v>[Account-81]</v>
      </c>
      <c r="B116" s="99" t="s">
        <v>116</v>
      </c>
      <c r="C116" s="159" t="s">
        <v>260</v>
      </c>
      <c r="D116" s="108">
        <v>1</v>
      </c>
      <c r="E116" s="160" t="s">
        <v>230</v>
      </c>
      <c r="F116" s="99" t="s">
        <v>85</v>
      </c>
      <c r="G116" s="102">
        <v>44892</v>
      </c>
      <c r="H116" s="99" t="s">
        <v>111</v>
      </c>
      <c r="I116" s="109"/>
      <c r="J116" s="7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1:25" ht="38.25" x14ac:dyDescent="0.2">
      <c r="A117" s="99" t="str">
        <f t="shared" si="19"/>
        <v>[Account-82]</v>
      </c>
      <c r="B117" s="99" t="s">
        <v>117</v>
      </c>
      <c r="C117" s="159" t="s">
        <v>260</v>
      </c>
      <c r="D117" s="107" t="s">
        <v>110</v>
      </c>
      <c r="E117" s="160" t="s">
        <v>226</v>
      </c>
      <c r="F117" s="99" t="s">
        <v>85</v>
      </c>
      <c r="G117" s="102">
        <v>44892</v>
      </c>
      <c r="H117" s="99" t="s">
        <v>111</v>
      </c>
      <c r="I117" s="109"/>
      <c r="J117" s="7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1:25" ht="14.25" x14ac:dyDescent="0.2">
      <c r="A118" s="110" t="s">
        <v>136</v>
      </c>
      <c r="B118" s="111"/>
      <c r="C118" s="112"/>
      <c r="D118" s="112"/>
      <c r="E118" s="112"/>
      <c r="F118" s="112"/>
      <c r="G118" s="112"/>
      <c r="H118" s="112"/>
      <c r="I118" s="113"/>
      <c r="J118" s="7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1:25" ht="38.25" x14ac:dyDescent="0.2">
      <c r="A119" s="99" t="str">
        <f t="shared" ref="A119:A123" si="20">IF(OR(B119&lt;&gt;"",D119&lt;&gt;""),"["&amp;TEXT($B$2,"##")&amp;"-"&amp;TEXT(ROW()-36,"##")&amp;"]","")</f>
        <v>[Account-83]</v>
      </c>
      <c r="B119" s="99" t="s">
        <v>109</v>
      </c>
      <c r="C119" s="159" t="s">
        <v>260</v>
      </c>
      <c r="D119" s="107" t="s">
        <v>110</v>
      </c>
      <c r="E119" s="160" t="s">
        <v>225</v>
      </c>
      <c r="F119" s="99" t="s">
        <v>85</v>
      </c>
      <c r="G119" s="102">
        <v>44892</v>
      </c>
      <c r="H119" s="99" t="s">
        <v>111</v>
      </c>
      <c r="I119" s="109"/>
      <c r="J119" s="7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1:25" ht="38.25" x14ac:dyDescent="0.2">
      <c r="A120" s="99" t="str">
        <f t="shared" si="20"/>
        <v>[Account-84]</v>
      </c>
      <c r="B120" s="99" t="s">
        <v>112</v>
      </c>
      <c r="C120" s="159" t="s">
        <v>260</v>
      </c>
      <c r="D120" s="108" t="s">
        <v>113</v>
      </c>
      <c r="E120" s="160" t="s">
        <v>282</v>
      </c>
      <c r="F120" s="99" t="s">
        <v>85</v>
      </c>
      <c r="G120" s="102">
        <v>44892</v>
      </c>
      <c r="H120" s="99" t="s">
        <v>111</v>
      </c>
      <c r="I120" s="109"/>
      <c r="J120" s="7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1:25" ht="38.25" x14ac:dyDescent="0.2">
      <c r="A121" s="99" t="str">
        <f t="shared" si="20"/>
        <v>[Account-85]</v>
      </c>
      <c r="B121" s="99" t="s">
        <v>114</v>
      </c>
      <c r="C121" s="159" t="s">
        <v>260</v>
      </c>
      <c r="D121" s="107" t="s">
        <v>115</v>
      </c>
      <c r="E121" s="99"/>
      <c r="F121" s="99" t="s">
        <v>85</v>
      </c>
      <c r="G121" s="102">
        <v>44892</v>
      </c>
      <c r="H121" s="99" t="s">
        <v>111</v>
      </c>
      <c r="I121" s="109"/>
      <c r="J121" s="7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1:25" ht="38.25" x14ac:dyDescent="0.2">
      <c r="A122" s="99" t="str">
        <f t="shared" si="20"/>
        <v>[Account-86]</v>
      </c>
      <c r="B122" s="99" t="s">
        <v>116</v>
      </c>
      <c r="C122" s="159" t="s">
        <v>260</v>
      </c>
      <c r="D122" s="108">
        <v>1</v>
      </c>
      <c r="E122" s="160" t="s">
        <v>230</v>
      </c>
      <c r="F122" s="99" t="s">
        <v>85</v>
      </c>
      <c r="G122" s="102">
        <v>44892</v>
      </c>
      <c r="H122" s="99" t="s">
        <v>111</v>
      </c>
      <c r="I122" s="109"/>
      <c r="J122" s="7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1:25" ht="38.25" x14ac:dyDescent="0.2">
      <c r="A123" s="99" t="str">
        <f t="shared" si="20"/>
        <v>[Account-87]</v>
      </c>
      <c r="B123" s="99" t="s">
        <v>117</v>
      </c>
      <c r="C123" s="159" t="s">
        <v>260</v>
      </c>
      <c r="D123" s="107" t="s">
        <v>110</v>
      </c>
      <c r="E123" s="160" t="s">
        <v>226</v>
      </c>
      <c r="F123" s="99" t="s">
        <v>85</v>
      </c>
      <c r="G123" s="102">
        <v>44892</v>
      </c>
      <c r="H123" s="99" t="s">
        <v>111</v>
      </c>
      <c r="I123" s="109"/>
      <c r="J123" s="7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1:25" ht="14.25" x14ac:dyDescent="0.2">
      <c r="A124" s="95" t="s">
        <v>48</v>
      </c>
      <c r="B124" s="104"/>
      <c r="C124" s="105"/>
      <c r="D124" s="105"/>
      <c r="E124" s="105"/>
      <c r="F124" s="105"/>
      <c r="G124" s="105"/>
      <c r="H124" s="105"/>
      <c r="I124" s="106"/>
      <c r="J124" s="7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1:25" ht="38.25" x14ac:dyDescent="0.2">
      <c r="A125" s="99" t="str">
        <f t="shared" ref="A125:A128" si="21">IF(OR(B125&lt;&gt;"",D125&lt;&gt;""),"["&amp;TEXT($B$2,"##")&amp;"-"&amp;TEXT(ROW()-37,"##")&amp;"]","")</f>
        <v>[Account-88]</v>
      </c>
      <c r="B125" s="99" t="s">
        <v>116</v>
      </c>
      <c r="C125" s="159" t="s">
        <v>261</v>
      </c>
      <c r="D125" s="108">
        <v>200</v>
      </c>
      <c r="E125" s="160" t="s">
        <v>254</v>
      </c>
      <c r="F125" s="99" t="s">
        <v>85</v>
      </c>
      <c r="G125" s="102">
        <v>44893</v>
      </c>
      <c r="H125" s="99" t="s">
        <v>111</v>
      </c>
      <c r="I125" s="109"/>
      <c r="J125" s="7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1:25" ht="38.25" x14ac:dyDescent="0.2">
      <c r="A126" s="99" t="str">
        <f t="shared" si="21"/>
        <v>[Account-89]</v>
      </c>
      <c r="B126" s="99" t="s">
        <v>116</v>
      </c>
      <c r="C126" s="159" t="s">
        <v>261</v>
      </c>
      <c r="D126" s="108">
        <v>200</v>
      </c>
      <c r="E126" s="160" t="s">
        <v>254</v>
      </c>
      <c r="F126" s="99" t="s">
        <v>85</v>
      </c>
      <c r="G126" s="102">
        <v>44893</v>
      </c>
      <c r="H126" s="99" t="s">
        <v>111</v>
      </c>
      <c r="I126" s="109"/>
      <c r="J126" s="7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1:25" ht="38.25" x14ac:dyDescent="0.2">
      <c r="A127" s="99" t="str">
        <f t="shared" si="21"/>
        <v>[Account-90]</v>
      </c>
      <c r="B127" s="99" t="s">
        <v>112</v>
      </c>
      <c r="C127" s="159" t="s">
        <v>261</v>
      </c>
      <c r="D127" s="108" t="s">
        <v>113</v>
      </c>
      <c r="E127" s="160" t="s">
        <v>282</v>
      </c>
      <c r="F127" s="99" t="s">
        <v>85</v>
      </c>
      <c r="G127" s="102">
        <v>44893</v>
      </c>
      <c r="H127" s="99" t="s">
        <v>111</v>
      </c>
      <c r="I127" s="109"/>
      <c r="J127" s="7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1:25" ht="38.25" x14ac:dyDescent="0.2">
      <c r="A128" s="99" t="str">
        <f t="shared" si="21"/>
        <v>[Account-91]</v>
      </c>
      <c r="B128" s="99" t="s">
        <v>114</v>
      </c>
      <c r="C128" s="159" t="s">
        <v>261</v>
      </c>
      <c r="D128" s="107" t="s">
        <v>115</v>
      </c>
      <c r="E128" s="99"/>
      <c r="F128" s="99" t="s">
        <v>85</v>
      </c>
      <c r="G128" s="102">
        <v>44893</v>
      </c>
      <c r="H128" s="99" t="s">
        <v>111</v>
      </c>
      <c r="I128" s="109"/>
      <c r="J128" s="7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1:25" ht="14.25" x14ac:dyDescent="0.2">
      <c r="A129" s="95" t="s">
        <v>49</v>
      </c>
      <c r="B129" s="104"/>
      <c r="C129" s="105"/>
      <c r="D129" s="105"/>
      <c r="E129" s="105"/>
      <c r="F129" s="105"/>
      <c r="G129" s="105"/>
      <c r="H129" s="105"/>
      <c r="I129" s="106"/>
      <c r="J129" s="7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1:25" ht="38.25" x14ac:dyDescent="0.2">
      <c r="A130" s="99" t="str">
        <f t="shared" ref="A130:A141" si="22">IF(OR(B130&lt;&gt;"",D130&lt;&gt;""),"["&amp;TEXT($B$2,"##")&amp;"-"&amp;TEXT(ROW()-38,"##")&amp;"]","")</f>
        <v>[Account-92]</v>
      </c>
      <c r="B130" s="99" t="s">
        <v>116</v>
      </c>
      <c r="C130" s="159" t="s">
        <v>262</v>
      </c>
      <c r="D130" s="108">
        <v>200</v>
      </c>
      <c r="E130" s="160" t="s">
        <v>254</v>
      </c>
      <c r="F130" s="99" t="s">
        <v>85</v>
      </c>
      <c r="G130" s="102">
        <v>44894</v>
      </c>
      <c r="H130" s="99" t="s">
        <v>111</v>
      </c>
      <c r="I130" s="109"/>
      <c r="J130" s="7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1:25" ht="38.25" x14ac:dyDescent="0.2">
      <c r="A131" s="99" t="str">
        <f t="shared" si="22"/>
        <v>[Account-93]</v>
      </c>
      <c r="B131" s="99" t="s">
        <v>116</v>
      </c>
      <c r="C131" s="159" t="s">
        <v>262</v>
      </c>
      <c r="D131" s="108">
        <v>200</v>
      </c>
      <c r="E131" s="160" t="s">
        <v>254</v>
      </c>
      <c r="F131" s="99" t="s">
        <v>85</v>
      </c>
      <c r="G131" s="102">
        <v>44894</v>
      </c>
      <c r="H131" s="99" t="s">
        <v>111</v>
      </c>
      <c r="I131" s="109"/>
      <c r="J131" s="7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1:25" ht="38.25" x14ac:dyDescent="0.2">
      <c r="A132" s="99" t="str">
        <f t="shared" si="22"/>
        <v>[Account-94]</v>
      </c>
      <c r="B132" s="99" t="s">
        <v>112</v>
      </c>
      <c r="C132" s="159" t="s">
        <v>262</v>
      </c>
      <c r="D132" s="108" t="s">
        <v>113</v>
      </c>
      <c r="E132" s="160" t="s">
        <v>282</v>
      </c>
      <c r="F132" s="99" t="s">
        <v>85</v>
      </c>
      <c r="G132" s="102">
        <v>44894</v>
      </c>
      <c r="H132" s="99" t="s">
        <v>111</v>
      </c>
      <c r="I132" s="109"/>
      <c r="J132" s="7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1:25" ht="38.25" x14ac:dyDescent="0.2">
      <c r="A133" s="99" t="str">
        <f t="shared" si="22"/>
        <v>[Account-95]</v>
      </c>
      <c r="B133" s="99" t="s">
        <v>114</v>
      </c>
      <c r="C133" s="159" t="s">
        <v>262</v>
      </c>
      <c r="D133" s="107" t="s">
        <v>115</v>
      </c>
      <c r="E133" s="99"/>
      <c r="F133" s="99" t="s">
        <v>85</v>
      </c>
      <c r="G133" s="102">
        <v>44894</v>
      </c>
      <c r="H133" s="99" t="s">
        <v>111</v>
      </c>
      <c r="I133" s="109"/>
      <c r="J133" s="7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1:25" ht="38.25" x14ac:dyDescent="0.2">
      <c r="A134" s="99" t="str">
        <f t="shared" si="22"/>
        <v>[Account-96]</v>
      </c>
      <c r="B134" s="99" t="s">
        <v>116</v>
      </c>
      <c r="C134" s="159" t="s">
        <v>262</v>
      </c>
      <c r="D134" s="108" t="s">
        <v>137</v>
      </c>
      <c r="E134" s="160" t="s">
        <v>231</v>
      </c>
      <c r="F134" s="99" t="s">
        <v>85</v>
      </c>
      <c r="G134" s="102">
        <v>44894</v>
      </c>
      <c r="H134" s="99" t="s">
        <v>111</v>
      </c>
      <c r="I134" s="109"/>
      <c r="J134" s="7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1:25" ht="38.25" x14ac:dyDescent="0.2">
      <c r="A135" s="99" t="str">
        <f t="shared" si="22"/>
        <v>[Account-97]</v>
      </c>
      <c r="B135" s="99" t="s">
        <v>116</v>
      </c>
      <c r="C135" s="159" t="s">
        <v>262</v>
      </c>
      <c r="D135" s="108" t="s">
        <v>138</v>
      </c>
      <c r="E135" s="160" t="s">
        <v>232</v>
      </c>
      <c r="F135" s="99" t="s">
        <v>85</v>
      </c>
      <c r="G135" s="102">
        <v>44894</v>
      </c>
      <c r="H135" s="99" t="s">
        <v>111</v>
      </c>
      <c r="I135" s="109"/>
      <c r="J135" s="7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1:25" ht="38.25" x14ac:dyDescent="0.2">
      <c r="A136" s="99" t="str">
        <f t="shared" si="22"/>
        <v>[Account-98]</v>
      </c>
      <c r="B136" s="99" t="s">
        <v>116</v>
      </c>
      <c r="C136" s="159" t="s">
        <v>262</v>
      </c>
      <c r="D136" s="107" t="s">
        <v>110</v>
      </c>
      <c r="E136" s="160" t="s">
        <v>233</v>
      </c>
      <c r="F136" s="99" t="s">
        <v>85</v>
      </c>
      <c r="G136" s="102">
        <v>44894</v>
      </c>
      <c r="H136" s="99" t="s">
        <v>111</v>
      </c>
      <c r="I136" s="109"/>
      <c r="J136" s="7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1:25" ht="38.25" x14ac:dyDescent="0.2">
      <c r="A137" s="99" t="str">
        <f t="shared" si="22"/>
        <v>[Account-99]</v>
      </c>
      <c r="B137" s="99" t="s">
        <v>116</v>
      </c>
      <c r="C137" s="159" t="s">
        <v>262</v>
      </c>
      <c r="D137" s="108" t="s">
        <v>139</v>
      </c>
      <c r="E137" s="160" t="s">
        <v>234</v>
      </c>
      <c r="F137" s="99" t="s">
        <v>85</v>
      </c>
      <c r="G137" s="102">
        <v>44894</v>
      </c>
      <c r="H137" s="99" t="s">
        <v>111</v>
      </c>
      <c r="I137" s="109"/>
      <c r="J137" s="7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1:25" ht="38.25" x14ac:dyDescent="0.2">
      <c r="A138" s="99" t="str">
        <f t="shared" si="22"/>
        <v>[Account-100]</v>
      </c>
      <c r="B138" s="99" t="s">
        <v>116</v>
      </c>
      <c r="C138" s="159" t="s">
        <v>262</v>
      </c>
      <c r="D138" s="108" t="s">
        <v>140</v>
      </c>
      <c r="E138" s="160" t="s">
        <v>235</v>
      </c>
      <c r="F138" s="99" t="s">
        <v>85</v>
      </c>
      <c r="G138" s="102">
        <v>44894</v>
      </c>
      <c r="H138" s="99" t="s">
        <v>111</v>
      </c>
      <c r="I138" s="109"/>
      <c r="J138" s="7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1:25" ht="38.25" x14ac:dyDescent="0.2">
      <c r="A139" s="99" t="str">
        <f t="shared" si="22"/>
        <v>[Account-101]</v>
      </c>
      <c r="B139" s="99" t="s">
        <v>116</v>
      </c>
      <c r="C139" s="159" t="s">
        <v>262</v>
      </c>
      <c r="D139" s="108" t="s">
        <v>141</v>
      </c>
      <c r="E139" s="160" t="s">
        <v>236</v>
      </c>
      <c r="F139" s="99" t="s">
        <v>85</v>
      </c>
      <c r="G139" s="102">
        <v>44894</v>
      </c>
      <c r="H139" s="99" t="s">
        <v>111</v>
      </c>
      <c r="I139" s="109"/>
      <c r="J139" s="7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1:25" ht="38.25" x14ac:dyDescent="0.2">
      <c r="A140" s="99" t="str">
        <f t="shared" si="22"/>
        <v>[Account-102]</v>
      </c>
      <c r="B140" s="99" t="s">
        <v>116</v>
      </c>
      <c r="C140" s="159" t="s">
        <v>262</v>
      </c>
      <c r="D140" s="107" t="s">
        <v>142</v>
      </c>
      <c r="E140" s="160" t="s">
        <v>237</v>
      </c>
      <c r="F140" s="99" t="s">
        <v>85</v>
      </c>
      <c r="G140" s="102">
        <v>44894</v>
      </c>
      <c r="H140" s="99" t="s">
        <v>111</v>
      </c>
      <c r="I140" s="109"/>
      <c r="J140" s="7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1:25" ht="38.25" x14ac:dyDescent="0.2">
      <c r="A141" s="99" t="str">
        <f t="shared" si="22"/>
        <v>[Account-103]</v>
      </c>
      <c r="B141" s="99" t="s">
        <v>116</v>
      </c>
      <c r="C141" s="159" t="s">
        <v>262</v>
      </c>
      <c r="D141" s="108" t="s">
        <v>143</v>
      </c>
      <c r="E141" s="160" t="s">
        <v>238</v>
      </c>
      <c r="F141" s="99" t="s">
        <v>85</v>
      </c>
      <c r="G141" s="102">
        <v>44894</v>
      </c>
      <c r="H141" s="99" t="s">
        <v>111</v>
      </c>
      <c r="I141" s="109"/>
      <c r="J141" s="7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1:25" ht="14.25" x14ac:dyDescent="0.2">
      <c r="A142" s="95" t="s">
        <v>50</v>
      </c>
      <c r="B142" s="104"/>
      <c r="C142" s="105"/>
      <c r="D142" s="105"/>
      <c r="E142" s="105"/>
      <c r="F142" s="105"/>
      <c r="G142" s="105"/>
      <c r="H142" s="105"/>
      <c r="I142" s="106"/>
      <c r="J142" s="7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1:25" ht="38.25" x14ac:dyDescent="0.2">
      <c r="A143" s="99" t="str">
        <f t="shared" ref="A143:A154" si="23">IF(OR(B143&lt;&gt;"",D143&lt;&gt;""),"["&amp;TEXT($B$2,"##")&amp;"-"&amp;TEXT(ROW()-39,"##")&amp;"]","")</f>
        <v>[Account-104]</v>
      </c>
      <c r="B143" s="99" t="s">
        <v>116</v>
      </c>
      <c r="C143" s="159" t="s">
        <v>262</v>
      </c>
      <c r="D143" s="108">
        <v>200</v>
      </c>
      <c r="E143" s="160" t="s">
        <v>254</v>
      </c>
      <c r="F143" s="99" t="s">
        <v>85</v>
      </c>
      <c r="G143" s="102">
        <v>44895</v>
      </c>
      <c r="H143" s="99" t="s">
        <v>111</v>
      </c>
      <c r="I143" s="109"/>
      <c r="J143" s="7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1:25" ht="38.25" x14ac:dyDescent="0.2">
      <c r="A144" s="99" t="str">
        <f t="shared" si="23"/>
        <v>[Account-105]</v>
      </c>
      <c r="B144" s="99" t="s">
        <v>116</v>
      </c>
      <c r="C144" s="159" t="s">
        <v>262</v>
      </c>
      <c r="D144" s="108">
        <v>200</v>
      </c>
      <c r="E144" s="160" t="s">
        <v>254</v>
      </c>
      <c r="F144" s="99" t="s">
        <v>85</v>
      </c>
      <c r="G144" s="102">
        <v>44895</v>
      </c>
      <c r="H144" s="99" t="s">
        <v>111</v>
      </c>
      <c r="I144" s="109"/>
      <c r="J144" s="7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1:26" ht="38.25" x14ac:dyDescent="0.2">
      <c r="A145" s="99" t="str">
        <f t="shared" si="23"/>
        <v>[Account-106]</v>
      </c>
      <c r="B145" s="99" t="s">
        <v>112</v>
      </c>
      <c r="C145" s="159" t="s">
        <v>262</v>
      </c>
      <c r="D145" s="108" t="s">
        <v>113</v>
      </c>
      <c r="E145" s="160" t="s">
        <v>282</v>
      </c>
      <c r="F145" s="99" t="s">
        <v>85</v>
      </c>
      <c r="G145" s="102">
        <v>44895</v>
      </c>
      <c r="H145" s="99" t="s">
        <v>111</v>
      </c>
      <c r="I145" s="109"/>
      <c r="J145" s="7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1:26" ht="38.25" x14ac:dyDescent="0.2">
      <c r="A146" s="99" t="str">
        <f t="shared" si="23"/>
        <v>[Account-107]</v>
      </c>
      <c r="B146" s="99" t="s">
        <v>114</v>
      </c>
      <c r="C146" s="159" t="s">
        <v>262</v>
      </c>
      <c r="D146" s="107" t="s">
        <v>115</v>
      </c>
      <c r="E146" s="99"/>
      <c r="F146" s="99" t="s">
        <v>85</v>
      </c>
      <c r="G146" s="102">
        <v>44895</v>
      </c>
      <c r="H146" s="99" t="s">
        <v>111</v>
      </c>
      <c r="I146" s="109"/>
      <c r="J146" s="7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1:26" ht="38.25" x14ac:dyDescent="0.2">
      <c r="A147" s="99" t="str">
        <f t="shared" si="23"/>
        <v>[Account-108]</v>
      </c>
      <c r="B147" s="99" t="s">
        <v>116</v>
      </c>
      <c r="C147" s="159" t="s">
        <v>262</v>
      </c>
      <c r="D147" s="108" t="s">
        <v>144</v>
      </c>
      <c r="E147" s="160" t="s">
        <v>231</v>
      </c>
      <c r="F147" s="99" t="s">
        <v>85</v>
      </c>
      <c r="G147" s="102">
        <v>44895</v>
      </c>
      <c r="H147" s="99" t="s">
        <v>111</v>
      </c>
      <c r="I147" s="109"/>
      <c r="J147" s="7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1:26" ht="38.25" x14ac:dyDescent="0.2">
      <c r="A148" s="99" t="str">
        <f t="shared" si="23"/>
        <v>[Account-109]</v>
      </c>
      <c r="B148" s="99" t="s">
        <v>116</v>
      </c>
      <c r="C148" s="159" t="s">
        <v>262</v>
      </c>
      <c r="D148" s="108" t="s">
        <v>145</v>
      </c>
      <c r="E148" s="160" t="s">
        <v>232</v>
      </c>
      <c r="F148" s="99" t="s">
        <v>85</v>
      </c>
      <c r="G148" s="102">
        <v>44895</v>
      </c>
      <c r="H148" s="99" t="s">
        <v>111</v>
      </c>
      <c r="I148" s="109"/>
      <c r="J148" s="7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1:26" ht="38.25" x14ac:dyDescent="0.2">
      <c r="A149" s="99" t="str">
        <f t="shared" si="23"/>
        <v>[Account-110]</v>
      </c>
      <c r="B149" s="99" t="s">
        <v>116</v>
      </c>
      <c r="C149" s="159" t="s">
        <v>262</v>
      </c>
      <c r="D149" s="107" t="s">
        <v>110</v>
      </c>
      <c r="E149" s="160" t="s">
        <v>233</v>
      </c>
      <c r="F149" s="99" t="s">
        <v>85</v>
      </c>
      <c r="G149" s="102">
        <v>44895</v>
      </c>
      <c r="H149" s="99" t="s">
        <v>111</v>
      </c>
      <c r="I149" s="109"/>
      <c r="J149" s="7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1:26" ht="38.25" x14ac:dyDescent="0.2">
      <c r="A150" s="99" t="str">
        <f t="shared" si="23"/>
        <v>[Account-111]</v>
      </c>
      <c r="B150" s="99" t="s">
        <v>116</v>
      </c>
      <c r="C150" s="159" t="s">
        <v>262</v>
      </c>
      <c r="D150" s="108" t="s">
        <v>139</v>
      </c>
      <c r="E150" s="160" t="s">
        <v>234</v>
      </c>
      <c r="F150" s="99" t="s">
        <v>85</v>
      </c>
      <c r="G150" s="102">
        <v>44895</v>
      </c>
      <c r="H150" s="99" t="s">
        <v>111</v>
      </c>
      <c r="I150" s="109"/>
      <c r="J150" s="7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1:26" ht="38.25" x14ac:dyDescent="0.2">
      <c r="A151" s="99" t="str">
        <f t="shared" si="23"/>
        <v>[Account-112]</v>
      </c>
      <c r="B151" s="99" t="s">
        <v>116</v>
      </c>
      <c r="C151" s="159" t="s">
        <v>262</v>
      </c>
      <c r="D151" s="108" t="s">
        <v>140</v>
      </c>
      <c r="E151" s="160" t="s">
        <v>235</v>
      </c>
      <c r="F151" s="99" t="s">
        <v>85</v>
      </c>
      <c r="G151" s="102">
        <v>44895</v>
      </c>
      <c r="H151" s="99" t="s">
        <v>111</v>
      </c>
      <c r="I151" s="109"/>
      <c r="J151" s="7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1:26" ht="38.25" x14ac:dyDescent="0.2">
      <c r="A152" s="99" t="str">
        <f t="shared" si="23"/>
        <v>[Account-113]</v>
      </c>
      <c r="B152" s="99" t="s">
        <v>116</v>
      </c>
      <c r="C152" s="159" t="s">
        <v>262</v>
      </c>
      <c r="D152" s="108" t="s">
        <v>141</v>
      </c>
      <c r="E152" s="160" t="s">
        <v>236</v>
      </c>
      <c r="F152" s="99" t="s">
        <v>85</v>
      </c>
      <c r="G152" s="102">
        <v>44895</v>
      </c>
      <c r="H152" s="99" t="s">
        <v>111</v>
      </c>
      <c r="I152" s="109"/>
      <c r="J152" s="7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1:26" ht="38.25" x14ac:dyDescent="0.2">
      <c r="A153" s="99" t="str">
        <f t="shared" si="23"/>
        <v>[Account-114]</v>
      </c>
      <c r="B153" s="99" t="s">
        <v>116</v>
      </c>
      <c r="C153" s="159" t="s">
        <v>262</v>
      </c>
      <c r="D153" s="107" t="s">
        <v>142</v>
      </c>
      <c r="E153" s="160" t="s">
        <v>237</v>
      </c>
      <c r="F153" s="99" t="s">
        <v>85</v>
      </c>
      <c r="G153" s="102">
        <v>44895</v>
      </c>
      <c r="H153" s="99" t="s">
        <v>111</v>
      </c>
      <c r="I153" s="109"/>
      <c r="J153" s="7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1:26" ht="38.25" x14ac:dyDescent="0.2">
      <c r="A154" s="99" t="str">
        <f t="shared" si="23"/>
        <v>[Account-115]</v>
      </c>
      <c r="B154" s="99" t="s">
        <v>116</v>
      </c>
      <c r="C154" s="159" t="s">
        <v>262</v>
      </c>
      <c r="D154" s="108" t="s">
        <v>146</v>
      </c>
      <c r="E154" s="160" t="s">
        <v>238</v>
      </c>
      <c r="F154" s="99" t="s">
        <v>85</v>
      </c>
      <c r="G154" s="102">
        <v>44895</v>
      </c>
      <c r="H154" s="99" t="s">
        <v>111</v>
      </c>
      <c r="I154" s="109"/>
      <c r="J154" s="7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1:26" ht="14.25" x14ac:dyDescent="0.2">
      <c r="A155" s="95" t="s">
        <v>51</v>
      </c>
      <c r="B155" s="104"/>
      <c r="C155" s="105"/>
      <c r="D155" s="105"/>
      <c r="E155" s="105"/>
      <c r="F155" s="105"/>
      <c r="G155" s="105"/>
      <c r="H155" s="105"/>
      <c r="I155" s="106"/>
      <c r="J155" s="7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1:26" ht="14.25" x14ac:dyDescent="0.2">
      <c r="A156" s="110" t="s">
        <v>147</v>
      </c>
      <c r="B156" s="111"/>
      <c r="C156" s="112"/>
      <c r="D156" s="112"/>
      <c r="E156" s="112"/>
      <c r="F156" s="112"/>
      <c r="G156" s="112"/>
      <c r="H156" s="112"/>
      <c r="I156" s="113"/>
      <c r="J156" s="7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1:26" ht="38.25" x14ac:dyDescent="0.2">
      <c r="A157" s="99" t="str">
        <f t="shared" ref="A157:A170" si="24">IF(OR(B157&lt;&gt;"",D157&lt;&gt;""),"["&amp;TEXT($B$2,"##")&amp;"-"&amp;TEXT(ROW()-41,"##")&amp;"]","")</f>
        <v>[Account-116]</v>
      </c>
      <c r="B157" s="99" t="s">
        <v>116</v>
      </c>
      <c r="C157" s="159" t="s">
        <v>263</v>
      </c>
      <c r="D157" s="108">
        <v>200</v>
      </c>
      <c r="E157" s="160" t="s">
        <v>254</v>
      </c>
      <c r="F157" s="99" t="s">
        <v>85</v>
      </c>
      <c r="G157" s="102">
        <v>44896</v>
      </c>
      <c r="H157" s="99" t="s">
        <v>111</v>
      </c>
      <c r="I157" s="109"/>
      <c r="J157" s="7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1:26" ht="38.25" x14ac:dyDescent="0.2">
      <c r="A158" s="99" t="str">
        <f t="shared" si="24"/>
        <v>[Account-117]</v>
      </c>
      <c r="B158" s="99" t="s">
        <v>116</v>
      </c>
      <c r="C158" s="159" t="s">
        <v>263</v>
      </c>
      <c r="D158" s="108">
        <v>200</v>
      </c>
      <c r="E158" s="160" t="s">
        <v>254</v>
      </c>
      <c r="F158" s="99" t="s">
        <v>85</v>
      </c>
      <c r="G158" s="102">
        <v>44896</v>
      </c>
      <c r="H158" s="99" t="s">
        <v>111</v>
      </c>
      <c r="I158" s="109"/>
      <c r="J158" s="7"/>
      <c r="K158" s="7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38.25" x14ac:dyDescent="0.2">
      <c r="A159" s="99" t="str">
        <f t="shared" si="24"/>
        <v>[Account-118]</v>
      </c>
      <c r="B159" s="99" t="s">
        <v>112</v>
      </c>
      <c r="C159" s="159" t="s">
        <v>263</v>
      </c>
      <c r="D159" s="108" t="s">
        <v>113</v>
      </c>
      <c r="E159" s="160" t="s">
        <v>282</v>
      </c>
      <c r="F159" s="99" t="s">
        <v>85</v>
      </c>
      <c r="G159" s="102">
        <v>44896</v>
      </c>
      <c r="H159" s="99" t="s">
        <v>111</v>
      </c>
      <c r="I159" s="109"/>
      <c r="J159" s="7"/>
      <c r="K159" s="7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38.25" x14ac:dyDescent="0.2">
      <c r="A160" s="99" t="str">
        <f t="shared" si="24"/>
        <v>[Account-119]</v>
      </c>
      <c r="B160" s="99" t="s">
        <v>114</v>
      </c>
      <c r="C160" s="159" t="s">
        <v>263</v>
      </c>
      <c r="D160" s="107" t="s">
        <v>115</v>
      </c>
      <c r="E160" s="99"/>
      <c r="F160" s="99" t="s">
        <v>85</v>
      </c>
      <c r="G160" s="102">
        <v>44896</v>
      </c>
      <c r="H160" s="99" t="s">
        <v>111</v>
      </c>
      <c r="I160" s="109"/>
      <c r="J160" s="7"/>
      <c r="K160" s="7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38.25" x14ac:dyDescent="0.2">
      <c r="A161" s="99" t="str">
        <f t="shared" si="24"/>
        <v>[Account-120]</v>
      </c>
      <c r="B161" s="99" t="s">
        <v>112</v>
      </c>
      <c r="C161" s="159" t="s">
        <v>263</v>
      </c>
      <c r="D161" s="108" t="s">
        <v>113</v>
      </c>
      <c r="E161" s="160" t="s">
        <v>282</v>
      </c>
      <c r="F161" s="99" t="s">
        <v>85</v>
      </c>
      <c r="G161" s="102">
        <v>44896</v>
      </c>
      <c r="H161" s="99" t="s">
        <v>111</v>
      </c>
      <c r="I161" s="109"/>
      <c r="J161" s="7"/>
      <c r="K161" s="7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38.25" x14ac:dyDescent="0.2">
      <c r="A162" s="99" t="str">
        <f t="shared" si="24"/>
        <v>[Account-121]</v>
      </c>
      <c r="B162" s="99" t="s">
        <v>114</v>
      </c>
      <c r="C162" s="159" t="s">
        <v>263</v>
      </c>
      <c r="D162" s="107" t="s">
        <v>115</v>
      </c>
      <c r="E162" s="99"/>
      <c r="F162" s="99" t="s">
        <v>85</v>
      </c>
      <c r="G162" s="102">
        <v>44896</v>
      </c>
      <c r="H162" s="99" t="s">
        <v>111</v>
      </c>
      <c r="I162" s="109"/>
      <c r="J162" s="7"/>
      <c r="K162" s="7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38.25" x14ac:dyDescent="0.2">
      <c r="A163" s="99" t="str">
        <f t="shared" si="24"/>
        <v>[Account-122]</v>
      </c>
      <c r="B163" s="99" t="s">
        <v>116</v>
      </c>
      <c r="C163" s="159" t="s">
        <v>263</v>
      </c>
      <c r="D163" s="108" t="s">
        <v>148</v>
      </c>
      <c r="E163" s="160" t="s">
        <v>239</v>
      </c>
      <c r="F163" s="99" t="s">
        <v>85</v>
      </c>
      <c r="G163" s="102">
        <v>44896</v>
      </c>
      <c r="H163" s="99" t="s">
        <v>111</v>
      </c>
      <c r="I163" s="109"/>
      <c r="J163" s="7"/>
      <c r="K163" s="7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38.25" x14ac:dyDescent="0.2">
      <c r="A164" s="99" t="str">
        <f t="shared" si="24"/>
        <v>[Account-123]</v>
      </c>
      <c r="B164" s="99" t="s">
        <v>116</v>
      </c>
      <c r="C164" s="159" t="s">
        <v>263</v>
      </c>
      <c r="D164" s="108" t="s">
        <v>149</v>
      </c>
      <c r="E164" s="160" t="s">
        <v>240</v>
      </c>
      <c r="F164" s="99" t="s">
        <v>85</v>
      </c>
      <c r="G164" s="102">
        <v>44896</v>
      </c>
      <c r="H164" s="99" t="s">
        <v>111</v>
      </c>
      <c r="I164" s="109"/>
      <c r="J164" s="7"/>
      <c r="K164" s="7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38.25" x14ac:dyDescent="0.2">
      <c r="A165" s="99" t="str">
        <f t="shared" si="24"/>
        <v>[Account-124]</v>
      </c>
      <c r="B165" s="99" t="s">
        <v>116</v>
      </c>
      <c r="C165" s="159" t="s">
        <v>263</v>
      </c>
      <c r="D165" s="108" t="s">
        <v>150</v>
      </c>
      <c r="E165" s="160" t="s">
        <v>241</v>
      </c>
      <c r="F165" s="99" t="s">
        <v>85</v>
      </c>
      <c r="G165" s="102">
        <v>44896</v>
      </c>
      <c r="H165" s="99" t="s">
        <v>111</v>
      </c>
      <c r="I165" s="109"/>
      <c r="J165" s="7"/>
      <c r="K165" s="7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38.25" x14ac:dyDescent="0.2">
      <c r="A166" s="99" t="str">
        <f t="shared" si="24"/>
        <v>[Account-125]</v>
      </c>
      <c r="B166" s="99" t="s">
        <v>116</v>
      </c>
      <c r="C166" s="159" t="s">
        <v>263</v>
      </c>
      <c r="D166" s="108" t="s">
        <v>151</v>
      </c>
      <c r="E166" s="160" t="s">
        <v>242</v>
      </c>
      <c r="F166" s="99" t="s">
        <v>85</v>
      </c>
      <c r="G166" s="102">
        <v>44896</v>
      </c>
      <c r="H166" s="99" t="s">
        <v>111</v>
      </c>
      <c r="I166" s="109"/>
      <c r="J166" s="7"/>
      <c r="K166" s="7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38.25" x14ac:dyDescent="0.2">
      <c r="A167" s="99" t="str">
        <f t="shared" si="24"/>
        <v>[Account-126]</v>
      </c>
      <c r="B167" s="99" t="s">
        <v>116</v>
      </c>
      <c r="C167" s="159" t="s">
        <v>263</v>
      </c>
      <c r="D167" s="108" t="s">
        <v>152</v>
      </c>
      <c r="E167" s="160" t="s">
        <v>243</v>
      </c>
      <c r="F167" s="99" t="s">
        <v>85</v>
      </c>
      <c r="G167" s="102">
        <v>44896</v>
      </c>
      <c r="H167" s="99" t="s">
        <v>111</v>
      </c>
      <c r="I167" s="109"/>
      <c r="J167" s="7"/>
      <c r="K167" s="7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38.25" x14ac:dyDescent="0.2">
      <c r="A168" s="99" t="str">
        <f t="shared" si="24"/>
        <v>[Account-127]</v>
      </c>
      <c r="B168" s="99" t="s">
        <v>116</v>
      </c>
      <c r="C168" s="159" t="s">
        <v>263</v>
      </c>
      <c r="D168" s="108" t="s">
        <v>153</v>
      </c>
      <c r="E168" s="160" t="s">
        <v>244</v>
      </c>
      <c r="F168" s="99" t="s">
        <v>85</v>
      </c>
      <c r="G168" s="102">
        <v>44896</v>
      </c>
      <c r="H168" s="99" t="s">
        <v>111</v>
      </c>
      <c r="I168" s="109"/>
      <c r="J168" s="7"/>
      <c r="K168" s="7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38.25" x14ac:dyDescent="0.2">
      <c r="A169" s="99" t="str">
        <f t="shared" si="24"/>
        <v>[Account-128]</v>
      </c>
      <c r="B169" s="99" t="s">
        <v>116</v>
      </c>
      <c r="C169" s="159" t="s">
        <v>263</v>
      </c>
      <c r="D169" s="108" t="s">
        <v>154</v>
      </c>
      <c r="E169" s="160" t="s">
        <v>245</v>
      </c>
      <c r="F169" s="99" t="s">
        <v>85</v>
      </c>
      <c r="G169" s="102">
        <v>44896</v>
      </c>
      <c r="H169" s="99" t="s">
        <v>111</v>
      </c>
      <c r="I169" s="109"/>
      <c r="J169" s="7"/>
      <c r="K169" s="7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38.25" x14ac:dyDescent="0.2">
      <c r="A170" s="99" t="str">
        <f t="shared" si="24"/>
        <v>[Account-129]</v>
      </c>
      <c r="B170" s="99" t="s">
        <v>116</v>
      </c>
      <c r="C170" s="159" t="s">
        <v>263</v>
      </c>
      <c r="D170" s="108" t="s">
        <v>155</v>
      </c>
      <c r="E170" s="160" t="s">
        <v>246</v>
      </c>
      <c r="F170" s="99" t="s">
        <v>85</v>
      </c>
      <c r="G170" s="102">
        <v>44896</v>
      </c>
      <c r="H170" s="99" t="s">
        <v>111</v>
      </c>
      <c r="I170" s="109"/>
      <c r="J170" s="7"/>
      <c r="K170" s="7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25" x14ac:dyDescent="0.2">
      <c r="A171" s="110" t="s">
        <v>156</v>
      </c>
      <c r="B171" s="111"/>
      <c r="C171" s="112"/>
      <c r="D171" s="112"/>
      <c r="E171" s="112"/>
      <c r="F171" s="112"/>
      <c r="G171" s="112"/>
      <c r="H171" s="112"/>
      <c r="I171" s="113"/>
      <c r="J171" s="7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1:26" ht="38.25" x14ac:dyDescent="0.2">
      <c r="A172" s="99" t="str">
        <f>IF(OR(B172&lt;&gt;"",D172&lt;&gt;""),"["&amp;TEXT($B$2,"##")&amp;"-"&amp;TEXT(ROW()-42,"##")&amp;"]","")</f>
        <v>[Account-130]</v>
      </c>
      <c r="B172" s="99" t="s">
        <v>116</v>
      </c>
      <c r="C172" s="159" t="s">
        <v>260</v>
      </c>
      <c r="D172" s="108">
        <v>404</v>
      </c>
      <c r="E172" s="160" t="s">
        <v>255</v>
      </c>
      <c r="F172" s="99" t="s">
        <v>85</v>
      </c>
      <c r="G172" s="102">
        <v>44896</v>
      </c>
      <c r="H172" s="99" t="s">
        <v>111</v>
      </c>
      <c r="I172" s="109"/>
      <c r="J172" s="7"/>
      <c r="K172" s="7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2.75" customHeight="1" x14ac:dyDescent="0.2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 ht="12.75" customHeight="1" x14ac:dyDescent="0.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spans="1:26" ht="12.75" customHeight="1" x14ac:dyDescent="0.2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 spans="1:26" ht="12.75" customHeight="1" x14ac:dyDescent="0.2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 spans="1:26" ht="12.75" customHeight="1" x14ac:dyDescent="0.2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 spans="1:26" ht="12.75" customHeight="1" x14ac:dyDescent="0.2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  <row r="1007" spans="1:26" ht="12.75" customHeight="1" x14ac:dyDescent="0.2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</row>
    <row r="1008" spans="1:26" ht="12.75" customHeight="1" x14ac:dyDescent="0.2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</row>
  </sheetData>
  <mergeCells count="3">
    <mergeCell ref="B2:E2"/>
    <mergeCell ref="B3:E3"/>
    <mergeCell ref="B4:E4"/>
  </mergeCells>
  <phoneticPr fontId="25" type="noConversion"/>
  <dataValidations count="1">
    <dataValidation type="list" allowBlank="1" showErrorMessage="1" sqref="F8:F172" xr:uid="{00000000-0002-0000-0300-000000000000}">
      <formula1>$K$2:$K$5</formula1>
    </dataValidation>
  </dataValidations>
  <pageMargins left="0.74791666666666667" right="0.25" top="0.75" bottom="0.98402777777777772" header="0" footer="0"/>
  <pageSetup paperSize="9" orientation="landscape" r:id="rId1"/>
  <headerFooter>
    <oddHeader>&amp;LFacilitate_Test Case\Company&amp;Rv1.0</oddHeader>
    <oddFooter>&amp;L 02ae-BM/PM/HDCV/FSOFT v2/0&amp;CInternal use&amp;R&amp;P/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22"/>
  <sheetViews>
    <sheetView zoomScale="85" zoomScaleNormal="85" workbookViewId="0">
      <pane ySplit="8" topLeftCell="A111" activePane="bottomLeft" state="frozen"/>
      <selection pane="bottomLeft" activeCell="E112" sqref="E112"/>
    </sheetView>
  </sheetViews>
  <sheetFormatPr defaultColWidth="12.625" defaultRowHeight="15" customHeight="1" x14ac:dyDescent="0.15"/>
  <cols>
    <col min="1" max="1" width="20.125" customWidth="1"/>
    <col min="2" max="2" width="19.125" customWidth="1"/>
    <col min="3" max="4" width="25.625" customWidth="1"/>
    <col min="5" max="5" width="28.5" customWidth="1"/>
    <col min="6" max="6" width="11.25" customWidth="1"/>
    <col min="7" max="7" width="10.625" customWidth="1"/>
    <col min="8" max="8" width="9" customWidth="1"/>
    <col min="9" max="9" width="23.125" customWidth="1"/>
    <col min="10" max="10" width="37.25" customWidth="1"/>
    <col min="11" max="11" width="8.25" customWidth="1"/>
    <col min="12" max="12" width="9.75" hidden="1" customWidth="1"/>
    <col min="13" max="26" width="9" customWidth="1"/>
  </cols>
  <sheetData>
    <row r="1" spans="1:26" ht="12.75" customHeight="1" x14ac:dyDescent="0.2">
      <c r="A1" s="7"/>
      <c r="B1" s="7"/>
      <c r="C1" s="7"/>
      <c r="D1" s="7"/>
      <c r="E1" s="7"/>
      <c r="F1" s="7"/>
      <c r="G1" s="7"/>
      <c r="H1" s="7"/>
      <c r="I1" s="7"/>
      <c r="J1" s="7"/>
      <c r="K1" s="7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" customHeight="1" x14ac:dyDescent="0.2">
      <c r="A2" s="78" t="s">
        <v>94</v>
      </c>
      <c r="B2" s="143" t="s">
        <v>157</v>
      </c>
      <c r="C2" s="144"/>
      <c r="D2" s="144"/>
      <c r="E2" s="145"/>
      <c r="F2" s="79"/>
      <c r="G2" s="32"/>
      <c r="H2" s="32"/>
      <c r="I2" s="32"/>
      <c r="J2" s="80"/>
      <c r="K2" s="81" t="s">
        <v>85</v>
      </c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</row>
    <row r="3" spans="1:26" ht="12.75" customHeight="1" x14ac:dyDescent="0.2">
      <c r="A3" s="82" t="s">
        <v>96</v>
      </c>
      <c r="B3" s="150" t="s">
        <v>217</v>
      </c>
      <c r="C3" s="120"/>
      <c r="D3" s="120"/>
      <c r="E3" s="146"/>
      <c r="F3" s="79"/>
      <c r="G3" s="32"/>
      <c r="H3" s="32"/>
      <c r="I3" s="32"/>
      <c r="J3" s="80"/>
      <c r="K3" s="81" t="s">
        <v>86</v>
      </c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</row>
    <row r="4" spans="1:26" ht="18" customHeight="1" x14ac:dyDescent="0.2">
      <c r="A4" s="82" t="s">
        <v>97</v>
      </c>
      <c r="B4" s="150" t="s">
        <v>29</v>
      </c>
      <c r="C4" s="120"/>
      <c r="D4" s="120"/>
      <c r="E4" s="146"/>
      <c r="F4" s="79"/>
      <c r="G4" s="32"/>
      <c r="H4" s="32"/>
      <c r="I4" s="32"/>
      <c r="J4" s="80"/>
      <c r="K4" s="81" t="s">
        <v>98</v>
      </c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</row>
    <row r="5" spans="1:26" ht="14.25" x14ac:dyDescent="0.2">
      <c r="A5" s="83" t="s">
        <v>85</v>
      </c>
      <c r="B5" s="84" t="s">
        <v>86</v>
      </c>
      <c r="C5" s="84" t="s">
        <v>87</v>
      </c>
      <c r="D5" s="84" t="s">
        <v>88</v>
      </c>
      <c r="E5" s="85" t="s">
        <v>99</v>
      </c>
      <c r="F5" s="86"/>
      <c r="G5" s="87"/>
      <c r="H5" s="87"/>
      <c r="I5" s="87"/>
      <c r="J5" s="88"/>
      <c r="K5" s="81" t="s">
        <v>88</v>
      </c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</row>
    <row r="6" spans="1:26" ht="15" customHeight="1" x14ac:dyDescent="0.2">
      <c r="A6" s="89">
        <f>COUNTIF(F10:F1020,"Pass")</f>
        <v>89</v>
      </c>
      <c r="B6" s="90">
        <f>COUNTIF(F10:F1020,"Fail")</f>
        <v>0</v>
      </c>
      <c r="C6" s="90">
        <f>E6-D6-B6-A6</f>
        <v>0</v>
      </c>
      <c r="D6" s="90">
        <f>COUNTIF(F10:F1020,"N/A")</f>
        <v>0</v>
      </c>
      <c r="E6" s="91">
        <f>COUNTA(A10:A1020)-18</f>
        <v>89</v>
      </c>
      <c r="F6" s="92"/>
      <c r="G6" s="87"/>
      <c r="H6" s="87"/>
      <c r="I6" s="87"/>
      <c r="J6" s="88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</row>
    <row r="7" spans="1:26" ht="15" customHeight="1" x14ac:dyDescent="0.2">
      <c r="A7" s="87"/>
      <c r="B7" s="87"/>
      <c r="C7" s="87"/>
      <c r="D7" s="87"/>
      <c r="E7" s="87"/>
      <c r="F7" s="76"/>
      <c r="G7" s="87"/>
      <c r="H7" s="87"/>
      <c r="I7" s="87"/>
      <c r="J7" s="88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</row>
    <row r="8" spans="1:26" ht="25.5" customHeight="1" x14ac:dyDescent="0.2">
      <c r="A8" s="93" t="s">
        <v>100</v>
      </c>
      <c r="B8" s="93" t="s">
        <v>101</v>
      </c>
      <c r="C8" s="93" t="s">
        <v>102</v>
      </c>
      <c r="D8" s="93" t="s">
        <v>103</v>
      </c>
      <c r="E8" s="93" t="s">
        <v>104</v>
      </c>
      <c r="F8" s="93" t="s">
        <v>105</v>
      </c>
      <c r="G8" s="93" t="s">
        <v>106</v>
      </c>
      <c r="H8" s="93" t="s">
        <v>107</v>
      </c>
      <c r="I8" s="93" t="s">
        <v>108</v>
      </c>
      <c r="J8" s="81"/>
      <c r="K8" s="94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</row>
    <row r="9" spans="1:26" ht="14.25" x14ac:dyDescent="0.2">
      <c r="A9" s="95" t="s">
        <v>52</v>
      </c>
      <c r="B9" s="95"/>
      <c r="C9" s="96"/>
      <c r="D9" s="96"/>
      <c r="E9" s="164"/>
      <c r="F9" s="96"/>
      <c r="G9" s="96"/>
      <c r="H9" s="96"/>
      <c r="I9" s="97"/>
      <c r="J9" s="81"/>
      <c r="K9" s="98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</row>
    <row r="10" spans="1:26" ht="38.25" x14ac:dyDescent="0.2">
      <c r="A10" s="99" t="str">
        <f>IF(OR(B10&lt;&gt;"",D10&lt;&gt;""),"["&amp;TEXT($B$2,"##")&amp;"-0]","")</f>
        <v>[Classroom-0]</v>
      </c>
      <c r="B10" s="99" t="s">
        <v>116</v>
      </c>
      <c r="C10" s="159" t="s">
        <v>264</v>
      </c>
      <c r="D10" s="162">
        <v>200</v>
      </c>
      <c r="E10" s="165" t="s">
        <v>268</v>
      </c>
      <c r="F10" s="163" t="s">
        <v>85</v>
      </c>
      <c r="G10" s="102">
        <v>44891</v>
      </c>
      <c r="H10" s="99" t="s">
        <v>111</v>
      </c>
      <c r="I10" s="99"/>
      <c r="J10" s="7"/>
      <c r="K10" s="103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38.25" x14ac:dyDescent="0.2">
      <c r="A11" s="99" t="str">
        <f t="shared" ref="A11:A25" si="0">IF(OR(B11&lt;&gt;"",D11&lt;&gt;""),"["&amp;TEXT($B$2,"##")&amp;"-"&amp;TEXT(ROW()-10,"##")&amp;"]","")</f>
        <v>[Classroom-1]</v>
      </c>
      <c r="B11" s="99" t="s">
        <v>112</v>
      </c>
      <c r="C11" s="159" t="s">
        <v>264</v>
      </c>
      <c r="D11" s="101" t="s">
        <v>113</v>
      </c>
      <c r="E11" s="161" t="s">
        <v>281</v>
      </c>
      <c r="F11" s="99" t="s">
        <v>85</v>
      </c>
      <c r="G11" s="102">
        <v>44892</v>
      </c>
      <c r="H11" s="99" t="s">
        <v>111</v>
      </c>
      <c r="I11" s="99"/>
      <c r="J11" s="7"/>
      <c r="K11" s="103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38.25" x14ac:dyDescent="0.2">
      <c r="A12" s="99" t="str">
        <f t="shared" si="0"/>
        <v>[Classroom-2]</v>
      </c>
      <c r="B12" s="99" t="s">
        <v>114</v>
      </c>
      <c r="C12" s="159" t="s">
        <v>264</v>
      </c>
      <c r="D12" s="101" t="b">
        <v>0</v>
      </c>
      <c r="E12" s="101"/>
      <c r="F12" s="99" t="s">
        <v>85</v>
      </c>
      <c r="G12" s="102">
        <v>44893</v>
      </c>
      <c r="H12" s="99" t="s">
        <v>111</v>
      </c>
      <c r="I12" s="99"/>
      <c r="J12" s="7"/>
      <c r="K12" s="103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38.25" x14ac:dyDescent="0.2">
      <c r="A13" s="99" t="str">
        <f t="shared" si="0"/>
        <v>[Classroom-3]</v>
      </c>
      <c r="B13" s="99" t="s">
        <v>116</v>
      </c>
      <c r="C13" s="159" t="s">
        <v>264</v>
      </c>
      <c r="D13" s="101">
        <v>1</v>
      </c>
      <c r="E13" s="160" t="s">
        <v>270</v>
      </c>
      <c r="F13" s="99" t="s">
        <v>85</v>
      </c>
      <c r="G13" s="102">
        <v>44893</v>
      </c>
      <c r="H13" s="99" t="s">
        <v>111</v>
      </c>
      <c r="I13" s="99"/>
      <c r="J13" s="7"/>
      <c r="K13" s="103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38.25" x14ac:dyDescent="0.2">
      <c r="A14" s="99" t="str">
        <f t="shared" si="0"/>
        <v>[Classroom-4]</v>
      </c>
      <c r="B14" s="99" t="s">
        <v>116</v>
      </c>
      <c r="C14" s="159" t="s">
        <v>264</v>
      </c>
      <c r="D14" s="101" t="s">
        <v>158</v>
      </c>
      <c r="E14" s="160" t="s">
        <v>271</v>
      </c>
      <c r="F14" s="99" t="s">
        <v>85</v>
      </c>
      <c r="G14" s="102">
        <v>44894</v>
      </c>
      <c r="H14" s="99" t="s">
        <v>111</v>
      </c>
      <c r="I14" s="99"/>
      <c r="J14" s="7"/>
      <c r="K14" s="103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38.25" x14ac:dyDescent="0.2">
      <c r="A15" s="99" t="str">
        <f t="shared" si="0"/>
        <v>[Classroom-5]</v>
      </c>
      <c r="B15" s="99" t="s">
        <v>116</v>
      </c>
      <c r="C15" s="159" t="s">
        <v>264</v>
      </c>
      <c r="D15" s="101">
        <v>10</v>
      </c>
      <c r="E15" s="160" t="s">
        <v>272</v>
      </c>
      <c r="F15" s="99" t="s">
        <v>85</v>
      </c>
      <c r="G15" s="102">
        <v>44895</v>
      </c>
      <c r="H15" s="99" t="s">
        <v>111</v>
      </c>
      <c r="I15" s="99"/>
      <c r="J15" s="7"/>
      <c r="K15" s="103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38.25" x14ac:dyDescent="0.2">
      <c r="A16" s="99" t="str">
        <f t="shared" si="0"/>
        <v>[Classroom-6]</v>
      </c>
      <c r="B16" s="99" t="s">
        <v>116</v>
      </c>
      <c r="C16" s="159" t="s">
        <v>264</v>
      </c>
      <c r="D16" s="101">
        <v>2020</v>
      </c>
      <c r="E16" s="160" t="s">
        <v>273</v>
      </c>
      <c r="F16" s="99" t="s">
        <v>85</v>
      </c>
      <c r="G16" s="102">
        <v>44896</v>
      </c>
      <c r="H16" s="99" t="s">
        <v>111</v>
      </c>
      <c r="I16" s="99"/>
      <c r="J16" s="7"/>
      <c r="K16" s="103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38.25" x14ac:dyDescent="0.2">
      <c r="A17" s="99" t="str">
        <f t="shared" si="0"/>
        <v>[Classroom-7]</v>
      </c>
      <c r="B17" s="99" t="s">
        <v>116</v>
      </c>
      <c r="C17" s="159" t="s">
        <v>264</v>
      </c>
      <c r="D17" s="101">
        <v>3</v>
      </c>
      <c r="E17" s="160" t="s">
        <v>274</v>
      </c>
      <c r="F17" s="99" t="s">
        <v>85</v>
      </c>
      <c r="G17" s="102">
        <v>44897</v>
      </c>
      <c r="H17" s="99" t="s">
        <v>111</v>
      </c>
      <c r="I17" s="99"/>
      <c r="J17" s="7"/>
      <c r="K17" s="103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38.25" x14ac:dyDescent="0.2">
      <c r="A18" s="99" t="str">
        <f t="shared" si="0"/>
        <v>[Classroom-8]</v>
      </c>
      <c r="B18" s="99" t="s">
        <v>116</v>
      </c>
      <c r="C18" s="159" t="s">
        <v>264</v>
      </c>
      <c r="D18" s="101">
        <v>200</v>
      </c>
      <c r="E18" s="165" t="s">
        <v>268</v>
      </c>
      <c r="F18" s="99" t="s">
        <v>85</v>
      </c>
      <c r="G18" s="102">
        <v>44898</v>
      </c>
      <c r="H18" s="99" t="s">
        <v>111</v>
      </c>
      <c r="I18" s="99"/>
      <c r="J18" s="7"/>
      <c r="K18" s="103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38.25" x14ac:dyDescent="0.2">
      <c r="A19" s="99" t="str">
        <f t="shared" si="0"/>
        <v>[Classroom-9]</v>
      </c>
      <c r="B19" s="99" t="s">
        <v>112</v>
      </c>
      <c r="C19" s="159" t="s">
        <v>264</v>
      </c>
      <c r="D19" s="101" t="s">
        <v>113</v>
      </c>
      <c r="E19" s="161" t="s">
        <v>281</v>
      </c>
      <c r="F19" s="99" t="s">
        <v>85</v>
      </c>
      <c r="G19" s="102">
        <v>44898</v>
      </c>
      <c r="H19" s="99" t="s">
        <v>111</v>
      </c>
      <c r="I19" s="99"/>
      <c r="J19" s="7"/>
      <c r="K19" s="103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38.25" x14ac:dyDescent="0.2">
      <c r="A20" s="99" t="str">
        <f t="shared" si="0"/>
        <v>[Classroom-10]</v>
      </c>
      <c r="B20" s="99" t="s">
        <v>114</v>
      </c>
      <c r="C20" s="159" t="s">
        <v>264</v>
      </c>
      <c r="D20" s="101" t="b">
        <v>0</v>
      </c>
      <c r="E20" s="101"/>
      <c r="F20" s="99" t="s">
        <v>85</v>
      </c>
      <c r="G20" s="102">
        <v>44898</v>
      </c>
      <c r="H20" s="99" t="s">
        <v>111</v>
      </c>
      <c r="I20" s="99"/>
      <c r="J20" s="7"/>
      <c r="K20" s="103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38.25" x14ac:dyDescent="0.2">
      <c r="A21" s="99" t="str">
        <f t="shared" si="0"/>
        <v>[Classroom-11]</v>
      </c>
      <c r="B21" s="99" t="s">
        <v>116</v>
      </c>
      <c r="C21" s="159" t="s">
        <v>264</v>
      </c>
      <c r="D21" s="101">
        <v>2</v>
      </c>
      <c r="E21" s="160" t="s">
        <v>270</v>
      </c>
      <c r="F21" s="99" t="s">
        <v>85</v>
      </c>
      <c r="G21" s="102">
        <v>44898</v>
      </c>
      <c r="H21" s="99" t="s">
        <v>111</v>
      </c>
      <c r="I21" s="99"/>
      <c r="J21" s="7"/>
      <c r="K21" s="103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38.25" x14ac:dyDescent="0.2">
      <c r="A22" s="99" t="str">
        <f t="shared" si="0"/>
        <v>[Classroom-12]</v>
      </c>
      <c r="B22" s="99" t="s">
        <v>116</v>
      </c>
      <c r="C22" s="159" t="s">
        <v>264</v>
      </c>
      <c r="D22" s="101" t="s">
        <v>159</v>
      </c>
      <c r="E22" s="160" t="s">
        <v>271</v>
      </c>
      <c r="F22" s="99" t="s">
        <v>85</v>
      </c>
      <c r="G22" s="102">
        <v>44898</v>
      </c>
      <c r="H22" s="99" t="s">
        <v>111</v>
      </c>
      <c r="I22" s="99"/>
      <c r="J22" s="7"/>
      <c r="K22" s="103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38.25" x14ac:dyDescent="0.2">
      <c r="A23" s="99" t="str">
        <f t="shared" si="0"/>
        <v>[Classroom-13]</v>
      </c>
      <c r="B23" s="99" t="s">
        <v>116</v>
      </c>
      <c r="C23" s="159" t="s">
        <v>264</v>
      </c>
      <c r="D23" s="101">
        <v>10</v>
      </c>
      <c r="E23" s="160" t="s">
        <v>272</v>
      </c>
      <c r="F23" s="99" t="s">
        <v>85</v>
      </c>
      <c r="G23" s="102">
        <v>44898</v>
      </c>
      <c r="H23" s="99" t="s">
        <v>111</v>
      </c>
      <c r="I23" s="99"/>
      <c r="J23" s="7"/>
      <c r="K23" s="103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38.25" x14ac:dyDescent="0.2">
      <c r="A24" s="99" t="str">
        <f t="shared" si="0"/>
        <v>[Classroom-14]</v>
      </c>
      <c r="B24" s="99" t="s">
        <v>116</v>
      </c>
      <c r="C24" s="159" t="s">
        <v>264</v>
      </c>
      <c r="D24" s="101">
        <v>2020</v>
      </c>
      <c r="E24" s="160" t="s">
        <v>273</v>
      </c>
      <c r="F24" s="99" t="s">
        <v>85</v>
      </c>
      <c r="G24" s="102">
        <v>44898</v>
      </c>
      <c r="H24" s="99" t="s">
        <v>111</v>
      </c>
      <c r="I24" s="99"/>
      <c r="J24" s="7"/>
      <c r="K24" s="103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38.25" x14ac:dyDescent="0.2">
      <c r="A25" s="99" t="str">
        <f t="shared" si="0"/>
        <v>[Classroom-15]</v>
      </c>
      <c r="B25" s="99" t="s">
        <v>116</v>
      </c>
      <c r="C25" s="159" t="s">
        <v>264</v>
      </c>
      <c r="D25" s="101">
        <v>3</v>
      </c>
      <c r="E25" s="160" t="s">
        <v>274</v>
      </c>
      <c r="F25" s="99" t="s">
        <v>85</v>
      </c>
      <c r="G25" s="102">
        <v>44898</v>
      </c>
      <c r="H25" s="99" t="s">
        <v>111</v>
      </c>
      <c r="I25" s="99"/>
      <c r="J25" s="7"/>
      <c r="K25" s="103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4.25" x14ac:dyDescent="0.2">
      <c r="A26" s="95" t="s">
        <v>54</v>
      </c>
      <c r="B26" s="104"/>
      <c r="C26" s="105"/>
      <c r="D26" s="105"/>
      <c r="E26" s="105"/>
      <c r="F26" s="105"/>
      <c r="G26" s="105"/>
      <c r="H26" s="105"/>
      <c r="I26" s="106"/>
      <c r="J26" s="81"/>
      <c r="K26" s="98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</row>
    <row r="27" spans="1:26" ht="14.25" x14ac:dyDescent="0.2">
      <c r="A27" s="114" t="s">
        <v>160</v>
      </c>
      <c r="B27" s="115"/>
      <c r="C27" s="116"/>
      <c r="D27" s="116"/>
      <c r="E27" s="116"/>
      <c r="F27" s="116"/>
      <c r="G27" s="116"/>
      <c r="H27" s="116"/>
      <c r="I27" s="117"/>
      <c r="J27" s="81"/>
      <c r="K27" s="98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</row>
    <row r="28" spans="1:26" ht="38.25" x14ac:dyDescent="0.2">
      <c r="A28" s="99" t="str">
        <f>IF(OR(B28&lt;&gt;"",D28&lt;&gt;""),"["&amp;TEXT($B$2,"##")&amp;"-"&amp;TEXT(ROW()-12,"##")&amp;"]","")</f>
        <v>[Classroom-16]</v>
      </c>
      <c r="B28" s="99" t="s">
        <v>116</v>
      </c>
      <c r="C28" s="159" t="s">
        <v>265</v>
      </c>
      <c r="D28" s="101">
        <v>200</v>
      </c>
      <c r="E28" s="165" t="s">
        <v>268</v>
      </c>
      <c r="F28" s="99" t="s">
        <v>85</v>
      </c>
      <c r="G28" s="102">
        <v>44898</v>
      </c>
      <c r="H28" s="99" t="s">
        <v>111</v>
      </c>
      <c r="I28" s="99"/>
      <c r="J28" s="7"/>
      <c r="K28" s="103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4.25" x14ac:dyDescent="0.2">
      <c r="A29" s="114" t="s">
        <v>161</v>
      </c>
      <c r="B29" s="115"/>
      <c r="C29" s="116"/>
      <c r="D29" s="116"/>
      <c r="E29" s="116"/>
      <c r="F29" s="116"/>
      <c r="G29" s="116"/>
      <c r="H29" s="116"/>
      <c r="I29" s="117"/>
      <c r="J29" s="81"/>
      <c r="K29" s="98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</row>
    <row r="30" spans="1:26" ht="38.25" x14ac:dyDescent="0.2">
      <c r="A30" s="99" t="str">
        <f t="shared" ref="A30:A35" si="1">IF(OR(B30&lt;&gt;"",D30&lt;&gt;""),"["&amp;TEXT($B$2,"##")&amp;"-"&amp;TEXT(ROW()-13,"##")&amp;"]","")</f>
        <v>[Classroom-17]</v>
      </c>
      <c r="B30" s="99" t="s">
        <v>116</v>
      </c>
      <c r="C30" s="159" t="s">
        <v>265</v>
      </c>
      <c r="D30" s="101">
        <v>400</v>
      </c>
      <c r="E30" s="165" t="s">
        <v>269</v>
      </c>
      <c r="F30" s="99" t="s">
        <v>85</v>
      </c>
      <c r="G30" s="102">
        <v>44898</v>
      </c>
      <c r="H30" s="99" t="s">
        <v>111</v>
      </c>
      <c r="I30" s="99"/>
      <c r="J30" s="7"/>
      <c r="K30" s="103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38.25" x14ac:dyDescent="0.2">
      <c r="A31" s="99" t="str">
        <f t="shared" si="1"/>
        <v>[Classroom-18]</v>
      </c>
      <c r="B31" s="99" t="s">
        <v>112</v>
      </c>
      <c r="C31" s="159" t="s">
        <v>265</v>
      </c>
      <c r="D31" s="101" t="s">
        <v>113</v>
      </c>
      <c r="E31" s="161" t="s">
        <v>281</v>
      </c>
      <c r="F31" s="99" t="s">
        <v>85</v>
      </c>
      <c r="G31" s="102">
        <v>44898</v>
      </c>
      <c r="H31" s="99" t="s">
        <v>111</v>
      </c>
      <c r="I31" s="99"/>
      <c r="J31" s="7"/>
      <c r="K31" s="103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38.25" x14ac:dyDescent="0.2">
      <c r="A32" s="99" t="str">
        <f t="shared" si="1"/>
        <v>[Classroom-19]</v>
      </c>
      <c r="B32" s="99" t="s">
        <v>114</v>
      </c>
      <c r="C32" s="159" t="s">
        <v>265</v>
      </c>
      <c r="D32" s="100" t="s">
        <v>115</v>
      </c>
      <c r="E32" s="101"/>
      <c r="F32" s="99" t="s">
        <v>85</v>
      </c>
      <c r="G32" s="102">
        <v>44898</v>
      </c>
      <c r="H32" s="99" t="s">
        <v>111</v>
      </c>
      <c r="I32" s="99"/>
      <c r="J32" s="7"/>
      <c r="K32" s="103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38.25" x14ac:dyDescent="0.2">
      <c r="A33" s="99" t="str">
        <f t="shared" si="1"/>
        <v>[Classroom-20]</v>
      </c>
      <c r="B33" s="99" t="s">
        <v>116</v>
      </c>
      <c r="C33" s="159" t="s">
        <v>265</v>
      </c>
      <c r="D33" s="101">
        <v>1</v>
      </c>
      <c r="E33" s="160" t="s">
        <v>275</v>
      </c>
      <c r="F33" s="99" t="s">
        <v>85</v>
      </c>
      <c r="G33" s="102">
        <v>44898</v>
      </c>
      <c r="H33" s="99" t="s">
        <v>111</v>
      </c>
      <c r="I33" s="99"/>
      <c r="J33" s="7"/>
      <c r="K33" s="103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38.25" x14ac:dyDescent="0.2">
      <c r="A34" s="99" t="str">
        <f t="shared" si="1"/>
        <v>[Classroom-21]</v>
      </c>
      <c r="B34" s="99" t="s">
        <v>116</v>
      </c>
      <c r="C34" s="159" t="s">
        <v>265</v>
      </c>
      <c r="D34" s="101">
        <v>4</v>
      </c>
      <c r="E34" s="160" t="s">
        <v>276</v>
      </c>
      <c r="F34" s="99" t="s">
        <v>85</v>
      </c>
      <c r="G34" s="102">
        <v>44898</v>
      </c>
      <c r="H34" s="99" t="s">
        <v>111</v>
      </c>
      <c r="I34" s="99"/>
      <c r="J34" s="7"/>
      <c r="K34" s="103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38.25" x14ac:dyDescent="0.2">
      <c r="A35" s="99" t="str">
        <f t="shared" si="1"/>
        <v>[Classroom-22]</v>
      </c>
      <c r="B35" s="99" t="s">
        <v>116</v>
      </c>
      <c r="C35" s="159" t="s">
        <v>265</v>
      </c>
      <c r="D35" s="101">
        <v>2</v>
      </c>
      <c r="E35" s="160" t="s">
        <v>277</v>
      </c>
      <c r="F35" s="99" t="s">
        <v>85</v>
      </c>
      <c r="G35" s="102">
        <v>44898</v>
      </c>
      <c r="H35" s="99" t="s">
        <v>111</v>
      </c>
      <c r="I35" s="99"/>
      <c r="J35" s="7"/>
      <c r="K35" s="103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4.25" x14ac:dyDescent="0.2">
      <c r="A36" s="114" t="s">
        <v>162</v>
      </c>
      <c r="B36" s="115"/>
      <c r="C36" s="116"/>
      <c r="D36" s="116"/>
      <c r="E36" s="116"/>
      <c r="F36" s="116"/>
      <c r="G36" s="116"/>
      <c r="H36" s="116"/>
      <c r="I36" s="117"/>
      <c r="J36" s="81"/>
      <c r="K36" s="98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</row>
    <row r="37" spans="1:26" ht="38.25" x14ac:dyDescent="0.2">
      <c r="A37" s="99" t="str">
        <f t="shared" ref="A37:A42" si="2">IF(OR(B37&lt;&gt;"",D37&lt;&gt;""),"["&amp;TEXT($B$2,"##")&amp;"-"&amp;TEXT(ROW()-14,"##")&amp;"]","")</f>
        <v>[Classroom-23]</v>
      </c>
      <c r="B37" s="99" t="s">
        <v>116</v>
      </c>
      <c r="C37" s="159" t="s">
        <v>265</v>
      </c>
      <c r="D37" s="101">
        <v>400</v>
      </c>
      <c r="E37" s="165" t="s">
        <v>269</v>
      </c>
      <c r="F37" s="99" t="s">
        <v>85</v>
      </c>
      <c r="G37" s="102">
        <v>44898</v>
      </c>
      <c r="H37" s="99" t="s">
        <v>111</v>
      </c>
      <c r="I37" s="99"/>
      <c r="J37" s="7"/>
      <c r="K37" s="103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38.25" x14ac:dyDescent="0.2">
      <c r="A38" s="99" t="str">
        <f t="shared" si="2"/>
        <v>[Classroom-24]</v>
      </c>
      <c r="B38" s="99" t="s">
        <v>112</v>
      </c>
      <c r="C38" s="159" t="s">
        <v>265</v>
      </c>
      <c r="D38" s="101" t="s">
        <v>113</v>
      </c>
      <c r="E38" s="161" t="s">
        <v>281</v>
      </c>
      <c r="F38" s="99" t="s">
        <v>85</v>
      </c>
      <c r="G38" s="102">
        <v>44898</v>
      </c>
      <c r="H38" s="99" t="s">
        <v>111</v>
      </c>
      <c r="I38" s="99"/>
      <c r="J38" s="7"/>
      <c r="K38" s="103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38.25" x14ac:dyDescent="0.2">
      <c r="A39" s="99" t="str">
        <f t="shared" si="2"/>
        <v>[Classroom-25]</v>
      </c>
      <c r="B39" s="99" t="s">
        <v>114</v>
      </c>
      <c r="C39" s="159" t="s">
        <v>265</v>
      </c>
      <c r="D39" s="100" t="s">
        <v>115</v>
      </c>
      <c r="E39" s="101"/>
      <c r="F39" s="99" t="s">
        <v>85</v>
      </c>
      <c r="G39" s="102">
        <v>44898</v>
      </c>
      <c r="H39" s="99" t="s">
        <v>111</v>
      </c>
      <c r="I39" s="99"/>
      <c r="J39" s="7"/>
      <c r="K39" s="103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38.25" x14ac:dyDescent="0.2">
      <c r="A40" s="99" t="str">
        <f t="shared" si="2"/>
        <v>[Classroom-26]</v>
      </c>
      <c r="B40" s="99" t="s">
        <v>116</v>
      </c>
      <c r="C40" s="159" t="s">
        <v>265</v>
      </c>
      <c r="D40" s="101">
        <v>1</v>
      </c>
      <c r="E40" s="160" t="s">
        <v>275</v>
      </c>
      <c r="F40" s="99" t="s">
        <v>85</v>
      </c>
      <c r="G40" s="102">
        <v>44898</v>
      </c>
      <c r="H40" s="99" t="s">
        <v>111</v>
      </c>
      <c r="I40" s="99"/>
      <c r="J40" s="7"/>
      <c r="K40" s="103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38.25" x14ac:dyDescent="0.2">
      <c r="A41" s="99" t="str">
        <f t="shared" si="2"/>
        <v>[Classroom-27]</v>
      </c>
      <c r="B41" s="99" t="s">
        <v>116</v>
      </c>
      <c r="C41" s="159" t="s">
        <v>265</v>
      </c>
      <c r="D41" s="101">
        <v>4</v>
      </c>
      <c r="E41" s="160" t="s">
        <v>276</v>
      </c>
      <c r="F41" s="99" t="s">
        <v>85</v>
      </c>
      <c r="G41" s="102">
        <v>44898</v>
      </c>
      <c r="H41" s="99" t="s">
        <v>111</v>
      </c>
      <c r="I41" s="99"/>
      <c r="J41" s="7"/>
      <c r="K41" s="103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38.25" x14ac:dyDescent="0.2">
      <c r="A42" s="99" t="str">
        <f t="shared" si="2"/>
        <v>[Classroom-28]</v>
      </c>
      <c r="B42" s="99" t="s">
        <v>116</v>
      </c>
      <c r="C42" s="159" t="s">
        <v>265</v>
      </c>
      <c r="D42" s="101">
        <v>3</v>
      </c>
      <c r="E42" s="160" t="s">
        <v>277</v>
      </c>
      <c r="F42" s="99" t="s">
        <v>85</v>
      </c>
      <c r="G42" s="102">
        <v>44898</v>
      </c>
      <c r="H42" s="99" t="s">
        <v>111</v>
      </c>
      <c r="I42" s="99"/>
      <c r="J42" s="7"/>
      <c r="K42" s="103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4.25" x14ac:dyDescent="0.2">
      <c r="A43" s="95" t="s">
        <v>55</v>
      </c>
      <c r="B43" s="104"/>
      <c r="C43" s="105"/>
      <c r="D43" s="105"/>
      <c r="E43" s="105"/>
      <c r="F43" s="105"/>
      <c r="G43" s="105"/>
      <c r="H43" s="105"/>
      <c r="I43" s="106"/>
      <c r="J43" s="81"/>
      <c r="K43" s="98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</row>
    <row r="44" spans="1:26" ht="38.25" x14ac:dyDescent="0.2">
      <c r="A44" s="99" t="str">
        <f>IF(OR(B44&lt;&gt;"",D44&lt;&gt;""),"["&amp;TEXT($B$2,"##")&amp;"-"&amp;TEXT(ROW()-15,"##")&amp;"]","")</f>
        <v>[Classroom-29]</v>
      </c>
      <c r="B44" s="99" t="s">
        <v>116</v>
      </c>
      <c r="C44" s="159" t="s">
        <v>266</v>
      </c>
      <c r="D44" s="101">
        <v>200</v>
      </c>
      <c r="E44" s="165" t="s">
        <v>268</v>
      </c>
      <c r="F44" s="99" t="s">
        <v>85</v>
      </c>
      <c r="G44" s="102">
        <v>44898</v>
      </c>
      <c r="H44" s="99" t="s">
        <v>111</v>
      </c>
      <c r="I44" s="99"/>
      <c r="J44" s="7"/>
      <c r="K44" s="103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4.25" x14ac:dyDescent="0.2">
      <c r="A45" s="95" t="s">
        <v>56</v>
      </c>
      <c r="B45" s="104"/>
      <c r="C45" s="105"/>
      <c r="D45" s="105"/>
      <c r="E45" s="105"/>
      <c r="F45" s="105"/>
      <c r="G45" s="105"/>
      <c r="H45" s="105"/>
      <c r="I45" s="106"/>
      <c r="J45" s="81"/>
      <c r="K45" s="98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</row>
    <row r="46" spans="1:26" ht="38.25" x14ac:dyDescent="0.2">
      <c r="A46" s="99" t="str">
        <f t="shared" ref="A46:A50" si="3">IF(OR(B46&lt;&gt;"",D46&lt;&gt;""),"["&amp;TEXT($B$2,"##")&amp;"-"&amp;TEXT(ROW()-16,"##")&amp;"]","")</f>
        <v>[Classroom-30]</v>
      </c>
      <c r="B46" s="99" t="s">
        <v>116</v>
      </c>
      <c r="C46" s="159" t="s">
        <v>260</v>
      </c>
      <c r="D46" s="101">
        <v>200</v>
      </c>
      <c r="E46" s="165" t="s">
        <v>268</v>
      </c>
      <c r="F46" s="99" t="s">
        <v>85</v>
      </c>
      <c r="G46" s="102">
        <v>44898</v>
      </c>
      <c r="H46" s="99" t="s">
        <v>111</v>
      </c>
      <c r="I46" s="99"/>
      <c r="J46" s="7"/>
      <c r="K46" s="103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38.25" x14ac:dyDescent="0.2">
      <c r="A47" s="99" t="str">
        <f t="shared" si="3"/>
        <v>[Classroom-31]</v>
      </c>
      <c r="B47" s="99" t="s">
        <v>112</v>
      </c>
      <c r="C47" s="159" t="s">
        <v>260</v>
      </c>
      <c r="D47" s="101" t="s">
        <v>113</v>
      </c>
      <c r="E47" s="161" t="s">
        <v>281</v>
      </c>
      <c r="F47" s="99" t="s">
        <v>85</v>
      </c>
      <c r="G47" s="102">
        <v>44898</v>
      </c>
      <c r="H47" s="99" t="s">
        <v>111</v>
      </c>
      <c r="I47" s="99"/>
      <c r="J47" s="7"/>
      <c r="K47" s="103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38.25" x14ac:dyDescent="0.2">
      <c r="A48" s="99" t="str">
        <f t="shared" si="3"/>
        <v>[Classroom-32]</v>
      </c>
      <c r="B48" s="99" t="s">
        <v>114</v>
      </c>
      <c r="C48" s="159" t="s">
        <v>260</v>
      </c>
      <c r="D48" s="100" t="s">
        <v>115</v>
      </c>
      <c r="E48" s="101"/>
      <c r="F48" s="99" t="s">
        <v>85</v>
      </c>
      <c r="G48" s="102">
        <v>44898</v>
      </c>
      <c r="H48" s="99" t="s">
        <v>111</v>
      </c>
      <c r="I48" s="99"/>
      <c r="J48" s="7"/>
      <c r="K48" s="103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38.25" x14ac:dyDescent="0.2">
      <c r="A49" s="99" t="str">
        <f t="shared" si="3"/>
        <v>[Classroom-33]</v>
      </c>
      <c r="B49" s="99" t="s">
        <v>116</v>
      </c>
      <c r="C49" s="159" t="s">
        <v>260</v>
      </c>
      <c r="D49" s="101">
        <v>1</v>
      </c>
      <c r="E49" s="160" t="s">
        <v>275</v>
      </c>
      <c r="F49" s="99" t="s">
        <v>85</v>
      </c>
      <c r="G49" s="102">
        <v>44898</v>
      </c>
      <c r="H49" s="99" t="s">
        <v>111</v>
      </c>
      <c r="I49" s="99"/>
      <c r="J49" s="7"/>
      <c r="K49" s="103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38.25" x14ac:dyDescent="0.2">
      <c r="A50" s="99" t="str">
        <f t="shared" si="3"/>
        <v>[Classroom-34]</v>
      </c>
      <c r="B50" s="99" t="s">
        <v>117</v>
      </c>
      <c r="C50" s="159" t="s">
        <v>260</v>
      </c>
      <c r="D50" s="100" t="s">
        <v>110</v>
      </c>
      <c r="E50" s="160" t="s">
        <v>226</v>
      </c>
      <c r="F50" s="99" t="s">
        <v>85</v>
      </c>
      <c r="G50" s="102">
        <v>44898</v>
      </c>
      <c r="H50" s="99" t="s">
        <v>111</v>
      </c>
      <c r="I50" s="99"/>
      <c r="J50" s="7"/>
      <c r="K50" s="103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4.25" x14ac:dyDescent="0.2">
      <c r="A51" s="95" t="s">
        <v>57</v>
      </c>
      <c r="B51" s="104"/>
      <c r="C51" s="104"/>
      <c r="D51" s="105"/>
      <c r="E51" s="105"/>
      <c r="F51" s="105"/>
      <c r="G51" s="105"/>
      <c r="H51" s="105"/>
      <c r="I51" s="106"/>
      <c r="J51" s="81"/>
      <c r="K51" s="98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</row>
    <row r="52" spans="1:26" ht="38.25" x14ac:dyDescent="0.2">
      <c r="A52" s="99" t="str">
        <f t="shared" ref="A52:A56" si="4">IF(OR(B52&lt;&gt;"",D52&lt;&gt;""),"["&amp;TEXT($B$2,"##")&amp;"-"&amp;TEXT(ROW()-17,"##")&amp;"]","")</f>
        <v>[Classroom-35]</v>
      </c>
      <c r="B52" s="99" t="s">
        <v>116</v>
      </c>
      <c r="C52" s="159" t="s">
        <v>260</v>
      </c>
      <c r="D52" s="101">
        <v>200</v>
      </c>
      <c r="E52" s="165" t="s">
        <v>268</v>
      </c>
      <c r="F52" s="99" t="s">
        <v>85</v>
      </c>
      <c r="G52" s="102">
        <v>44898</v>
      </c>
      <c r="H52" s="99" t="s">
        <v>111</v>
      </c>
      <c r="I52" s="99"/>
      <c r="J52" s="7"/>
      <c r="K52" s="103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38.25" x14ac:dyDescent="0.2">
      <c r="A53" s="99" t="str">
        <f t="shared" si="4"/>
        <v>[Classroom-36]</v>
      </c>
      <c r="B53" s="99" t="s">
        <v>112</v>
      </c>
      <c r="C53" s="159" t="s">
        <v>260</v>
      </c>
      <c r="D53" s="101" t="s">
        <v>113</v>
      </c>
      <c r="E53" s="161" t="s">
        <v>281</v>
      </c>
      <c r="F53" s="99" t="s">
        <v>85</v>
      </c>
      <c r="G53" s="102">
        <v>44898</v>
      </c>
      <c r="H53" s="99" t="s">
        <v>111</v>
      </c>
      <c r="I53" s="99"/>
      <c r="J53" s="7"/>
      <c r="K53" s="103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38.25" x14ac:dyDescent="0.2">
      <c r="A54" s="99" t="str">
        <f t="shared" si="4"/>
        <v>[Classroom-37]</v>
      </c>
      <c r="B54" s="99" t="s">
        <v>114</v>
      </c>
      <c r="C54" s="159" t="s">
        <v>260</v>
      </c>
      <c r="D54" s="100" t="s">
        <v>115</v>
      </c>
      <c r="E54" s="101"/>
      <c r="F54" s="99" t="s">
        <v>85</v>
      </c>
      <c r="G54" s="102">
        <v>44898</v>
      </c>
      <c r="H54" s="99" t="s">
        <v>111</v>
      </c>
      <c r="I54" s="99"/>
      <c r="J54" s="7"/>
      <c r="K54" s="103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38.25" x14ac:dyDescent="0.2">
      <c r="A55" s="99" t="str">
        <f t="shared" si="4"/>
        <v>[Classroom-38]</v>
      </c>
      <c r="B55" s="99" t="s">
        <v>116</v>
      </c>
      <c r="C55" s="159" t="s">
        <v>260</v>
      </c>
      <c r="D55" s="101">
        <v>1</v>
      </c>
      <c r="E55" s="160" t="s">
        <v>275</v>
      </c>
      <c r="F55" s="99" t="s">
        <v>85</v>
      </c>
      <c r="G55" s="102">
        <v>44898</v>
      </c>
      <c r="H55" s="99" t="s">
        <v>111</v>
      </c>
      <c r="I55" s="99"/>
      <c r="J55" s="7"/>
      <c r="K55" s="103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38.25" x14ac:dyDescent="0.2">
      <c r="A56" s="99" t="str">
        <f t="shared" si="4"/>
        <v>[Classroom-39]</v>
      </c>
      <c r="B56" s="99" t="s">
        <v>117</v>
      </c>
      <c r="C56" s="159" t="s">
        <v>260</v>
      </c>
      <c r="D56" s="100" t="s">
        <v>110</v>
      </c>
      <c r="E56" s="160" t="s">
        <v>226</v>
      </c>
      <c r="F56" s="99" t="s">
        <v>85</v>
      </c>
      <c r="G56" s="102">
        <v>44898</v>
      </c>
      <c r="H56" s="99" t="s">
        <v>111</v>
      </c>
      <c r="I56" s="99"/>
      <c r="J56" s="7"/>
      <c r="K56" s="103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4.25" x14ac:dyDescent="0.2">
      <c r="A57" s="95" t="s">
        <v>58</v>
      </c>
      <c r="B57" s="104"/>
      <c r="C57" s="105"/>
      <c r="D57" s="105"/>
      <c r="E57" s="105"/>
      <c r="F57" s="105"/>
      <c r="G57" s="105"/>
      <c r="H57" s="105"/>
      <c r="I57" s="106"/>
      <c r="J57" s="81"/>
      <c r="K57" s="98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</row>
    <row r="58" spans="1:26" ht="38.25" x14ac:dyDescent="0.2">
      <c r="A58" s="99" t="str">
        <f>IF(OR(B58&lt;&gt;"",D58&lt;&gt;""),"["&amp;TEXT($B$2,"##")&amp;"-"&amp;TEXT(ROW()-18,"##")&amp;"]","")</f>
        <v>[Classroom-40]</v>
      </c>
      <c r="B58" s="99" t="s">
        <v>116</v>
      </c>
      <c r="C58" s="159" t="s">
        <v>265</v>
      </c>
      <c r="D58" s="101">
        <v>200</v>
      </c>
      <c r="E58" s="165" t="s">
        <v>268</v>
      </c>
      <c r="F58" s="99" t="s">
        <v>85</v>
      </c>
      <c r="G58" s="102">
        <v>44898</v>
      </c>
      <c r="H58" s="99" t="s">
        <v>111</v>
      </c>
      <c r="I58" s="99"/>
      <c r="J58" s="7"/>
      <c r="K58" s="103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4.25" x14ac:dyDescent="0.2">
      <c r="A59" s="114" t="s">
        <v>160</v>
      </c>
      <c r="B59" s="115"/>
      <c r="C59" s="116"/>
      <c r="D59" s="116"/>
      <c r="E59" s="116"/>
      <c r="F59" s="116"/>
      <c r="G59" s="116"/>
      <c r="H59" s="116"/>
      <c r="I59" s="117"/>
      <c r="J59" s="81"/>
      <c r="K59" s="98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</row>
    <row r="60" spans="1:26" ht="38.25" x14ac:dyDescent="0.2">
      <c r="A60" s="99" t="str">
        <f>IF(OR(B60&lt;&gt;"",D60&lt;&gt;""),"["&amp;TEXT($B$2,"##")&amp;"-"&amp;TEXT(ROW()-19,"##")&amp;"]","")</f>
        <v>[Classroom-41]</v>
      </c>
      <c r="B60" s="99" t="s">
        <v>116</v>
      </c>
      <c r="C60" s="159" t="s">
        <v>265</v>
      </c>
      <c r="D60" s="101">
        <v>200</v>
      </c>
      <c r="E60" s="165" t="s">
        <v>268</v>
      </c>
      <c r="F60" s="99" t="s">
        <v>85</v>
      </c>
      <c r="G60" s="102">
        <v>44898</v>
      </c>
      <c r="H60" s="99" t="s">
        <v>111</v>
      </c>
      <c r="I60" s="99"/>
      <c r="J60" s="7"/>
      <c r="K60" s="103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4.25" x14ac:dyDescent="0.2">
      <c r="A61" s="114" t="s">
        <v>161</v>
      </c>
      <c r="B61" s="115"/>
      <c r="C61" s="116"/>
      <c r="D61" s="116"/>
      <c r="E61" s="116"/>
      <c r="F61" s="116"/>
      <c r="G61" s="116"/>
      <c r="H61" s="116"/>
      <c r="I61" s="117"/>
      <c r="J61" s="81"/>
      <c r="K61" s="98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</row>
    <row r="62" spans="1:26" ht="38.25" x14ac:dyDescent="0.2">
      <c r="A62" s="99" t="str">
        <f t="shared" ref="A62:A67" si="5">IF(OR(B62&lt;&gt;"",D62&lt;&gt;""),"["&amp;TEXT($B$2,"##")&amp;"-"&amp;TEXT(ROW()-19,"##")&amp;"]","")</f>
        <v>[Classroom-43]</v>
      </c>
      <c r="B62" s="99" t="s">
        <v>116</v>
      </c>
      <c r="C62" s="159" t="s">
        <v>265</v>
      </c>
      <c r="D62" s="101">
        <v>400</v>
      </c>
      <c r="E62" s="165" t="s">
        <v>269</v>
      </c>
      <c r="F62" s="99" t="s">
        <v>85</v>
      </c>
      <c r="G62" s="102">
        <v>44898</v>
      </c>
      <c r="H62" s="99" t="s">
        <v>111</v>
      </c>
      <c r="I62" s="99"/>
      <c r="J62" s="7"/>
      <c r="K62" s="103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38.25" x14ac:dyDescent="0.2">
      <c r="A63" s="99" t="str">
        <f t="shared" si="5"/>
        <v>[Classroom-44]</v>
      </c>
      <c r="B63" s="99" t="s">
        <v>112</v>
      </c>
      <c r="C63" s="159" t="s">
        <v>265</v>
      </c>
      <c r="D63" s="101" t="s">
        <v>113</v>
      </c>
      <c r="E63" s="161" t="s">
        <v>281</v>
      </c>
      <c r="F63" s="99" t="s">
        <v>85</v>
      </c>
      <c r="G63" s="102">
        <v>44898</v>
      </c>
      <c r="H63" s="99" t="s">
        <v>111</v>
      </c>
      <c r="I63" s="99"/>
      <c r="J63" s="7"/>
      <c r="K63" s="103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38.25" x14ac:dyDescent="0.2">
      <c r="A64" s="99" t="str">
        <f t="shared" si="5"/>
        <v>[Classroom-45]</v>
      </c>
      <c r="B64" s="99" t="s">
        <v>114</v>
      </c>
      <c r="C64" s="159" t="s">
        <v>265</v>
      </c>
      <c r="D64" s="100" t="s">
        <v>115</v>
      </c>
      <c r="E64" s="101"/>
      <c r="F64" s="99" t="s">
        <v>85</v>
      </c>
      <c r="G64" s="102">
        <v>44898</v>
      </c>
      <c r="H64" s="99" t="s">
        <v>111</v>
      </c>
      <c r="I64" s="99"/>
      <c r="J64" s="7"/>
      <c r="K64" s="103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38.25" x14ac:dyDescent="0.2">
      <c r="A65" s="99" t="str">
        <f t="shared" si="5"/>
        <v>[Classroom-46]</v>
      </c>
      <c r="B65" s="99" t="s">
        <v>116</v>
      </c>
      <c r="C65" s="159" t="s">
        <v>265</v>
      </c>
      <c r="D65" s="101">
        <v>1</v>
      </c>
      <c r="E65" s="160" t="s">
        <v>275</v>
      </c>
      <c r="F65" s="99" t="s">
        <v>85</v>
      </c>
      <c r="G65" s="102">
        <v>44898</v>
      </c>
      <c r="H65" s="99" t="s">
        <v>111</v>
      </c>
      <c r="I65" s="99"/>
      <c r="J65" s="7"/>
      <c r="K65" s="103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38.25" x14ac:dyDescent="0.2">
      <c r="A66" s="99" t="str">
        <f t="shared" si="5"/>
        <v>[Classroom-47]</v>
      </c>
      <c r="B66" s="99" t="s">
        <v>116</v>
      </c>
      <c r="C66" s="159" t="s">
        <v>265</v>
      </c>
      <c r="D66" s="101">
        <v>4</v>
      </c>
      <c r="E66" s="160" t="s">
        <v>276</v>
      </c>
      <c r="F66" s="99" t="s">
        <v>85</v>
      </c>
      <c r="G66" s="102">
        <v>44898</v>
      </c>
      <c r="H66" s="99" t="s">
        <v>111</v>
      </c>
      <c r="I66" s="99"/>
      <c r="J66" s="7"/>
      <c r="K66" s="103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38.25" x14ac:dyDescent="0.2">
      <c r="A67" s="99" t="str">
        <f t="shared" si="5"/>
        <v>[Classroom-48]</v>
      </c>
      <c r="B67" s="99" t="s">
        <v>116</v>
      </c>
      <c r="C67" s="159" t="s">
        <v>265</v>
      </c>
      <c r="D67" s="101">
        <v>2</v>
      </c>
      <c r="E67" s="160" t="s">
        <v>277</v>
      </c>
      <c r="F67" s="99" t="s">
        <v>85</v>
      </c>
      <c r="G67" s="102">
        <v>44898</v>
      </c>
      <c r="H67" s="99" t="s">
        <v>111</v>
      </c>
      <c r="I67" s="99"/>
      <c r="J67" s="7"/>
      <c r="K67" s="103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.25" x14ac:dyDescent="0.2">
      <c r="A68" s="114" t="s">
        <v>162</v>
      </c>
      <c r="B68" s="115"/>
      <c r="C68" s="115"/>
      <c r="D68" s="116"/>
      <c r="E68" s="116"/>
      <c r="F68" s="116"/>
      <c r="G68" s="116"/>
      <c r="H68" s="116"/>
      <c r="I68" s="117"/>
      <c r="J68" s="81"/>
      <c r="K68" s="98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</row>
    <row r="69" spans="1:26" ht="38.25" x14ac:dyDescent="0.2">
      <c r="A69" s="99" t="str">
        <f t="shared" ref="A69:A74" si="6">IF(OR(B69&lt;&gt;"",D69&lt;&gt;""),"["&amp;TEXT($B$2,"##")&amp;"-"&amp;TEXT(ROW()-20,"##")&amp;"]","")</f>
        <v>[Classroom-49]</v>
      </c>
      <c r="B69" s="99" t="s">
        <v>116</v>
      </c>
      <c r="C69" s="159" t="s">
        <v>265</v>
      </c>
      <c r="D69" s="101">
        <v>400</v>
      </c>
      <c r="E69" s="165" t="s">
        <v>269</v>
      </c>
      <c r="F69" s="99" t="s">
        <v>85</v>
      </c>
      <c r="G69" s="102">
        <v>44898</v>
      </c>
      <c r="H69" s="99" t="s">
        <v>111</v>
      </c>
      <c r="I69" s="99"/>
      <c r="J69" s="7"/>
      <c r="K69" s="103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38.25" x14ac:dyDescent="0.2">
      <c r="A70" s="99" t="str">
        <f t="shared" si="6"/>
        <v>[Classroom-50]</v>
      </c>
      <c r="B70" s="99" t="s">
        <v>112</v>
      </c>
      <c r="C70" s="159" t="s">
        <v>265</v>
      </c>
      <c r="D70" s="101" t="s">
        <v>113</v>
      </c>
      <c r="E70" s="161" t="s">
        <v>281</v>
      </c>
      <c r="F70" s="99" t="s">
        <v>85</v>
      </c>
      <c r="G70" s="102">
        <v>44898</v>
      </c>
      <c r="H70" s="99" t="s">
        <v>111</v>
      </c>
      <c r="I70" s="99"/>
      <c r="J70" s="7"/>
      <c r="K70" s="103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38.25" x14ac:dyDescent="0.2">
      <c r="A71" s="99" t="str">
        <f t="shared" si="6"/>
        <v>[Classroom-51]</v>
      </c>
      <c r="B71" s="99" t="s">
        <v>114</v>
      </c>
      <c r="C71" s="159" t="s">
        <v>265</v>
      </c>
      <c r="D71" s="100" t="s">
        <v>115</v>
      </c>
      <c r="E71" s="101"/>
      <c r="F71" s="99" t="s">
        <v>85</v>
      </c>
      <c r="G71" s="102">
        <v>44898</v>
      </c>
      <c r="H71" s="99" t="s">
        <v>111</v>
      </c>
      <c r="I71" s="99"/>
      <c r="J71" s="7"/>
      <c r="K71" s="103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38.25" x14ac:dyDescent="0.2">
      <c r="A72" s="99" t="str">
        <f t="shared" si="6"/>
        <v>[Classroom-52]</v>
      </c>
      <c r="B72" s="99" t="s">
        <v>116</v>
      </c>
      <c r="C72" s="159" t="s">
        <v>265</v>
      </c>
      <c r="D72" s="101">
        <v>1</v>
      </c>
      <c r="E72" s="160" t="s">
        <v>275</v>
      </c>
      <c r="F72" s="99" t="s">
        <v>85</v>
      </c>
      <c r="G72" s="102">
        <v>44898</v>
      </c>
      <c r="H72" s="99" t="s">
        <v>111</v>
      </c>
      <c r="I72" s="99"/>
      <c r="J72" s="7"/>
      <c r="K72" s="103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38.25" x14ac:dyDescent="0.2">
      <c r="A73" s="99" t="str">
        <f t="shared" si="6"/>
        <v>[Classroom-53]</v>
      </c>
      <c r="B73" s="99" t="s">
        <v>116</v>
      </c>
      <c r="C73" s="159" t="s">
        <v>265</v>
      </c>
      <c r="D73" s="101">
        <v>4</v>
      </c>
      <c r="E73" s="160" t="s">
        <v>276</v>
      </c>
      <c r="F73" s="99" t="s">
        <v>85</v>
      </c>
      <c r="G73" s="102">
        <v>44898</v>
      </c>
      <c r="H73" s="99" t="s">
        <v>111</v>
      </c>
      <c r="I73" s="99"/>
      <c r="J73" s="7"/>
      <c r="K73" s="103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38.25" x14ac:dyDescent="0.2">
      <c r="A74" s="99" t="str">
        <f t="shared" si="6"/>
        <v>[Classroom-54]</v>
      </c>
      <c r="B74" s="99" t="s">
        <v>116</v>
      </c>
      <c r="C74" s="159" t="s">
        <v>265</v>
      </c>
      <c r="D74" s="101">
        <v>3</v>
      </c>
      <c r="E74" s="160" t="s">
        <v>277</v>
      </c>
      <c r="F74" s="99" t="s">
        <v>85</v>
      </c>
      <c r="G74" s="102">
        <v>44898</v>
      </c>
      <c r="H74" s="99" t="s">
        <v>111</v>
      </c>
      <c r="I74" s="99"/>
      <c r="J74" s="7"/>
      <c r="K74" s="103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.25" x14ac:dyDescent="0.2">
      <c r="A75" s="95" t="s">
        <v>59</v>
      </c>
      <c r="B75" s="104"/>
      <c r="C75" s="105"/>
      <c r="D75" s="105"/>
      <c r="E75" s="105"/>
      <c r="F75" s="105"/>
      <c r="G75" s="105"/>
      <c r="H75" s="105"/>
      <c r="I75" s="106"/>
      <c r="J75" s="81"/>
      <c r="K75" s="98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</row>
    <row r="76" spans="1:26" ht="38.25" x14ac:dyDescent="0.2">
      <c r="A76" s="99" t="str">
        <f t="shared" ref="A76:A77" si="7">IF(OR(B76&lt;&gt;"",D76&lt;&gt;""),"["&amp;TEXT($B$2,"##")&amp;"-"&amp;TEXT(ROW()-21,"##")&amp;"]","")</f>
        <v>[Classroom-55]</v>
      </c>
      <c r="B76" s="99" t="s">
        <v>116</v>
      </c>
      <c r="C76" s="159" t="s">
        <v>265</v>
      </c>
      <c r="D76" s="101">
        <v>200</v>
      </c>
      <c r="E76" s="165" t="s">
        <v>268</v>
      </c>
      <c r="F76" s="99" t="s">
        <v>85</v>
      </c>
      <c r="G76" s="102">
        <v>44898</v>
      </c>
      <c r="H76" s="99" t="s">
        <v>111</v>
      </c>
      <c r="I76" s="99"/>
      <c r="J76" s="7"/>
      <c r="K76" s="103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38.25" x14ac:dyDescent="0.2">
      <c r="A77" s="99" t="str">
        <f t="shared" si="7"/>
        <v>[Classroom-56]</v>
      </c>
      <c r="B77" s="99" t="s">
        <v>116</v>
      </c>
      <c r="C77" s="159" t="s">
        <v>265</v>
      </c>
      <c r="D77" s="101">
        <v>200</v>
      </c>
      <c r="E77" s="165" t="s">
        <v>268</v>
      </c>
      <c r="F77" s="99" t="s">
        <v>85</v>
      </c>
      <c r="G77" s="102">
        <v>44898</v>
      </c>
      <c r="H77" s="99" t="s">
        <v>111</v>
      </c>
      <c r="I77" s="99"/>
      <c r="J77" s="7"/>
      <c r="K77" s="103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.25" x14ac:dyDescent="0.2">
      <c r="A78" s="95" t="s">
        <v>60</v>
      </c>
      <c r="B78" s="104"/>
      <c r="C78" s="105"/>
      <c r="D78" s="105"/>
      <c r="E78" s="105"/>
      <c r="F78" s="105"/>
      <c r="G78" s="105"/>
      <c r="H78" s="105"/>
      <c r="I78" s="106"/>
      <c r="J78" s="81"/>
      <c r="K78" s="98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</row>
    <row r="79" spans="1:26" ht="38.25" x14ac:dyDescent="0.2">
      <c r="A79" s="99" t="str">
        <f t="shared" ref="A79:A83" si="8">IF(OR(B79&lt;&gt;"",D79&lt;&gt;""),"["&amp;TEXT($B$2,"##")&amp;"-"&amp;TEXT(ROW()-22,"##")&amp;"]","")</f>
        <v>[Classroom-57]</v>
      </c>
      <c r="B79" s="99" t="s">
        <v>116</v>
      </c>
      <c r="C79" s="159" t="s">
        <v>260</v>
      </c>
      <c r="D79" s="101">
        <v>200</v>
      </c>
      <c r="E79" s="165" t="s">
        <v>268</v>
      </c>
      <c r="F79" s="99" t="s">
        <v>85</v>
      </c>
      <c r="G79" s="102">
        <v>44898</v>
      </c>
      <c r="H79" s="99" t="s">
        <v>111</v>
      </c>
      <c r="I79" s="99"/>
      <c r="J79" s="7"/>
      <c r="K79" s="103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38.25" x14ac:dyDescent="0.2">
      <c r="A80" s="99" t="str">
        <f t="shared" si="8"/>
        <v>[Classroom-58]</v>
      </c>
      <c r="B80" s="99" t="s">
        <v>112</v>
      </c>
      <c r="C80" s="159" t="s">
        <v>260</v>
      </c>
      <c r="D80" s="101" t="s">
        <v>113</v>
      </c>
      <c r="E80" s="161" t="s">
        <v>281</v>
      </c>
      <c r="F80" s="99" t="s">
        <v>85</v>
      </c>
      <c r="G80" s="102">
        <v>44898</v>
      </c>
      <c r="H80" s="99" t="s">
        <v>111</v>
      </c>
      <c r="I80" s="99"/>
      <c r="J80" s="7"/>
      <c r="K80" s="103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38.25" x14ac:dyDescent="0.2">
      <c r="A81" s="99" t="str">
        <f t="shared" si="8"/>
        <v>[Classroom-59]</v>
      </c>
      <c r="B81" s="99" t="s">
        <v>114</v>
      </c>
      <c r="C81" s="159" t="s">
        <v>260</v>
      </c>
      <c r="D81" s="100" t="s">
        <v>115</v>
      </c>
      <c r="E81" s="101"/>
      <c r="F81" s="99" t="s">
        <v>85</v>
      </c>
      <c r="G81" s="102">
        <v>44898</v>
      </c>
      <c r="H81" s="99" t="s">
        <v>111</v>
      </c>
      <c r="I81" s="99"/>
      <c r="J81" s="7"/>
      <c r="K81" s="103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38.25" x14ac:dyDescent="0.2">
      <c r="A82" s="99" t="str">
        <f t="shared" si="8"/>
        <v>[Classroom-60]</v>
      </c>
      <c r="B82" s="99" t="s">
        <v>116</v>
      </c>
      <c r="C82" s="159" t="s">
        <v>260</v>
      </c>
      <c r="D82" s="101">
        <v>2</v>
      </c>
      <c r="E82" s="160" t="s">
        <v>275</v>
      </c>
      <c r="F82" s="99" t="s">
        <v>85</v>
      </c>
      <c r="G82" s="102">
        <v>44898</v>
      </c>
      <c r="H82" s="99" t="s">
        <v>111</v>
      </c>
      <c r="I82" s="99"/>
      <c r="J82" s="7"/>
      <c r="K82" s="103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38.25" x14ac:dyDescent="0.2">
      <c r="A83" s="99" t="str">
        <f t="shared" si="8"/>
        <v>[Classroom-61]</v>
      </c>
      <c r="B83" s="99" t="s">
        <v>117</v>
      </c>
      <c r="C83" s="159" t="s">
        <v>260</v>
      </c>
      <c r="D83" s="100" t="s">
        <v>110</v>
      </c>
      <c r="E83" s="160" t="s">
        <v>226</v>
      </c>
      <c r="F83" s="99" t="s">
        <v>85</v>
      </c>
      <c r="G83" s="102">
        <v>44898</v>
      </c>
      <c r="H83" s="99" t="s">
        <v>111</v>
      </c>
      <c r="I83" s="99"/>
      <c r="J83" s="7"/>
      <c r="K83" s="103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4.25" x14ac:dyDescent="0.2">
      <c r="A84" s="95" t="s">
        <v>61</v>
      </c>
      <c r="B84" s="104"/>
      <c r="C84" s="105"/>
      <c r="D84" s="105"/>
      <c r="E84" s="105"/>
      <c r="F84" s="105"/>
      <c r="G84" s="105"/>
      <c r="H84" s="105"/>
      <c r="I84" s="106"/>
      <c r="J84" s="81"/>
      <c r="K84" s="98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</row>
    <row r="85" spans="1:26" ht="38.25" x14ac:dyDescent="0.2">
      <c r="A85" s="99" t="str">
        <f t="shared" ref="A85:A89" si="9">IF(OR(B85&lt;&gt;"",D85&lt;&gt;""),"["&amp;TEXT($B$2,"##")&amp;"-"&amp;TEXT(ROW()-23,"##")&amp;"]","")</f>
        <v>[Classroom-62]</v>
      </c>
      <c r="B85" s="99" t="s">
        <v>116</v>
      </c>
      <c r="C85" s="159" t="s">
        <v>260</v>
      </c>
      <c r="D85" s="101">
        <v>200</v>
      </c>
      <c r="E85" s="165" t="s">
        <v>268</v>
      </c>
      <c r="F85" s="99" t="s">
        <v>85</v>
      </c>
      <c r="G85" s="102">
        <v>44898</v>
      </c>
      <c r="H85" s="99" t="s">
        <v>111</v>
      </c>
      <c r="I85" s="99"/>
      <c r="J85" s="7"/>
      <c r="K85" s="103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38.25" x14ac:dyDescent="0.2">
      <c r="A86" s="99" t="str">
        <f t="shared" si="9"/>
        <v>[Classroom-63]</v>
      </c>
      <c r="B86" s="99" t="s">
        <v>112</v>
      </c>
      <c r="C86" s="159" t="s">
        <v>260</v>
      </c>
      <c r="D86" s="101" t="s">
        <v>113</v>
      </c>
      <c r="E86" s="161" t="s">
        <v>281</v>
      </c>
      <c r="F86" s="99" t="s">
        <v>85</v>
      </c>
      <c r="G86" s="102">
        <v>44898</v>
      </c>
      <c r="H86" s="99" t="s">
        <v>111</v>
      </c>
      <c r="I86" s="99"/>
      <c r="J86" s="7"/>
      <c r="K86" s="103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38.25" x14ac:dyDescent="0.2">
      <c r="A87" s="99" t="str">
        <f t="shared" si="9"/>
        <v>[Classroom-64]</v>
      </c>
      <c r="B87" s="99" t="s">
        <v>114</v>
      </c>
      <c r="C87" s="159" t="s">
        <v>260</v>
      </c>
      <c r="D87" s="100" t="s">
        <v>115</v>
      </c>
      <c r="E87" s="101"/>
      <c r="F87" s="99" t="s">
        <v>85</v>
      </c>
      <c r="G87" s="102">
        <v>44898</v>
      </c>
      <c r="H87" s="99" t="s">
        <v>111</v>
      </c>
      <c r="I87" s="99"/>
      <c r="J87" s="7"/>
      <c r="K87" s="103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38.25" x14ac:dyDescent="0.2">
      <c r="A88" s="99" t="str">
        <f t="shared" si="9"/>
        <v>[Classroom-65]</v>
      </c>
      <c r="B88" s="99" t="s">
        <v>116</v>
      </c>
      <c r="C88" s="159" t="s">
        <v>260</v>
      </c>
      <c r="D88" s="101">
        <v>1</v>
      </c>
      <c r="E88" s="160" t="s">
        <v>275</v>
      </c>
      <c r="F88" s="99" t="s">
        <v>85</v>
      </c>
      <c r="G88" s="102">
        <v>44898</v>
      </c>
      <c r="H88" s="99" t="s">
        <v>111</v>
      </c>
      <c r="I88" s="99"/>
      <c r="J88" s="7"/>
      <c r="K88" s="103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38.25" x14ac:dyDescent="0.2">
      <c r="A89" s="99" t="str">
        <f t="shared" si="9"/>
        <v>[Classroom-66]</v>
      </c>
      <c r="B89" s="99" t="s">
        <v>117</v>
      </c>
      <c r="C89" s="159" t="s">
        <v>260</v>
      </c>
      <c r="D89" s="100" t="s">
        <v>110</v>
      </c>
      <c r="E89" s="160" t="s">
        <v>226</v>
      </c>
      <c r="F89" s="99" t="s">
        <v>85</v>
      </c>
      <c r="G89" s="102">
        <v>44898</v>
      </c>
      <c r="H89" s="99" t="s">
        <v>111</v>
      </c>
      <c r="I89" s="99"/>
      <c r="J89" s="7"/>
      <c r="K89" s="103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4.25" x14ac:dyDescent="0.2">
      <c r="A90" s="95" t="s">
        <v>62</v>
      </c>
      <c r="B90" s="104"/>
      <c r="C90" s="105"/>
      <c r="D90" s="105"/>
      <c r="E90" s="105"/>
      <c r="F90" s="105"/>
      <c r="G90" s="105"/>
      <c r="H90" s="105"/>
      <c r="I90" s="106"/>
      <c r="J90" s="81"/>
      <c r="K90" s="98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</row>
    <row r="91" spans="1:26" ht="38.25" x14ac:dyDescent="0.2">
      <c r="A91" s="99" t="str">
        <f t="shared" ref="A91:A95" si="10">IF(OR(B91&lt;&gt;"",D91&lt;&gt;""),"["&amp;TEXT($B$2,"##")&amp;"-"&amp;TEXT(ROW()-24,"##")&amp;"]","")</f>
        <v>[Classroom-67]</v>
      </c>
      <c r="B91" s="99" t="s">
        <v>116</v>
      </c>
      <c r="C91" s="159" t="s">
        <v>260</v>
      </c>
      <c r="D91" s="101">
        <v>200</v>
      </c>
      <c r="E91" s="165" t="s">
        <v>268</v>
      </c>
      <c r="F91" s="99" t="s">
        <v>85</v>
      </c>
      <c r="G91" s="102">
        <v>44898</v>
      </c>
      <c r="H91" s="99" t="s">
        <v>111</v>
      </c>
      <c r="I91" s="99"/>
      <c r="J91" s="7"/>
      <c r="K91" s="103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38.25" x14ac:dyDescent="0.2">
      <c r="A92" s="99" t="str">
        <f t="shared" si="10"/>
        <v>[Classroom-68]</v>
      </c>
      <c r="B92" s="99" t="s">
        <v>112</v>
      </c>
      <c r="C92" s="159" t="s">
        <v>260</v>
      </c>
      <c r="D92" s="101" t="s">
        <v>113</v>
      </c>
      <c r="E92" s="161" t="s">
        <v>281</v>
      </c>
      <c r="F92" s="99" t="s">
        <v>85</v>
      </c>
      <c r="G92" s="102">
        <v>44898</v>
      </c>
      <c r="H92" s="99" t="s">
        <v>111</v>
      </c>
      <c r="I92" s="99"/>
      <c r="J92" s="7"/>
      <c r="K92" s="103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38.25" x14ac:dyDescent="0.2">
      <c r="A93" s="99" t="str">
        <f t="shared" si="10"/>
        <v>[Classroom-69]</v>
      </c>
      <c r="B93" s="99" t="s">
        <v>114</v>
      </c>
      <c r="C93" s="159" t="s">
        <v>260</v>
      </c>
      <c r="D93" s="100" t="s">
        <v>115</v>
      </c>
      <c r="E93" s="101"/>
      <c r="F93" s="99" t="s">
        <v>85</v>
      </c>
      <c r="G93" s="102">
        <v>44898</v>
      </c>
      <c r="H93" s="99" t="s">
        <v>111</v>
      </c>
      <c r="I93" s="99"/>
      <c r="J93" s="7"/>
      <c r="K93" s="103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38.25" x14ac:dyDescent="0.2">
      <c r="A94" s="99" t="str">
        <f t="shared" si="10"/>
        <v>[Classroom-70]</v>
      </c>
      <c r="B94" s="99" t="s">
        <v>116</v>
      </c>
      <c r="C94" s="159" t="s">
        <v>260</v>
      </c>
      <c r="D94" s="101">
        <v>1</v>
      </c>
      <c r="E94" s="160" t="s">
        <v>275</v>
      </c>
      <c r="F94" s="99" t="s">
        <v>85</v>
      </c>
      <c r="G94" s="102">
        <v>44898</v>
      </c>
      <c r="H94" s="99" t="s">
        <v>111</v>
      </c>
      <c r="I94" s="99"/>
      <c r="J94" s="7"/>
      <c r="K94" s="103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38.25" x14ac:dyDescent="0.2">
      <c r="A95" s="99" t="str">
        <f t="shared" si="10"/>
        <v>[Classroom-71]</v>
      </c>
      <c r="B95" s="99" t="s">
        <v>117</v>
      </c>
      <c r="C95" s="159" t="s">
        <v>260</v>
      </c>
      <c r="D95" s="100" t="s">
        <v>110</v>
      </c>
      <c r="E95" s="160" t="s">
        <v>226</v>
      </c>
      <c r="F95" s="99" t="s">
        <v>85</v>
      </c>
      <c r="G95" s="102">
        <v>44898</v>
      </c>
      <c r="H95" s="99" t="s">
        <v>111</v>
      </c>
      <c r="I95" s="99"/>
      <c r="J95" s="7"/>
      <c r="K95" s="103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4.25" x14ac:dyDescent="0.2">
      <c r="A96" s="95" t="s">
        <v>63</v>
      </c>
      <c r="B96" s="104"/>
      <c r="C96" s="105"/>
      <c r="D96" s="105"/>
      <c r="E96" s="105"/>
      <c r="F96" s="105"/>
      <c r="G96" s="105"/>
      <c r="H96" s="105"/>
      <c r="I96" s="106"/>
      <c r="J96" s="81"/>
      <c r="K96" s="98"/>
      <c r="L96" s="81"/>
      <c r="M96" s="81"/>
      <c r="N96" s="81"/>
      <c r="O96" s="81"/>
      <c r="P96" s="81"/>
      <c r="Q96" s="81"/>
      <c r="R96" s="81"/>
      <c r="S96" s="81"/>
      <c r="T96" s="81"/>
      <c r="U96" s="81"/>
      <c r="V96" s="81"/>
      <c r="W96" s="81"/>
      <c r="X96" s="81"/>
      <c r="Y96" s="81"/>
      <c r="Z96" s="81"/>
    </row>
    <row r="97" spans="1:26" ht="38.25" x14ac:dyDescent="0.2">
      <c r="A97" s="99" t="str">
        <f t="shared" ref="A97:A101" si="11">IF(OR(B97&lt;&gt;"",D97&lt;&gt;""),"["&amp;TEXT($B$2,"##")&amp;"-"&amp;TEXT(ROW()-25,"##")&amp;"]","")</f>
        <v>[Classroom-72]</v>
      </c>
      <c r="B97" s="99" t="s">
        <v>116</v>
      </c>
      <c r="C97" s="159" t="s">
        <v>260</v>
      </c>
      <c r="D97" s="101">
        <v>200</v>
      </c>
      <c r="E97" s="165" t="s">
        <v>268</v>
      </c>
      <c r="F97" s="99" t="s">
        <v>85</v>
      </c>
      <c r="G97" s="102">
        <v>44898</v>
      </c>
      <c r="H97" s="99" t="s">
        <v>111</v>
      </c>
      <c r="I97" s="99"/>
      <c r="J97" s="7"/>
      <c r="K97" s="103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38.25" x14ac:dyDescent="0.2">
      <c r="A98" s="99" t="str">
        <f t="shared" si="11"/>
        <v>[Classroom-73]</v>
      </c>
      <c r="B98" s="99" t="s">
        <v>112</v>
      </c>
      <c r="C98" s="159" t="s">
        <v>260</v>
      </c>
      <c r="D98" s="101" t="s">
        <v>113</v>
      </c>
      <c r="E98" s="161" t="s">
        <v>281</v>
      </c>
      <c r="F98" s="99" t="s">
        <v>85</v>
      </c>
      <c r="G98" s="102">
        <v>44898</v>
      </c>
      <c r="H98" s="99" t="s">
        <v>111</v>
      </c>
      <c r="I98" s="99"/>
      <c r="J98" s="7"/>
      <c r="K98" s="103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38.25" x14ac:dyDescent="0.2">
      <c r="A99" s="99" t="str">
        <f t="shared" si="11"/>
        <v>[Classroom-74]</v>
      </c>
      <c r="B99" s="99" t="s">
        <v>114</v>
      </c>
      <c r="C99" s="159" t="s">
        <v>260</v>
      </c>
      <c r="D99" s="100" t="s">
        <v>115</v>
      </c>
      <c r="E99" s="101"/>
      <c r="F99" s="99" t="s">
        <v>85</v>
      </c>
      <c r="G99" s="102">
        <v>44898</v>
      </c>
      <c r="H99" s="99" t="s">
        <v>111</v>
      </c>
      <c r="I99" s="99"/>
      <c r="J99" s="7"/>
      <c r="K99" s="103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38.25" x14ac:dyDescent="0.2">
      <c r="A100" s="99" t="str">
        <f t="shared" si="11"/>
        <v>[Classroom-75]</v>
      </c>
      <c r="B100" s="99" t="s">
        <v>116</v>
      </c>
      <c r="C100" s="159" t="s">
        <v>260</v>
      </c>
      <c r="D100" s="101">
        <v>2</v>
      </c>
      <c r="E100" s="160" t="s">
        <v>275</v>
      </c>
      <c r="F100" s="99" t="s">
        <v>85</v>
      </c>
      <c r="G100" s="102">
        <v>44898</v>
      </c>
      <c r="H100" s="99" t="s">
        <v>111</v>
      </c>
      <c r="I100" s="99"/>
      <c r="J100" s="7"/>
      <c r="K100" s="103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38.25" x14ac:dyDescent="0.2">
      <c r="A101" s="99" t="str">
        <f t="shared" si="11"/>
        <v>[Classroom-76]</v>
      </c>
      <c r="B101" s="99" t="s">
        <v>117</v>
      </c>
      <c r="C101" s="159" t="s">
        <v>260</v>
      </c>
      <c r="D101" s="100" t="s">
        <v>110</v>
      </c>
      <c r="E101" s="160" t="s">
        <v>226</v>
      </c>
      <c r="F101" s="99" t="s">
        <v>85</v>
      </c>
      <c r="G101" s="102">
        <v>44898</v>
      </c>
      <c r="H101" s="99" t="s">
        <v>111</v>
      </c>
      <c r="I101" s="99"/>
      <c r="J101" s="7"/>
      <c r="K101" s="103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25" x14ac:dyDescent="0.2">
      <c r="A102" s="95" t="s">
        <v>64</v>
      </c>
      <c r="B102" s="104"/>
      <c r="C102" s="105"/>
      <c r="D102" s="105"/>
      <c r="E102" s="105"/>
      <c r="F102" s="105"/>
      <c r="G102" s="105"/>
      <c r="H102" s="105"/>
      <c r="I102" s="106"/>
      <c r="J102" s="81"/>
      <c r="K102" s="98"/>
      <c r="L102" s="81"/>
      <c r="M102" s="81"/>
      <c r="N102" s="81"/>
      <c r="O102" s="81"/>
      <c r="P102" s="81"/>
      <c r="Q102" s="81"/>
      <c r="R102" s="81"/>
      <c r="S102" s="81"/>
      <c r="T102" s="81"/>
      <c r="U102" s="81"/>
      <c r="V102" s="81"/>
      <c r="W102" s="81"/>
      <c r="X102" s="81"/>
      <c r="Y102" s="81"/>
      <c r="Z102" s="81"/>
    </row>
    <row r="103" spans="1:26" ht="38.25" x14ac:dyDescent="0.2">
      <c r="A103" s="99" t="str">
        <f t="shared" ref="A103:A106" si="12">IF(OR(B103&lt;&gt;"",D103&lt;&gt;""),"["&amp;TEXT($B$2,"##")&amp;"-"&amp;TEXT(ROW()-26,"##")&amp;"]","")</f>
        <v>[Classroom-77]</v>
      </c>
      <c r="B103" s="99" t="s">
        <v>116</v>
      </c>
      <c r="C103" s="159" t="s">
        <v>260</v>
      </c>
      <c r="D103" s="101">
        <v>200</v>
      </c>
      <c r="E103" s="165" t="s">
        <v>268</v>
      </c>
      <c r="F103" s="99" t="s">
        <v>85</v>
      </c>
      <c r="G103" s="102">
        <v>44898</v>
      </c>
      <c r="H103" s="99" t="s">
        <v>111</v>
      </c>
      <c r="I103" s="99"/>
      <c r="J103" s="7"/>
      <c r="K103" s="103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38.25" x14ac:dyDescent="0.2">
      <c r="A104" s="99" t="str">
        <f t="shared" si="12"/>
        <v>[Classroom-78]</v>
      </c>
      <c r="B104" s="99" t="s">
        <v>112</v>
      </c>
      <c r="C104" s="159" t="s">
        <v>260</v>
      </c>
      <c r="D104" s="101" t="s">
        <v>113</v>
      </c>
      <c r="E104" s="161" t="s">
        <v>281</v>
      </c>
      <c r="F104" s="99" t="s">
        <v>85</v>
      </c>
      <c r="G104" s="102">
        <v>44898</v>
      </c>
      <c r="H104" s="99" t="s">
        <v>111</v>
      </c>
      <c r="I104" s="99"/>
      <c r="J104" s="7"/>
      <c r="K104" s="103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38.25" x14ac:dyDescent="0.2">
      <c r="A105" s="99" t="str">
        <f t="shared" si="12"/>
        <v>[Classroom-79]</v>
      </c>
      <c r="B105" s="99" t="s">
        <v>114</v>
      </c>
      <c r="C105" s="159" t="s">
        <v>260</v>
      </c>
      <c r="D105" s="100" t="s">
        <v>115</v>
      </c>
      <c r="E105" s="101"/>
      <c r="F105" s="99" t="s">
        <v>85</v>
      </c>
      <c r="G105" s="102">
        <v>44898</v>
      </c>
      <c r="H105" s="99" t="s">
        <v>111</v>
      </c>
      <c r="I105" s="99"/>
      <c r="J105" s="7"/>
      <c r="K105" s="103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38.25" x14ac:dyDescent="0.2">
      <c r="A106" s="99" t="str">
        <f t="shared" si="12"/>
        <v>[Classroom-80]</v>
      </c>
      <c r="B106" s="99" t="s">
        <v>116</v>
      </c>
      <c r="C106" s="159" t="s">
        <v>260</v>
      </c>
      <c r="D106" s="101">
        <v>1</v>
      </c>
      <c r="E106" s="160" t="s">
        <v>270</v>
      </c>
      <c r="F106" s="99" t="s">
        <v>85</v>
      </c>
      <c r="G106" s="102">
        <v>44898</v>
      </c>
      <c r="H106" s="99" t="s">
        <v>111</v>
      </c>
      <c r="I106" s="99"/>
      <c r="J106" s="7"/>
      <c r="K106" s="103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25" x14ac:dyDescent="0.2">
      <c r="A107" s="95" t="s">
        <v>65</v>
      </c>
      <c r="B107" s="104"/>
      <c r="C107" s="105"/>
      <c r="D107" s="105"/>
      <c r="E107" s="105"/>
      <c r="F107" s="105"/>
      <c r="G107" s="105"/>
      <c r="H107" s="105"/>
      <c r="I107" s="106"/>
      <c r="J107" s="81"/>
      <c r="K107" s="98"/>
      <c r="L107" s="81"/>
      <c r="M107" s="81"/>
      <c r="N107" s="81"/>
      <c r="O107" s="81"/>
      <c r="P107" s="81"/>
      <c r="Q107" s="81"/>
      <c r="R107" s="81"/>
      <c r="S107" s="81"/>
      <c r="T107" s="81"/>
      <c r="U107" s="81"/>
      <c r="V107" s="81"/>
      <c r="W107" s="81"/>
      <c r="X107" s="81"/>
      <c r="Y107" s="81"/>
      <c r="Z107" s="81"/>
    </row>
    <row r="108" spans="1:26" ht="51" x14ac:dyDescent="0.2">
      <c r="A108" s="99" t="str">
        <f t="shared" ref="A108:A116" si="13">IF(OR(B108&lt;&gt;"",D108&lt;&gt;""),"["&amp;TEXT($B$2,"##")&amp;"-"&amp;TEXT(ROW()-27,"##")&amp;"]","")</f>
        <v>[Classroom-81]</v>
      </c>
      <c r="B108" s="99" t="s">
        <v>116</v>
      </c>
      <c r="C108" s="159" t="s">
        <v>267</v>
      </c>
      <c r="D108" s="101">
        <v>200</v>
      </c>
      <c r="E108" s="165" t="s">
        <v>268</v>
      </c>
      <c r="F108" s="99" t="s">
        <v>85</v>
      </c>
      <c r="G108" s="102">
        <v>44898</v>
      </c>
      <c r="H108" s="99" t="s">
        <v>111</v>
      </c>
      <c r="I108" s="99"/>
      <c r="J108" s="7"/>
      <c r="K108" s="103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51" x14ac:dyDescent="0.2">
      <c r="A109" s="99" t="str">
        <f t="shared" si="13"/>
        <v>[Classroom-82]</v>
      </c>
      <c r="B109" s="99" t="s">
        <v>116</v>
      </c>
      <c r="C109" s="159" t="s">
        <v>267</v>
      </c>
      <c r="D109" s="101">
        <v>200</v>
      </c>
      <c r="E109" s="165" t="s">
        <v>268</v>
      </c>
      <c r="F109" s="99" t="s">
        <v>85</v>
      </c>
      <c r="G109" s="102">
        <v>44898</v>
      </c>
      <c r="H109" s="99" t="s">
        <v>111</v>
      </c>
      <c r="I109" s="99"/>
      <c r="J109" s="7"/>
      <c r="K109" s="103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51" x14ac:dyDescent="0.2">
      <c r="A110" s="99" t="str">
        <f t="shared" si="13"/>
        <v>[Classroom-83]</v>
      </c>
      <c r="B110" s="99" t="s">
        <v>112</v>
      </c>
      <c r="C110" s="159" t="s">
        <v>267</v>
      </c>
      <c r="D110" s="101" t="s">
        <v>113</v>
      </c>
      <c r="E110" s="161" t="s">
        <v>281</v>
      </c>
      <c r="F110" s="99" t="s">
        <v>85</v>
      </c>
      <c r="G110" s="102">
        <v>44898</v>
      </c>
      <c r="H110" s="99" t="s">
        <v>111</v>
      </c>
      <c r="I110" s="99"/>
      <c r="J110" s="7"/>
      <c r="K110" s="103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51" x14ac:dyDescent="0.2">
      <c r="A111" s="99" t="str">
        <f t="shared" si="13"/>
        <v>[Classroom-84]</v>
      </c>
      <c r="B111" s="99" t="s">
        <v>114</v>
      </c>
      <c r="C111" s="159" t="s">
        <v>267</v>
      </c>
      <c r="D111" s="100" t="s">
        <v>115</v>
      </c>
      <c r="E111" s="101"/>
      <c r="F111" s="99" t="s">
        <v>85</v>
      </c>
      <c r="G111" s="102">
        <v>44898</v>
      </c>
      <c r="H111" s="99" t="s">
        <v>111</v>
      </c>
      <c r="I111" s="99"/>
      <c r="J111" s="7"/>
      <c r="K111" s="103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51" x14ac:dyDescent="0.2">
      <c r="A112" s="99" t="str">
        <f t="shared" si="13"/>
        <v>[Classroom-85]</v>
      </c>
      <c r="B112" s="99" t="s">
        <v>116</v>
      </c>
      <c r="C112" s="159" t="s">
        <v>267</v>
      </c>
      <c r="D112" s="101">
        <v>1</v>
      </c>
      <c r="E112" s="160" t="s">
        <v>270</v>
      </c>
      <c r="F112" s="99" t="s">
        <v>85</v>
      </c>
      <c r="G112" s="102">
        <v>44898</v>
      </c>
      <c r="H112" s="99" t="s">
        <v>111</v>
      </c>
      <c r="I112" s="99"/>
      <c r="J112" s="7"/>
      <c r="K112" s="103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51" x14ac:dyDescent="0.2">
      <c r="A113" s="99" t="str">
        <f t="shared" si="13"/>
        <v>[Classroom-86]</v>
      </c>
      <c r="B113" s="99" t="s">
        <v>116</v>
      </c>
      <c r="C113" s="159" t="s">
        <v>267</v>
      </c>
      <c r="D113" s="101" t="s">
        <v>163</v>
      </c>
      <c r="E113" s="160" t="s">
        <v>271</v>
      </c>
      <c r="F113" s="99" t="s">
        <v>85</v>
      </c>
      <c r="G113" s="102">
        <v>44898</v>
      </c>
      <c r="H113" s="99" t="s">
        <v>111</v>
      </c>
      <c r="I113" s="99"/>
      <c r="J113" s="7"/>
      <c r="K113" s="103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51" x14ac:dyDescent="0.2">
      <c r="A114" s="99" t="str">
        <f t="shared" si="13"/>
        <v>[Classroom-87]</v>
      </c>
      <c r="B114" s="99" t="s">
        <v>116</v>
      </c>
      <c r="C114" s="159" t="s">
        <v>267</v>
      </c>
      <c r="D114" s="101">
        <v>10</v>
      </c>
      <c r="E114" s="160" t="s">
        <v>272</v>
      </c>
      <c r="F114" s="99" t="s">
        <v>85</v>
      </c>
      <c r="G114" s="102">
        <v>44898</v>
      </c>
      <c r="H114" s="99" t="s">
        <v>111</v>
      </c>
      <c r="I114" s="99"/>
      <c r="J114" s="7"/>
      <c r="K114" s="103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51" x14ac:dyDescent="0.2">
      <c r="A115" s="99" t="str">
        <f t="shared" si="13"/>
        <v>[Classroom-88]</v>
      </c>
      <c r="B115" s="99" t="s">
        <v>116</v>
      </c>
      <c r="C115" s="159" t="s">
        <v>267</v>
      </c>
      <c r="D115" s="101">
        <v>2021</v>
      </c>
      <c r="E115" s="160" t="s">
        <v>273</v>
      </c>
      <c r="F115" s="99" t="s">
        <v>85</v>
      </c>
      <c r="G115" s="102">
        <v>44898</v>
      </c>
      <c r="H115" s="99" t="s">
        <v>111</v>
      </c>
      <c r="I115" s="99"/>
      <c r="J115" s="7"/>
      <c r="K115" s="103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51" x14ac:dyDescent="0.2">
      <c r="A116" s="99" t="str">
        <f t="shared" si="13"/>
        <v>[Classroom-89]</v>
      </c>
      <c r="B116" s="99" t="s">
        <v>116</v>
      </c>
      <c r="C116" s="159" t="s">
        <v>267</v>
      </c>
      <c r="D116" s="101">
        <v>3</v>
      </c>
      <c r="E116" s="160" t="s">
        <v>274</v>
      </c>
      <c r="F116" s="99" t="s">
        <v>85</v>
      </c>
      <c r="G116" s="102">
        <v>44898</v>
      </c>
      <c r="H116" s="99" t="s">
        <v>111</v>
      </c>
      <c r="I116" s="99"/>
      <c r="J116" s="7"/>
      <c r="K116" s="103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1:26" ht="12.75" customHeigh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1:26" ht="12.75" customHeigh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1:26" ht="12.75" customHeigh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1:26" ht="12.75" customHeigh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1:26" ht="12.75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1:26" ht="12.75" customHeigh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1:26" ht="12.75" customHeigh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1:26" ht="12.75" customHeigh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1:26" ht="12.75" customHeigh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1:26" ht="12.75" customHeigh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1:26" ht="12.75" customHeigh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1:25" ht="12.75" customHeigh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1:25" ht="12.75" customHeigh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1:25" ht="12.75" customHeigh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1:25" ht="12.75" customHeigh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1:25" ht="12.75" customHeigh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1:25" ht="12.7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1:25" ht="12.75" customHeigh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1:25" ht="12.75" customHeigh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1:25" ht="12.75" customHeight="1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1:25" ht="12.7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1:25" ht="12.75" customHeight="1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1:25" ht="12.75" customHeight="1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1:25" ht="12.75" customHeight="1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1:25" ht="12.7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1:25" ht="12.75" customHeight="1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1:25" ht="12.75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1:25" ht="12.75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1:25" ht="12.75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1:25" ht="12.75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1:25" ht="12.75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1:25" ht="12.75" customHeight="1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1:25" ht="12.75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1:25" ht="12.75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1:25" ht="12.75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1:25" ht="12.75" customHeight="1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1:25" ht="12.75" customHeight="1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1:25" ht="12.75" customHeight="1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1:25" ht="12.75" customHeight="1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1:25" ht="12.75" customHeight="1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1:25" ht="12.75" customHeight="1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1:25" ht="12.75" customHeight="1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1:25" ht="12.75" customHeight="1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1:26" ht="12.75" customHeight="1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1:26" ht="12.7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1:26" ht="12.75" customHeight="1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1:26" ht="12.75" customHeight="1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1:26" ht="12.75" customHeight="1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1:26" ht="12.7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1:26" ht="12.75" customHeight="1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1:26" ht="12.75" customHeight="1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2.75" customHeight="1" x14ac:dyDescent="0.2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 ht="12.75" customHeight="1" x14ac:dyDescent="0.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spans="1:26" ht="12.75" customHeight="1" x14ac:dyDescent="0.2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 spans="1:26" ht="12.75" customHeight="1" x14ac:dyDescent="0.2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 spans="1:26" ht="12.75" customHeight="1" x14ac:dyDescent="0.2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 spans="1:26" ht="12.75" customHeight="1" x14ac:dyDescent="0.2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  <row r="1007" spans="1:26" ht="12.75" customHeight="1" x14ac:dyDescent="0.2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</row>
    <row r="1008" spans="1:26" ht="12.75" customHeight="1" x14ac:dyDescent="0.2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</row>
    <row r="1009" spans="1:26" ht="12.75" customHeight="1" x14ac:dyDescent="0.2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</row>
    <row r="1010" spans="1:26" ht="12.75" customHeight="1" x14ac:dyDescent="0.2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</row>
    <row r="1011" spans="1:26" ht="12.75" customHeight="1" x14ac:dyDescent="0.2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</row>
    <row r="1012" spans="1:26" ht="12.75" customHeight="1" x14ac:dyDescent="0.2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</row>
    <row r="1013" spans="1:26" ht="12.75" customHeight="1" x14ac:dyDescent="0.2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</row>
    <row r="1014" spans="1:26" ht="12.75" customHeight="1" x14ac:dyDescent="0.2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</row>
    <row r="1015" spans="1:26" ht="12.75" customHeight="1" x14ac:dyDescent="0.2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</row>
    <row r="1016" spans="1:26" ht="12.75" customHeight="1" x14ac:dyDescent="0.2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7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</row>
    <row r="1017" spans="1:26" ht="12.75" customHeight="1" x14ac:dyDescent="0.2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7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</row>
    <row r="1018" spans="1:26" ht="12.75" customHeight="1" x14ac:dyDescent="0.2">
      <c r="A1018" s="7"/>
      <c r="B1018" s="7"/>
      <c r="C1018" s="7"/>
      <c r="D1018" s="7"/>
      <c r="E1018" s="7"/>
      <c r="F1018" s="7"/>
      <c r="G1018" s="7"/>
      <c r="H1018" s="7"/>
      <c r="I1018" s="7"/>
      <c r="J1018" s="7"/>
      <c r="K1018" s="7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</row>
    <row r="1019" spans="1:26" ht="12.75" customHeight="1" x14ac:dyDescent="0.2">
      <c r="A1019" s="7"/>
      <c r="B1019" s="7"/>
      <c r="C1019" s="7"/>
      <c r="D1019" s="7"/>
      <c r="E1019" s="7"/>
      <c r="F1019" s="7"/>
      <c r="G1019" s="7"/>
      <c r="H1019" s="7"/>
      <c r="I1019" s="7"/>
      <c r="J1019" s="7"/>
      <c r="K1019" s="7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</row>
    <row r="1020" spans="1:26" ht="12.75" customHeight="1" x14ac:dyDescent="0.2">
      <c r="A1020" s="7"/>
      <c r="B1020" s="7"/>
      <c r="C1020" s="7"/>
      <c r="D1020" s="7"/>
      <c r="E1020" s="7"/>
      <c r="F1020" s="7"/>
      <c r="G1020" s="7"/>
      <c r="H1020" s="7"/>
      <c r="I1020" s="7"/>
      <c r="J1020" s="7"/>
      <c r="K1020" s="7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</row>
    <row r="1021" spans="1:26" ht="12.75" customHeight="1" x14ac:dyDescent="0.2">
      <c r="A1021" s="7"/>
      <c r="B1021" s="7"/>
      <c r="C1021" s="7"/>
      <c r="D1021" s="7"/>
      <c r="E1021" s="7"/>
      <c r="F1021" s="7"/>
      <c r="G1021" s="7"/>
      <c r="H1021" s="7"/>
      <c r="I1021" s="7"/>
      <c r="J1021" s="7"/>
      <c r="K1021" s="7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</row>
    <row r="1022" spans="1:26" ht="12.75" customHeight="1" x14ac:dyDescent="0.2">
      <c r="A1022" s="7"/>
      <c r="B1022" s="7"/>
      <c r="C1022" s="7"/>
      <c r="D1022" s="7"/>
      <c r="E1022" s="7"/>
      <c r="F1022" s="7"/>
      <c r="G1022" s="7"/>
      <c r="H1022" s="7"/>
      <c r="I1022" s="7"/>
      <c r="J1022" s="7"/>
      <c r="K1022" s="7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</row>
  </sheetData>
  <mergeCells count="3">
    <mergeCell ref="B2:E2"/>
    <mergeCell ref="B3:E3"/>
    <mergeCell ref="B4:E4"/>
  </mergeCells>
  <dataValidations count="1">
    <dataValidation type="list" allowBlank="1" showErrorMessage="1" sqref="F8:F116" xr:uid="{00000000-0002-0000-0400-000000000000}">
      <formula1>$K$2:$K$5</formula1>
    </dataValidation>
  </dataValidations>
  <pageMargins left="0.74791666666666667" right="0.25" top="0.75" bottom="0.98402777777777772" header="0" footer="0"/>
  <pageSetup paperSize="9" orientation="landscape" r:id="rId1"/>
  <headerFooter>
    <oddHeader>&amp;LFacilitate_Test Case\Company&amp;Rv1.0</oddHeader>
    <oddFooter>&amp;L 02ae-BM/PM/HDCV/FSOFT v2/0&amp;CInternal use&amp;R&amp;P/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4"/>
  <sheetViews>
    <sheetView topLeftCell="B1" workbookViewId="0">
      <pane ySplit="8" topLeftCell="A18" activePane="bottomLeft" state="frozen"/>
      <selection pane="bottomLeft" activeCell="E18" sqref="E18"/>
    </sheetView>
  </sheetViews>
  <sheetFormatPr defaultColWidth="12.625" defaultRowHeight="15" customHeight="1" x14ac:dyDescent="0.15"/>
  <cols>
    <col min="1" max="1" width="20.125" customWidth="1"/>
    <col min="2" max="2" width="19.125" customWidth="1"/>
    <col min="3" max="4" width="25.625" customWidth="1"/>
    <col min="5" max="5" width="28.5" customWidth="1"/>
    <col min="6" max="6" width="11.25" customWidth="1"/>
    <col min="7" max="7" width="10.625" customWidth="1"/>
    <col min="8" max="8" width="9" customWidth="1"/>
    <col min="9" max="9" width="23.125" customWidth="1"/>
    <col min="10" max="10" width="37.25" customWidth="1"/>
    <col min="11" max="11" width="8.25" customWidth="1"/>
    <col min="12" max="12" width="9.75" hidden="1" customWidth="1"/>
    <col min="13" max="26" width="9" customWidth="1"/>
  </cols>
  <sheetData>
    <row r="1" spans="1:26" ht="12.75" customHeight="1" x14ac:dyDescent="0.2">
      <c r="A1" s="7"/>
      <c r="B1" s="7"/>
      <c r="C1" s="7"/>
      <c r="D1" s="7"/>
      <c r="E1" s="7"/>
      <c r="F1" s="7"/>
      <c r="G1" s="7"/>
      <c r="H1" s="7"/>
      <c r="I1" s="7"/>
      <c r="J1" s="7"/>
      <c r="K1" s="7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" customHeight="1" x14ac:dyDescent="0.2">
      <c r="A2" s="78" t="s">
        <v>94</v>
      </c>
      <c r="B2" s="143" t="s">
        <v>164</v>
      </c>
      <c r="C2" s="144"/>
      <c r="D2" s="144"/>
      <c r="E2" s="145"/>
      <c r="F2" s="79"/>
      <c r="G2" s="32"/>
      <c r="H2" s="32"/>
      <c r="I2" s="32"/>
      <c r="J2" s="80"/>
      <c r="K2" s="81" t="s">
        <v>85</v>
      </c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</row>
    <row r="3" spans="1:26" ht="12.75" customHeight="1" x14ac:dyDescent="0.2">
      <c r="A3" s="82" t="s">
        <v>96</v>
      </c>
      <c r="B3" s="150" t="s">
        <v>220</v>
      </c>
      <c r="C3" s="120"/>
      <c r="D3" s="120"/>
      <c r="E3" s="146"/>
      <c r="F3" s="79"/>
      <c r="G3" s="32"/>
      <c r="H3" s="32"/>
      <c r="I3" s="32"/>
      <c r="J3" s="80"/>
      <c r="K3" s="81" t="s">
        <v>86</v>
      </c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</row>
    <row r="4" spans="1:26" ht="18" customHeight="1" x14ac:dyDescent="0.2">
      <c r="A4" s="82" t="s">
        <v>97</v>
      </c>
      <c r="B4" s="150" t="s">
        <v>29</v>
      </c>
      <c r="C4" s="120"/>
      <c r="D4" s="120"/>
      <c r="E4" s="146"/>
      <c r="F4" s="79"/>
      <c r="G4" s="32"/>
      <c r="H4" s="32"/>
      <c r="I4" s="32"/>
      <c r="J4" s="80"/>
      <c r="K4" s="81" t="s">
        <v>98</v>
      </c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</row>
    <row r="5" spans="1:26" ht="19.5" customHeight="1" x14ac:dyDescent="0.2">
      <c r="A5" s="83" t="s">
        <v>85</v>
      </c>
      <c r="B5" s="84" t="s">
        <v>86</v>
      </c>
      <c r="C5" s="84" t="s">
        <v>87</v>
      </c>
      <c r="D5" s="84" t="s">
        <v>88</v>
      </c>
      <c r="E5" s="85" t="s">
        <v>99</v>
      </c>
      <c r="F5" s="86"/>
      <c r="G5" s="87"/>
      <c r="H5" s="87"/>
      <c r="I5" s="87"/>
      <c r="J5" s="88"/>
      <c r="K5" s="81" t="s">
        <v>88</v>
      </c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</row>
    <row r="6" spans="1:26" ht="15" customHeight="1" x14ac:dyDescent="0.2">
      <c r="A6" s="89">
        <f>COUNTIF(F11:F1002,"Pass")</f>
        <v>12</v>
      </c>
      <c r="B6" s="90">
        <f>COUNTIF(F11:F1002,"Fail")</f>
        <v>0</v>
      </c>
      <c r="C6" s="90">
        <f>E6-D6-B6-A6</f>
        <v>0</v>
      </c>
      <c r="D6" s="90">
        <f>COUNTIF(F11:F1002,"N/A")</f>
        <v>0</v>
      </c>
      <c r="E6" s="91">
        <f>COUNTA(A11:A1002)-5</f>
        <v>12</v>
      </c>
      <c r="F6" s="92"/>
      <c r="G6" s="87"/>
      <c r="H6" s="87"/>
      <c r="I6" s="87"/>
      <c r="J6" s="88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</row>
    <row r="7" spans="1:26" ht="15" customHeight="1" x14ac:dyDescent="0.2">
      <c r="A7" s="87"/>
      <c r="B7" s="87"/>
      <c r="C7" s="87"/>
      <c r="D7" s="87"/>
      <c r="E7" s="87"/>
      <c r="F7" s="76"/>
      <c r="G7" s="87"/>
      <c r="H7" s="87"/>
      <c r="I7" s="87"/>
      <c r="J7" s="88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</row>
    <row r="8" spans="1:26" ht="25.5" customHeight="1" x14ac:dyDescent="0.2">
      <c r="A8" s="93" t="s">
        <v>100</v>
      </c>
      <c r="B8" s="93" t="s">
        <v>101</v>
      </c>
      <c r="C8" s="93" t="s">
        <v>102</v>
      </c>
      <c r="D8" s="93" t="s">
        <v>103</v>
      </c>
      <c r="E8" s="93" t="s">
        <v>104</v>
      </c>
      <c r="F8" s="93" t="s">
        <v>105</v>
      </c>
      <c r="G8" s="93" t="s">
        <v>106</v>
      </c>
      <c r="H8" s="93" t="s">
        <v>107</v>
      </c>
      <c r="I8" s="93" t="s">
        <v>108</v>
      </c>
      <c r="J8" s="81"/>
      <c r="K8" s="94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</row>
    <row r="9" spans="1:26" ht="14.25" x14ac:dyDescent="0.2">
      <c r="A9" s="95" t="s">
        <v>66</v>
      </c>
      <c r="B9" s="95"/>
      <c r="C9" s="96"/>
      <c r="D9" s="96"/>
      <c r="E9" s="96"/>
      <c r="F9" s="96"/>
      <c r="G9" s="96"/>
      <c r="H9" s="96"/>
      <c r="I9" s="97"/>
      <c r="J9" s="81"/>
      <c r="K9" s="98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</row>
    <row r="10" spans="1:26" ht="14.25" x14ac:dyDescent="0.2">
      <c r="A10" s="114" t="s">
        <v>165</v>
      </c>
      <c r="B10" s="115"/>
      <c r="C10" s="116"/>
      <c r="D10" s="116"/>
      <c r="E10" s="116"/>
      <c r="F10" s="116"/>
      <c r="G10" s="116"/>
      <c r="H10" s="116"/>
      <c r="I10" s="117"/>
      <c r="J10" s="81"/>
      <c r="K10" s="98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</row>
    <row r="11" spans="1:26" ht="51" x14ac:dyDescent="0.2">
      <c r="A11" s="99" t="str">
        <f>IF(OR(B11&lt;&gt;"",D11&lt;&gt;""),"["&amp;TEXT($B$2,"##")&amp;"-0]","")</f>
        <v>[Record-0]</v>
      </c>
      <c r="B11" s="99" t="s">
        <v>116</v>
      </c>
      <c r="C11" s="159" t="s">
        <v>278</v>
      </c>
      <c r="D11" s="101">
        <v>200</v>
      </c>
      <c r="E11" s="165" t="s">
        <v>268</v>
      </c>
      <c r="F11" s="99" t="s">
        <v>85</v>
      </c>
      <c r="G11" s="102">
        <v>44891</v>
      </c>
      <c r="H11" s="99" t="s">
        <v>111</v>
      </c>
      <c r="I11" s="99"/>
      <c r="J11" s="7"/>
      <c r="K11" s="103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4.25" x14ac:dyDescent="0.2">
      <c r="A12" s="114" t="s">
        <v>166</v>
      </c>
      <c r="B12" s="115"/>
      <c r="C12" s="116"/>
      <c r="D12" s="116"/>
      <c r="E12" s="116"/>
      <c r="F12" s="116"/>
      <c r="G12" s="116"/>
      <c r="H12" s="116"/>
      <c r="I12" s="117"/>
      <c r="J12" s="81"/>
      <c r="K12" s="98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</row>
    <row r="13" spans="1:26" ht="51" x14ac:dyDescent="0.2">
      <c r="A13" s="99" t="str">
        <f>IF(OR(B13&lt;&gt;"",D13&lt;&gt;""),"["&amp;TEXT($B$2,"##")&amp;"-"&amp;TEXT(ROW()-12,"##")&amp;"]","")</f>
        <v>[Record-1]</v>
      </c>
      <c r="B13" s="99" t="s">
        <v>116</v>
      </c>
      <c r="C13" s="159" t="s">
        <v>278</v>
      </c>
      <c r="D13" s="101">
        <v>200</v>
      </c>
      <c r="E13" s="165" t="s">
        <v>268</v>
      </c>
      <c r="F13" s="99" t="s">
        <v>85</v>
      </c>
      <c r="G13" s="102">
        <v>44898</v>
      </c>
      <c r="H13" s="99" t="s">
        <v>111</v>
      </c>
      <c r="I13" s="99"/>
      <c r="J13" s="7"/>
      <c r="K13" s="103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4.25" x14ac:dyDescent="0.2">
      <c r="A14" s="95" t="s">
        <v>68</v>
      </c>
      <c r="B14" s="104"/>
      <c r="C14" s="105"/>
      <c r="D14" s="105"/>
      <c r="E14" s="105"/>
      <c r="F14" s="105"/>
      <c r="G14" s="105"/>
      <c r="H14" s="105"/>
      <c r="I14" s="106"/>
      <c r="J14" s="81"/>
      <c r="K14" s="98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</row>
    <row r="15" spans="1:26" ht="14.25" x14ac:dyDescent="0.2">
      <c r="A15" s="114" t="s">
        <v>167</v>
      </c>
      <c r="B15" s="115"/>
      <c r="C15" s="116"/>
      <c r="D15" s="116"/>
      <c r="E15" s="116"/>
      <c r="F15" s="116"/>
      <c r="G15" s="116"/>
      <c r="H15" s="116"/>
      <c r="I15" s="117"/>
      <c r="J15" s="81"/>
      <c r="K15" s="98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</row>
    <row r="16" spans="1:26" ht="51" x14ac:dyDescent="0.2">
      <c r="A16" s="99" t="str">
        <f>IF(OR(B16&lt;&gt;"",D16&lt;&gt;""),"["&amp;TEXT($B$2,"##")&amp;"-"&amp;TEXT(ROW()-14,"##")&amp;"]","")</f>
        <v>[Record-2]</v>
      </c>
      <c r="B16" s="99" t="s">
        <v>116</v>
      </c>
      <c r="C16" s="159" t="s">
        <v>279</v>
      </c>
      <c r="D16" s="101">
        <v>200</v>
      </c>
      <c r="E16" s="165" t="s">
        <v>268</v>
      </c>
      <c r="F16" s="99" t="s">
        <v>85</v>
      </c>
      <c r="G16" s="102">
        <v>44891</v>
      </c>
      <c r="H16" s="99" t="s">
        <v>111</v>
      </c>
      <c r="I16" s="99"/>
      <c r="J16" s="7"/>
      <c r="K16" s="103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4.25" x14ac:dyDescent="0.2">
      <c r="A17" s="114" t="s">
        <v>168</v>
      </c>
      <c r="B17" s="115"/>
      <c r="C17" s="116"/>
      <c r="D17" s="116"/>
      <c r="E17" s="116"/>
      <c r="F17" s="116"/>
      <c r="G17" s="116"/>
      <c r="H17" s="116"/>
      <c r="I17" s="117"/>
      <c r="J17" s="81"/>
      <c r="K17" s="98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</row>
    <row r="18" spans="1:26" ht="51" x14ac:dyDescent="0.2">
      <c r="A18" s="99" t="str">
        <f>IF(OR(B18&lt;&gt;"",D18&lt;&gt;""),"["&amp;TEXT($B$2,"##")&amp;"-"&amp;TEXT(ROW()-15,"##")&amp;"]","")</f>
        <v>[Record-3]</v>
      </c>
      <c r="B18" s="99" t="s">
        <v>116</v>
      </c>
      <c r="C18" s="159" t="s">
        <v>279</v>
      </c>
      <c r="D18" s="101">
        <v>400</v>
      </c>
      <c r="E18" s="165" t="s">
        <v>269</v>
      </c>
      <c r="F18" s="99" t="s">
        <v>85</v>
      </c>
      <c r="G18" s="102">
        <v>44891</v>
      </c>
      <c r="H18" s="99" t="s">
        <v>111</v>
      </c>
      <c r="I18" s="109"/>
      <c r="J18" s="7"/>
      <c r="K18" s="7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4.25" x14ac:dyDescent="0.2">
      <c r="A19" s="95" t="s">
        <v>69</v>
      </c>
      <c r="B19" s="104"/>
      <c r="C19" s="105"/>
      <c r="D19" s="105"/>
      <c r="E19" s="105"/>
      <c r="F19" s="105"/>
      <c r="G19" s="105"/>
      <c r="H19" s="105"/>
      <c r="I19" s="106"/>
      <c r="J19" s="81"/>
      <c r="K19" s="98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</row>
    <row r="20" spans="1:26" ht="38.25" x14ac:dyDescent="0.2">
      <c r="A20" s="99" t="str">
        <f t="shared" ref="A20:A27" si="0">IF(OR(B20&lt;&gt;"",D20&lt;&gt;""),"["&amp;TEXT($B$2,"##")&amp;"-"&amp;TEXT(ROW()-16,"##")&amp;"]","")</f>
        <v>[Record-4]</v>
      </c>
      <c r="B20" s="99" t="s">
        <v>116</v>
      </c>
      <c r="C20" s="159" t="s">
        <v>280</v>
      </c>
      <c r="D20" s="101">
        <v>200</v>
      </c>
      <c r="E20" s="165" t="s">
        <v>268</v>
      </c>
      <c r="F20" s="99" t="s">
        <v>85</v>
      </c>
      <c r="G20" s="102">
        <v>44891</v>
      </c>
      <c r="H20" s="99" t="s">
        <v>111</v>
      </c>
      <c r="I20" s="109"/>
      <c r="J20" s="7"/>
      <c r="K20" s="7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38.25" x14ac:dyDescent="0.2">
      <c r="A21" s="99" t="str">
        <f t="shared" si="0"/>
        <v>[Record-5]</v>
      </c>
      <c r="B21" s="99" t="s">
        <v>112</v>
      </c>
      <c r="C21" s="159" t="s">
        <v>280</v>
      </c>
      <c r="D21" s="101" t="s">
        <v>113</v>
      </c>
      <c r="E21" s="159" t="s">
        <v>281</v>
      </c>
      <c r="F21" s="99" t="s">
        <v>85</v>
      </c>
      <c r="G21" s="102">
        <v>44891</v>
      </c>
      <c r="H21" s="99" t="s">
        <v>111</v>
      </c>
      <c r="I21" s="109"/>
      <c r="J21" s="7"/>
      <c r="K21" s="7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38.25" x14ac:dyDescent="0.2">
      <c r="A22" s="99" t="str">
        <f t="shared" si="0"/>
        <v>[Record-6]</v>
      </c>
      <c r="B22" s="99" t="s">
        <v>114</v>
      </c>
      <c r="C22" s="159" t="s">
        <v>280</v>
      </c>
      <c r="D22" s="100" t="s">
        <v>115</v>
      </c>
      <c r="E22" s="99"/>
      <c r="F22" s="99" t="s">
        <v>85</v>
      </c>
      <c r="G22" s="102">
        <v>44891</v>
      </c>
      <c r="H22" s="99" t="s">
        <v>111</v>
      </c>
      <c r="I22" s="109"/>
      <c r="J22" s="7"/>
      <c r="K22" s="7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38.25" x14ac:dyDescent="0.2">
      <c r="A23" s="99" t="str">
        <f t="shared" si="0"/>
        <v>[Record-7]</v>
      </c>
      <c r="B23" s="99" t="s">
        <v>116</v>
      </c>
      <c r="C23" s="159" t="s">
        <v>280</v>
      </c>
      <c r="D23" s="101">
        <v>4</v>
      </c>
      <c r="E23" s="160" t="s">
        <v>283</v>
      </c>
      <c r="F23" s="99" t="s">
        <v>85</v>
      </c>
      <c r="G23" s="102">
        <v>44891</v>
      </c>
      <c r="H23" s="99" t="s">
        <v>111</v>
      </c>
      <c r="I23" s="109"/>
      <c r="J23" s="7"/>
      <c r="K23" s="7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38.25" x14ac:dyDescent="0.2">
      <c r="A24" s="99" t="str">
        <f t="shared" si="0"/>
        <v>[Record-8]</v>
      </c>
      <c r="B24" s="99" t="s">
        <v>117</v>
      </c>
      <c r="C24" s="159" t="s">
        <v>280</v>
      </c>
      <c r="D24" s="100" t="s">
        <v>110</v>
      </c>
      <c r="E24" s="160" t="s">
        <v>284</v>
      </c>
      <c r="F24" s="99" t="s">
        <v>85</v>
      </c>
      <c r="G24" s="102">
        <v>44891</v>
      </c>
      <c r="H24" s="99" t="s">
        <v>111</v>
      </c>
      <c r="I24" s="109"/>
      <c r="J24" s="7"/>
      <c r="K24" s="7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38.25" x14ac:dyDescent="0.2">
      <c r="A25" s="99" t="str">
        <f t="shared" si="0"/>
        <v>[Record-9]</v>
      </c>
      <c r="B25" s="99" t="s">
        <v>117</v>
      </c>
      <c r="C25" s="159" t="s">
        <v>280</v>
      </c>
      <c r="D25" s="100" t="s">
        <v>110</v>
      </c>
      <c r="E25" s="160" t="s">
        <v>284</v>
      </c>
      <c r="F25" s="99" t="s">
        <v>85</v>
      </c>
      <c r="G25" s="102">
        <v>44891</v>
      </c>
      <c r="H25" s="99" t="s">
        <v>111</v>
      </c>
      <c r="I25" s="109"/>
      <c r="J25" s="7"/>
      <c r="K25" s="7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38.25" x14ac:dyDescent="0.2">
      <c r="A26" s="99" t="str">
        <f t="shared" si="0"/>
        <v>[Record-10]</v>
      </c>
      <c r="B26" s="99" t="s">
        <v>117</v>
      </c>
      <c r="C26" s="159" t="s">
        <v>280</v>
      </c>
      <c r="D26" s="100" t="s">
        <v>110</v>
      </c>
      <c r="E26" s="160" t="s">
        <v>284</v>
      </c>
      <c r="F26" s="99" t="s">
        <v>85</v>
      </c>
      <c r="G26" s="102">
        <v>44891</v>
      </c>
      <c r="H26" s="99" t="s">
        <v>111</v>
      </c>
      <c r="I26" s="109"/>
      <c r="J26" s="7"/>
      <c r="K26" s="7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38.25" x14ac:dyDescent="0.2">
      <c r="A27" s="99" t="str">
        <f t="shared" si="0"/>
        <v>[Record-11]</v>
      </c>
      <c r="B27" s="99" t="s">
        <v>117</v>
      </c>
      <c r="C27" s="159" t="s">
        <v>280</v>
      </c>
      <c r="D27" s="100" t="s">
        <v>110</v>
      </c>
      <c r="E27" s="160" t="s">
        <v>284</v>
      </c>
      <c r="F27" s="99" t="s">
        <v>85</v>
      </c>
      <c r="G27" s="102">
        <v>44891</v>
      </c>
      <c r="H27" s="99" t="s">
        <v>111</v>
      </c>
      <c r="I27" s="109"/>
      <c r="J27" s="7"/>
      <c r="K27" s="7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 x14ac:dyDescent="0.2">
      <c r="A28" s="7"/>
      <c r="B28" s="7"/>
      <c r="C28" s="7"/>
      <c r="D28" s="7"/>
      <c r="E28" s="7"/>
      <c r="F28" s="7"/>
      <c r="G28" s="7"/>
      <c r="H28" s="7"/>
      <c r="I28" s="7"/>
      <c r="J28" s="7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6" ht="12.75" customHeight="1" x14ac:dyDescent="0.2">
      <c r="A29" s="7"/>
      <c r="B29" s="7"/>
      <c r="C29" s="7"/>
      <c r="D29" s="7"/>
      <c r="E29" s="7"/>
      <c r="F29" s="7"/>
      <c r="G29" s="7"/>
      <c r="H29" s="7"/>
      <c r="I29" s="7"/>
      <c r="J29" s="7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6" ht="12.75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6" ht="12.75" customHeight="1" x14ac:dyDescent="0.2">
      <c r="A31" s="7"/>
      <c r="B31" s="7"/>
      <c r="C31" s="7"/>
      <c r="D31" s="7"/>
      <c r="E31" s="7"/>
      <c r="F31" s="7"/>
      <c r="G31" s="7"/>
      <c r="H31" s="7"/>
      <c r="I31" s="7"/>
      <c r="J31" s="7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6" ht="12.75" customHeight="1" x14ac:dyDescent="0.2">
      <c r="A32" s="7"/>
      <c r="B32" s="7"/>
      <c r="C32" s="7"/>
      <c r="D32" s="7"/>
      <c r="E32" s="7"/>
      <c r="F32" s="7"/>
      <c r="G32" s="7"/>
      <c r="H32" s="7"/>
      <c r="I32" s="7"/>
      <c r="J32" s="7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12.75" customHeight="1" x14ac:dyDescent="0.2">
      <c r="A33" s="7"/>
      <c r="B33" s="7"/>
      <c r="C33" s="7"/>
      <c r="D33" s="7"/>
      <c r="E33" s="7"/>
      <c r="F33" s="7"/>
      <c r="G33" s="7"/>
      <c r="H33" s="7"/>
      <c r="I33" s="7"/>
      <c r="J33" s="7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12.75" customHeight="1" x14ac:dyDescent="0.2">
      <c r="A34" s="7"/>
      <c r="B34" s="7"/>
      <c r="C34" s="7"/>
      <c r="D34" s="7"/>
      <c r="E34" s="7"/>
      <c r="F34" s="7"/>
      <c r="G34" s="7"/>
      <c r="H34" s="7"/>
      <c r="I34" s="7"/>
      <c r="J34" s="7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12.75" customHeight="1" x14ac:dyDescent="0.2">
      <c r="A35" s="7"/>
      <c r="B35" s="7"/>
      <c r="C35" s="7"/>
      <c r="D35" s="7"/>
      <c r="E35" s="7"/>
      <c r="F35" s="7"/>
      <c r="G35" s="7"/>
      <c r="H35" s="7"/>
      <c r="I35" s="7"/>
      <c r="J35" s="7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12.75" customHeight="1" x14ac:dyDescent="0.2">
      <c r="A36" s="7"/>
      <c r="B36" s="7"/>
      <c r="C36" s="7"/>
      <c r="D36" s="7"/>
      <c r="E36" s="7"/>
      <c r="F36" s="7"/>
      <c r="G36" s="7"/>
      <c r="H36" s="7"/>
      <c r="I36" s="7"/>
      <c r="J36" s="7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12.75" customHeight="1" x14ac:dyDescent="0.2">
      <c r="A37" s="7"/>
      <c r="B37" s="7"/>
      <c r="C37" s="7"/>
      <c r="D37" s="7"/>
      <c r="E37" s="7"/>
      <c r="F37" s="7"/>
      <c r="G37" s="7"/>
      <c r="H37" s="7"/>
      <c r="I37" s="7"/>
      <c r="J37" s="7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ht="12.75" customHeight="1" x14ac:dyDescent="0.2">
      <c r="A38" s="7"/>
      <c r="B38" s="7"/>
      <c r="C38" s="7"/>
      <c r="D38" s="7"/>
      <c r="E38" s="7"/>
      <c r="F38" s="7"/>
      <c r="G38" s="7"/>
      <c r="H38" s="7"/>
      <c r="I38" s="7"/>
      <c r="J38" s="7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ht="12.75" customHeight="1" x14ac:dyDescent="0.2">
      <c r="A39" s="7"/>
      <c r="B39" s="7"/>
      <c r="C39" s="7"/>
      <c r="D39" s="7"/>
      <c r="E39" s="7"/>
      <c r="F39" s="7"/>
      <c r="G39" s="7"/>
      <c r="H39" s="7"/>
      <c r="I39" s="7"/>
      <c r="J39" s="7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ht="12.75" customHeight="1" x14ac:dyDescent="0.2">
      <c r="A40" s="7"/>
      <c r="B40" s="7"/>
      <c r="C40" s="7"/>
      <c r="D40" s="7"/>
      <c r="E40" s="7"/>
      <c r="F40" s="7"/>
      <c r="G40" s="7"/>
      <c r="H40" s="7"/>
      <c r="I40" s="7"/>
      <c r="J40" s="7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 ht="12.75" customHeight="1" x14ac:dyDescent="0.2">
      <c r="A41" s="7"/>
      <c r="B41" s="7"/>
      <c r="C41" s="7"/>
      <c r="D41" s="7"/>
      <c r="E41" s="7"/>
      <c r="F41" s="7"/>
      <c r="G41" s="7"/>
      <c r="H41" s="7"/>
      <c r="I41" s="7"/>
      <c r="J41" s="7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 ht="12.75" customHeight="1" x14ac:dyDescent="0.2">
      <c r="A42" s="7"/>
      <c r="B42" s="7"/>
      <c r="C42" s="7"/>
      <c r="D42" s="7"/>
      <c r="E42" s="7"/>
      <c r="F42" s="7"/>
      <c r="G42" s="7"/>
      <c r="H42" s="7"/>
      <c r="I42" s="7"/>
      <c r="J42" s="7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 ht="12.75" customHeight="1" x14ac:dyDescent="0.2">
      <c r="A43" s="7"/>
      <c r="B43" s="7"/>
      <c r="C43" s="7"/>
      <c r="D43" s="7"/>
      <c r="E43" s="7"/>
      <c r="F43" s="7"/>
      <c r="G43" s="7"/>
      <c r="H43" s="7"/>
      <c r="I43" s="7"/>
      <c r="J43" s="7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 ht="12.75" customHeight="1" x14ac:dyDescent="0.2">
      <c r="A44" s="7"/>
      <c r="B44" s="7"/>
      <c r="C44" s="7"/>
      <c r="D44" s="7"/>
      <c r="E44" s="7"/>
      <c r="F44" s="7"/>
      <c r="G44" s="7"/>
      <c r="H44" s="7"/>
      <c r="I44" s="7"/>
      <c r="J44" s="7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 ht="12.75" customHeight="1" x14ac:dyDescent="0.2">
      <c r="A45" s="7"/>
      <c r="B45" s="7"/>
      <c r="C45" s="7"/>
      <c r="D45" s="7"/>
      <c r="E45" s="7"/>
      <c r="F45" s="7"/>
      <c r="G45" s="7"/>
      <c r="H45" s="7"/>
      <c r="I45" s="7"/>
      <c r="J45" s="7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 ht="12.75" customHeight="1" x14ac:dyDescent="0.2">
      <c r="A46" s="7"/>
      <c r="B46" s="7"/>
      <c r="C46" s="7"/>
      <c r="D46" s="7"/>
      <c r="E46" s="7"/>
      <c r="F46" s="7"/>
      <c r="G46" s="7"/>
      <c r="H46" s="7"/>
      <c r="I46" s="7"/>
      <c r="J46" s="7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 ht="12.75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 ht="12.75" customHeight="1" x14ac:dyDescent="0.2">
      <c r="A48" s="7"/>
      <c r="B48" s="7"/>
      <c r="C48" s="7"/>
      <c r="D48" s="7"/>
      <c r="E48" s="7"/>
      <c r="F48" s="7"/>
      <c r="G48" s="7"/>
      <c r="H48" s="7"/>
      <c r="I48" s="7"/>
      <c r="J48" s="7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 ht="12.75" customHeight="1" x14ac:dyDescent="0.2">
      <c r="A49" s="7"/>
      <c r="B49" s="7"/>
      <c r="C49" s="7"/>
      <c r="D49" s="7"/>
      <c r="E49" s="7"/>
      <c r="F49" s="7"/>
      <c r="G49" s="7"/>
      <c r="H49" s="7"/>
      <c r="I49" s="7"/>
      <c r="J49" s="7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 ht="12.7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 ht="12.75" customHeight="1" x14ac:dyDescent="0.2">
      <c r="A51" s="7"/>
      <c r="B51" s="7"/>
      <c r="C51" s="7"/>
      <c r="D51" s="7"/>
      <c r="E51" s="7"/>
      <c r="F51" s="7"/>
      <c r="G51" s="7"/>
      <c r="H51" s="7"/>
      <c r="I51" s="7"/>
      <c r="J51" s="7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 ht="12.75" customHeight="1" x14ac:dyDescent="0.2">
      <c r="A52" s="7"/>
      <c r="B52" s="7"/>
      <c r="C52" s="7"/>
      <c r="D52" s="7"/>
      <c r="E52" s="7"/>
      <c r="F52" s="7"/>
      <c r="G52" s="7"/>
      <c r="H52" s="7"/>
      <c r="I52" s="7"/>
      <c r="J52" s="7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ht="12.75" customHeight="1" x14ac:dyDescent="0.2">
      <c r="A53" s="7"/>
      <c r="B53" s="7"/>
      <c r="C53" s="7"/>
      <c r="D53" s="7"/>
      <c r="E53" s="7"/>
      <c r="F53" s="7"/>
      <c r="G53" s="7"/>
      <c r="H53" s="7"/>
      <c r="I53" s="7"/>
      <c r="J53" s="7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 ht="12.75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1:25" ht="12.75" customHeight="1" x14ac:dyDescent="0.2">
      <c r="A55" s="7"/>
      <c r="B55" s="7"/>
      <c r="C55" s="7"/>
      <c r="D55" s="7"/>
      <c r="E55" s="7"/>
      <c r="F55" s="7"/>
      <c r="G55" s="7"/>
      <c r="H55" s="7"/>
      <c r="I55" s="7"/>
      <c r="J55" s="7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1:25" ht="12.75" customHeight="1" x14ac:dyDescent="0.2">
      <c r="A56" s="7"/>
      <c r="B56" s="7"/>
      <c r="C56" s="7"/>
      <c r="D56" s="7"/>
      <c r="E56" s="7"/>
      <c r="F56" s="7"/>
      <c r="G56" s="7"/>
      <c r="H56" s="7"/>
      <c r="I56" s="7"/>
      <c r="J56" s="7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 ht="12.75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 ht="12.75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 ht="12.75" customHeight="1" x14ac:dyDescent="0.2">
      <c r="A59" s="7"/>
      <c r="B59" s="7"/>
      <c r="C59" s="7"/>
      <c r="D59" s="7"/>
      <c r="E59" s="7"/>
      <c r="F59" s="7"/>
      <c r="G59" s="7"/>
      <c r="H59" s="7"/>
      <c r="I59" s="7"/>
      <c r="J59" s="7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1:25" ht="12.75" customHeight="1" x14ac:dyDescent="0.2">
      <c r="A60" s="7"/>
      <c r="B60" s="7"/>
      <c r="C60" s="7"/>
      <c r="D60" s="7"/>
      <c r="E60" s="7"/>
      <c r="F60" s="7"/>
      <c r="G60" s="7"/>
      <c r="H60" s="7"/>
      <c r="I60" s="7"/>
      <c r="J60" s="7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1:25" ht="12.75" customHeight="1" x14ac:dyDescent="0.2">
      <c r="A61" s="7"/>
      <c r="B61" s="7"/>
      <c r="C61" s="7"/>
      <c r="D61" s="7"/>
      <c r="E61" s="7"/>
      <c r="F61" s="7"/>
      <c r="G61" s="7"/>
      <c r="H61" s="7"/>
      <c r="I61" s="7"/>
      <c r="J61" s="7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1:25" ht="12.75" customHeight="1" x14ac:dyDescent="0.2">
      <c r="A62" s="7"/>
      <c r="B62" s="7"/>
      <c r="C62" s="7"/>
      <c r="D62" s="7"/>
      <c r="E62" s="7"/>
      <c r="F62" s="7"/>
      <c r="G62" s="7"/>
      <c r="H62" s="7"/>
      <c r="I62" s="7"/>
      <c r="J62" s="7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 ht="12.75" customHeight="1" x14ac:dyDescent="0.2">
      <c r="A63" s="7"/>
      <c r="B63" s="7"/>
      <c r="C63" s="7"/>
      <c r="D63" s="7"/>
      <c r="E63" s="7"/>
      <c r="F63" s="7"/>
      <c r="G63" s="7"/>
      <c r="H63" s="7"/>
      <c r="I63" s="7"/>
      <c r="J63" s="7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 ht="12.75" customHeight="1" x14ac:dyDescent="0.2">
      <c r="A64" s="7"/>
      <c r="B64" s="7"/>
      <c r="C64" s="7"/>
      <c r="D64" s="7"/>
      <c r="E64" s="7"/>
      <c r="F64" s="7"/>
      <c r="G64" s="7"/>
      <c r="H64" s="7"/>
      <c r="I64" s="7"/>
      <c r="J64" s="7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1:25" ht="12.75" customHeight="1" x14ac:dyDescent="0.2">
      <c r="A65" s="7"/>
      <c r="B65" s="7"/>
      <c r="C65" s="7"/>
      <c r="D65" s="7"/>
      <c r="E65" s="7"/>
      <c r="F65" s="7"/>
      <c r="G65" s="7"/>
      <c r="H65" s="7"/>
      <c r="I65" s="7"/>
      <c r="J65" s="7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1:25" ht="12.75" customHeight="1" x14ac:dyDescent="0.2">
      <c r="A66" s="7"/>
      <c r="B66" s="7"/>
      <c r="C66" s="7"/>
      <c r="D66" s="7"/>
      <c r="E66" s="7"/>
      <c r="F66" s="7"/>
      <c r="G66" s="7"/>
      <c r="H66" s="7"/>
      <c r="I66" s="7"/>
      <c r="J66" s="7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1:25" ht="12.75" customHeight="1" x14ac:dyDescent="0.2">
      <c r="A67" s="7"/>
      <c r="B67" s="7"/>
      <c r="C67" s="7"/>
      <c r="D67" s="7"/>
      <c r="E67" s="7"/>
      <c r="F67" s="7"/>
      <c r="G67" s="7"/>
      <c r="H67" s="7"/>
      <c r="I67" s="7"/>
      <c r="J67" s="7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1:25" ht="12.75" customHeight="1" x14ac:dyDescent="0.2">
      <c r="A68" s="7"/>
      <c r="B68" s="7"/>
      <c r="C68" s="7"/>
      <c r="D68" s="7"/>
      <c r="E68" s="7"/>
      <c r="F68" s="7"/>
      <c r="G68" s="7"/>
      <c r="H68" s="7"/>
      <c r="I68" s="7"/>
      <c r="J68" s="7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1:25" ht="12.75" customHeight="1" x14ac:dyDescent="0.2">
      <c r="A69" s="7"/>
      <c r="B69" s="7"/>
      <c r="C69" s="7"/>
      <c r="D69" s="7"/>
      <c r="E69" s="7"/>
      <c r="F69" s="7"/>
      <c r="G69" s="7"/>
      <c r="H69" s="7"/>
      <c r="I69" s="7"/>
      <c r="J69" s="7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1:25" ht="12.75" customHeight="1" x14ac:dyDescent="0.2">
      <c r="A70" s="7"/>
      <c r="B70" s="7"/>
      <c r="C70" s="7"/>
      <c r="D70" s="7"/>
      <c r="E70" s="7"/>
      <c r="F70" s="7"/>
      <c r="G70" s="7"/>
      <c r="H70" s="7"/>
      <c r="I70" s="7"/>
      <c r="J70" s="7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1:25" ht="12.75" customHeight="1" x14ac:dyDescent="0.2">
      <c r="A71" s="7"/>
      <c r="B71" s="7"/>
      <c r="C71" s="7"/>
      <c r="D71" s="7"/>
      <c r="E71" s="7"/>
      <c r="F71" s="7"/>
      <c r="G71" s="7"/>
      <c r="H71" s="7"/>
      <c r="I71" s="7"/>
      <c r="J71" s="7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1:25" ht="12.75" customHeight="1" x14ac:dyDescent="0.2">
      <c r="A72" s="7"/>
      <c r="B72" s="7"/>
      <c r="C72" s="7"/>
      <c r="D72" s="7"/>
      <c r="E72" s="7"/>
      <c r="F72" s="7"/>
      <c r="G72" s="7"/>
      <c r="H72" s="7"/>
      <c r="I72" s="7"/>
      <c r="J72" s="7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1:25" ht="12.75" customHeight="1" x14ac:dyDescent="0.2">
      <c r="A73" s="7"/>
      <c r="B73" s="7"/>
      <c r="C73" s="7"/>
      <c r="D73" s="7"/>
      <c r="E73" s="7"/>
      <c r="F73" s="7"/>
      <c r="G73" s="7"/>
      <c r="H73" s="7"/>
      <c r="I73" s="7"/>
      <c r="J73" s="7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1:25" ht="12.75" customHeight="1" x14ac:dyDescent="0.2">
      <c r="A74" s="7"/>
      <c r="B74" s="7"/>
      <c r="C74" s="7"/>
      <c r="D74" s="7"/>
      <c r="E74" s="7"/>
      <c r="F74" s="7"/>
      <c r="G74" s="7"/>
      <c r="H74" s="7"/>
      <c r="I74" s="7"/>
      <c r="J74" s="7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1:25" ht="12.75" customHeight="1" x14ac:dyDescent="0.2">
      <c r="A75" s="7"/>
      <c r="B75" s="7"/>
      <c r="C75" s="7"/>
      <c r="D75" s="7"/>
      <c r="E75" s="7"/>
      <c r="F75" s="7"/>
      <c r="G75" s="7"/>
      <c r="H75" s="7"/>
      <c r="I75" s="7"/>
      <c r="J75" s="7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1:25" ht="12.75" customHeight="1" x14ac:dyDescent="0.2">
      <c r="A76" s="7"/>
      <c r="B76" s="7"/>
      <c r="C76" s="7"/>
      <c r="D76" s="7"/>
      <c r="E76" s="7"/>
      <c r="F76" s="7"/>
      <c r="G76" s="7"/>
      <c r="H76" s="7"/>
      <c r="I76" s="7"/>
      <c r="J76" s="7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1:25" ht="12.75" customHeight="1" x14ac:dyDescent="0.2">
      <c r="A77" s="7"/>
      <c r="B77" s="7"/>
      <c r="C77" s="7"/>
      <c r="D77" s="7"/>
      <c r="E77" s="7"/>
      <c r="F77" s="7"/>
      <c r="G77" s="7"/>
      <c r="H77" s="7"/>
      <c r="I77" s="7"/>
      <c r="J77" s="7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 ht="12.7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1:25" ht="12.75" customHeight="1" x14ac:dyDescent="0.2">
      <c r="A79" s="7"/>
      <c r="B79" s="7"/>
      <c r="C79" s="7"/>
      <c r="D79" s="7"/>
      <c r="E79" s="7"/>
      <c r="F79" s="7"/>
      <c r="G79" s="7"/>
      <c r="H79" s="7"/>
      <c r="I79" s="7"/>
      <c r="J79" s="7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1:25" ht="12.75" customHeight="1" x14ac:dyDescent="0.2">
      <c r="A80" s="7"/>
      <c r="B80" s="7"/>
      <c r="C80" s="7"/>
      <c r="D80" s="7"/>
      <c r="E80" s="7"/>
      <c r="F80" s="7"/>
      <c r="G80" s="7"/>
      <c r="H80" s="7"/>
      <c r="I80" s="7"/>
      <c r="J80" s="7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25" ht="12.75" customHeight="1" x14ac:dyDescent="0.2">
      <c r="A81" s="7"/>
      <c r="B81" s="7"/>
      <c r="C81" s="7"/>
      <c r="D81" s="7"/>
      <c r="E81" s="7"/>
      <c r="F81" s="7"/>
      <c r="G81" s="7"/>
      <c r="H81" s="7"/>
      <c r="I81" s="7"/>
      <c r="J81" s="7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1:25" ht="12.7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1:25" ht="12.75" customHeight="1" x14ac:dyDescent="0.2">
      <c r="A83" s="7"/>
      <c r="B83" s="7"/>
      <c r="C83" s="7"/>
      <c r="D83" s="7"/>
      <c r="E83" s="7"/>
      <c r="F83" s="7"/>
      <c r="G83" s="7"/>
      <c r="H83" s="7"/>
      <c r="I83" s="7"/>
      <c r="J83" s="7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1:25" ht="12.75" customHeight="1" x14ac:dyDescent="0.2">
      <c r="A84" s="7"/>
      <c r="B84" s="7"/>
      <c r="C84" s="7"/>
      <c r="D84" s="7"/>
      <c r="E84" s="7"/>
      <c r="F84" s="7"/>
      <c r="G84" s="7"/>
      <c r="H84" s="7"/>
      <c r="I84" s="7"/>
      <c r="J84" s="7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1:25" ht="12.75" customHeight="1" x14ac:dyDescent="0.2">
      <c r="A85" s="7"/>
      <c r="B85" s="7"/>
      <c r="C85" s="7"/>
      <c r="D85" s="7"/>
      <c r="E85" s="7"/>
      <c r="F85" s="7"/>
      <c r="G85" s="7"/>
      <c r="H85" s="7"/>
      <c r="I85" s="7"/>
      <c r="J85" s="7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1:25" ht="12.75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1:25" ht="12.75" customHeight="1" x14ac:dyDescent="0.2">
      <c r="A87" s="7"/>
      <c r="B87" s="7"/>
      <c r="C87" s="7"/>
      <c r="D87" s="7"/>
      <c r="E87" s="7"/>
      <c r="F87" s="7"/>
      <c r="G87" s="7"/>
      <c r="H87" s="7"/>
      <c r="I87" s="7"/>
      <c r="J87" s="7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1:25" ht="12.75" customHeight="1" x14ac:dyDescent="0.2">
      <c r="A88" s="7"/>
      <c r="B88" s="7"/>
      <c r="C88" s="7"/>
      <c r="D88" s="7"/>
      <c r="E88" s="7"/>
      <c r="F88" s="7"/>
      <c r="G88" s="7"/>
      <c r="H88" s="7"/>
      <c r="I88" s="7"/>
      <c r="J88" s="7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1:25" ht="12.75" customHeight="1" x14ac:dyDescent="0.2">
      <c r="A89" s="7"/>
      <c r="B89" s="7"/>
      <c r="C89" s="7"/>
      <c r="D89" s="7"/>
      <c r="E89" s="7"/>
      <c r="F89" s="7"/>
      <c r="G89" s="7"/>
      <c r="H89" s="7"/>
      <c r="I89" s="7"/>
      <c r="J89" s="7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1:25" ht="12.75" customHeight="1" x14ac:dyDescent="0.2">
      <c r="A90" s="7"/>
      <c r="B90" s="7"/>
      <c r="C90" s="7"/>
      <c r="D90" s="7"/>
      <c r="E90" s="7"/>
      <c r="F90" s="7"/>
      <c r="G90" s="7"/>
      <c r="H90" s="7"/>
      <c r="I90" s="7"/>
      <c r="J90" s="7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1:25" ht="12.75" customHeight="1" x14ac:dyDescent="0.2">
      <c r="A91" s="7"/>
      <c r="B91" s="7"/>
      <c r="C91" s="7"/>
      <c r="D91" s="7"/>
      <c r="E91" s="7"/>
      <c r="F91" s="7"/>
      <c r="G91" s="7"/>
      <c r="H91" s="7"/>
      <c r="I91" s="7"/>
      <c r="J91" s="7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1:25" ht="12.75" customHeight="1" x14ac:dyDescent="0.2">
      <c r="A92" s="7"/>
      <c r="B92" s="7"/>
      <c r="C92" s="7"/>
      <c r="D92" s="7"/>
      <c r="E92" s="7"/>
      <c r="F92" s="7"/>
      <c r="G92" s="7"/>
      <c r="H92" s="7"/>
      <c r="I92" s="7"/>
      <c r="J92" s="7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1:25" ht="12.75" customHeight="1" x14ac:dyDescent="0.2">
      <c r="A93" s="7"/>
      <c r="B93" s="7"/>
      <c r="C93" s="7"/>
      <c r="D93" s="7"/>
      <c r="E93" s="7"/>
      <c r="F93" s="7"/>
      <c r="G93" s="7"/>
      <c r="H93" s="7"/>
      <c r="I93" s="7"/>
      <c r="J93" s="7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1:25" ht="12.75" customHeight="1" x14ac:dyDescent="0.2">
      <c r="A94" s="7"/>
      <c r="B94" s="7"/>
      <c r="C94" s="7"/>
      <c r="D94" s="7"/>
      <c r="E94" s="7"/>
      <c r="F94" s="7"/>
      <c r="G94" s="7"/>
      <c r="H94" s="7"/>
      <c r="I94" s="7"/>
      <c r="J94" s="7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1:25" ht="12.75" customHeight="1" x14ac:dyDescent="0.2">
      <c r="A95" s="7"/>
      <c r="B95" s="7"/>
      <c r="C95" s="7"/>
      <c r="D95" s="7"/>
      <c r="E95" s="7"/>
      <c r="F95" s="7"/>
      <c r="G95" s="7"/>
      <c r="H95" s="7"/>
      <c r="I95" s="7"/>
      <c r="J95" s="7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1:25" ht="12.75" customHeight="1" x14ac:dyDescent="0.2">
      <c r="A96" s="7"/>
      <c r="B96" s="7"/>
      <c r="C96" s="7"/>
      <c r="D96" s="7"/>
      <c r="E96" s="7"/>
      <c r="F96" s="7"/>
      <c r="G96" s="7"/>
      <c r="H96" s="7"/>
      <c r="I96" s="7"/>
      <c r="J96" s="7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1:25" ht="12.75" customHeight="1" x14ac:dyDescent="0.2">
      <c r="A97" s="7"/>
      <c r="B97" s="7"/>
      <c r="C97" s="7"/>
      <c r="D97" s="7"/>
      <c r="E97" s="7"/>
      <c r="F97" s="7"/>
      <c r="G97" s="7"/>
      <c r="H97" s="7"/>
      <c r="I97" s="7"/>
      <c r="J97" s="7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1:25" ht="12.75" customHeight="1" x14ac:dyDescent="0.2">
      <c r="A98" s="7"/>
      <c r="B98" s="7"/>
      <c r="C98" s="7"/>
      <c r="D98" s="7"/>
      <c r="E98" s="7"/>
      <c r="F98" s="7"/>
      <c r="G98" s="7"/>
      <c r="H98" s="7"/>
      <c r="I98" s="7"/>
      <c r="J98" s="7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1:25" ht="12.75" customHeight="1" x14ac:dyDescent="0.2">
      <c r="A99" s="7"/>
      <c r="B99" s="7"/>
      <c r="C99" s="7"/>
      <c r="D99" s="7"/>
      <c r="E99" s="7"/>
      <c r="F99" s="7"/>
      <c r="G99" s="7"/>
      <c r="H99" s="7"/>
      <c r="I99" s="7"/>
      <c r="J99" s="7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1:25" ht="12.75" customHeight="1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1:25" ht="12.75" customHeight="1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1:25" ht="12.75" customHeight="1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1:25" ht="12.75" customHeight="1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1:25" ht="12.75" customHeight="1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1:25" ht="12.75" customHeight="1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1:25" ht="12.7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1:25" ht="12.75" customHeight="1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1:25" ht="12.75" customHeight="1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1:25" ht="12.75" customHeight="1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1:25" ht="12.7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1:25" ht="12.75" customHeigh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1:25" ht="12.75" customHeigh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1:25" ht="12.75" customHeigh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1:25" ht="12.7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1:25" ht="12.75" customHeigh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1:25" ht="12.75" customHeigh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1:25" ht="12.75" customHeigh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1:25" ht="12.75" customHeigh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1:25" ht="12.75" customHeigh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1:25" ht="12.75" customHeigh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1:25" ht="12.75" customHeigh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1:25" ht="12.75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1:25" ht="12.75" customHeigh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1:25" ht="12.75" customHeigh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1:25" ht="12.75" customHeigh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1:25" ht="12.75" customHeigh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1:25" ht="12.75" customHeigh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1:25" ht="12.75" customHeigh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1:25" ht="12.75" customHeigh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1:25" ht="12.75" customHeigh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1:25" ht="12.75" customHeigh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1:25" ht="12.75" customHeigh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1:25" ht="12.75" customHeigh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1:25" ht="12.7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1:25" ht="12.75" customHeigh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1:25" ht="12.75" customHeigh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1:25" ht="12.75" customHeight="1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1:25" ht="12.7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1:25" ht="12.75" customHeight="1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1:25" ht="12.75" customHeight="1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1:25" ht="12.75" customHeight="1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1:25" ht="12.7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1:25" ht="12.75" customHeight="1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1:25" ht="12.75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1:26" ht="12.75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1:26" ht="12.75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1:26" ht="12.75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1:26" ht="12.75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1:26" ht="12.75" customHeight="1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1:26" ht="12.75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2.75" customHeight="1" x14ac:dyDescent="0.2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 ht="12.75" customHeight="1" x14ac:dyDescent="0.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spans="1:26" ht="12.75" customHeight="1" x14ac:dyDescent="0.2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 spans="1:26" ht="12.75" customHeight="1" x14ac:dyDescent="0.2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</sheetData>
  <mergeCells count="3">
    <mergeCell ref="B2:E2"/>
    <mergeCell ref="B3:E3"/>
    <mergeCell ref="B4:E4"/>
  </mergeCells>
  <dataValidations count="1">
    <dataValidation type="list" allowBlank="1" showErrorMessage="1" sqref="F8:F27" xr:uid="{00000000-0002-0000-0500-000000000000}">
      <formula1>$K$2:$K$5</formula1>
    </dataValidation>
  </dataValidations>
  <pageMargins left="0.74791666666666667" right="0.25" top="0.75" bottom="0.98402777777777772" header="0" footer="0"/>
  <pageSetup paperSize="9" orientation="landscape" r:id="rId1"/>
  <headerFooter>
    <oddHeader>&amp;LFacilitate_Test Case\Company&amp;Rv1.0</oddHeader>
    <oddFooter>&amp;L 02ae-BM/PM/HDCV/FSOFT v2/0&amp;CInternal use&amp;R&amp;P/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6"/>
  <sheetViews>
    <sheetView topLeftCell="B1" workbookViewId="0">
      <pane ySplit="8" topLeftCell="A9" activePane="bottomLeft" state="frozen"/>
      <selection pane="bottomLeft" activeCell="E11" sqref="E11"/>
    </sheetView>
  </sheetViews>
  <sheetFormatPr defaultColWidth="12.625" defaultRowHeight="15" customHeight="1" x14ac:dyDescent="0.15"/>
  <cols>
    <col min="1" max="1" width="20.125" customWidth="1"/>
    <col min="2" max="2" width="19.125" customWidth="1"/>
    <col min="3" max="4" width="25.625" customWidth="1"/>
    <col min="5" max="5" width="28.5" customWidth="1"/>
    <col min="6" max="6" width="11.25" customWidth="1"/>
    <col min="7" max="7" width="10.625" customWidth="1"/>
    <col min="8" max="8" width="9" customWidth="1"/>
    <col min="9" max="9" width="23.125" customWidth="1"/>
    <col min="10" max="10" width="37.25" customWidth="1"/>
    <col min="11" max="11" width="8.25" customWidth="1"/>
    <col min="12" max="12" width="9.75" hidden="1" customWidth="1"/>
    <col min="13" max="26" width="9" customWidth="1"/>
  </cols>
  <sheetData>
    <row r="1" spans="1:26" ht="12.75" customHeight="1" x14ac:dyDescent="0.2">
      <c r="A1" s="7"/>
      <c r="B1" s="7"/>
      <c r="C1" s="7"/>
      <c r="D1" s="7"/>
      <c r="E1" s="7"/>
      <c r="F1" s="7"/>
      <c r="G1" s="7"/>
      <c r="H1" s="7"/>
      <c r="I1" s="7"/>
      <c r="J1" s="7"/>
      <c r="K1" s="7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" customHeight="1" x14ac:dyDescent="0.2">
      <c r="A2" s="78" t="s">
        <v>94</v>
      </c>
      <c r="B2" s="143" t="s">
        <v>169</v>
      </c>
      <c r="C2" s="144"/>
      <c r="D2" s="144"/>
      <c r="E2" s="145"/>
      <c r="F2" s="79"/>
      <c r="G2" s="32"/>
      <c r="H2" s="32"/>
      <c r="I2" s="32"/>
      <c r="J2" s="80"/>
      <c r="K2" s="81" t="s">
        <v>85</v>
      </c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</row>
    <row r="3" spans="1:26" ht="12.75" customHeight="1" x14ac:dyDescent="0.2">
      <c r="A3" s="82" t="s">
        <v>96</v>
      </c>
      <c r="B3" s="150" t="s">
        <v>219</v>
      </c>
      <c r="C3" s="120"/>
      <c r="D3" s="120"/>
      <c r="E3" s="146"/>
      <c r="F3" s="79"/>
      <c r="G3" s="32"/>
      <c r="H3" s="32"/>
      <c r="I3" s="32"/>
      <c r="J3" s="80"/>
      <c r="K3" s="81" t="s">
        <v>86</v>
      </c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</row>
    <row r="4" spans="1:26" ht="18" customHeight="1" x14ac:dyDescent="0.2">
      <c r="A4" s="82" t="s">
        <v>97</v>
      </c>
      <c r="B4" s="150" t="s">
        <v>29</v>
      </c>
      <c r="C4" s="120"/>
      <c r="D4" s="120"/>
      <c r="E4" s="146"/>
      <c r="F4" s="79"/>
      <c r="G4" s="32"/>
      <c r="H4" s="32"/>
      <c r="I4" s="32"/>
      <c r="J4" s="80"/>
      <c r="K4" s="81" t="s">
        <v>98</v>
      </c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</row>
    <row r="5" spans="1:26" ht="19.5" customHeight="1" x14ac:dyDescent="0.2">
      <c r="A5" s="83" t="s">
        <v>85</v>
      </c>
      <c r="B5" s="84" t="s">
        <v>86</v>
      </c>
      <c r="C5" s="84" t="s">
        <v>87</v>
      </c>
      <c r="D5" s="84" t="s">
        <v>88</v>
      </c>
      <c r="E5" s="85" t="s">
        <v>99</v>
      </c>
      <c r="F5" s="86"/>
      <c r="G5" s="87"/>
      <c r="H5" s="87"/>
      <c r="I5" s="87"/>
      <c r="J5" s="88"/>
      <c r="K5" s="81" t="s">
        <v>88</v>
      </c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</row>
    <row r="6" spans="1:26" ht="15" customHeight="1" x14ac:dyDescent="0.2">
      <c r="A6" s="89">
        <f>COUNTIF(F10:F1004,"Pass")</f>
        <v>10</v>
      </c>
      <c r="B6" s="90">
        <f>COUNTIF(F10:F1004,"Fail")</f>
        <v>0</v>
      </c>
      <c r="C6" s="90">
        <f>E6-D6-B6-A6</f>
        <v>0</v>
      </c>
      <c r="D6" s="90">
        <f>COUNTIF(F10:F1004,"N/A")</f>
        <v>0</v>
      </c>
      <c r="E6" s="91">
        <f>COUNTA(A10:A1004)-3</f>
        <v>10</v>
      </c>
      <c r="F6" s="92"/>
      <c r="G6" s="87"/>
      <c r="H6" s="87"/>
      <c r="I6" s="87"/>
      <c r="J6" s="88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</row>
    <row r="7" spans="1:26" ht="15" customHeight="1" x14ac:dyDescent="0.2">
      <c r="A7" s="87"/>
      <c r="B7" s="87"/>
      <c r="C7" s="87"/>
      <c r="D7" s="87"/>
      <c r="E7" s="87"/>
      <c r="F7" s="76"/>
      <c r="G7" s="87"/>
      <c r="H7" s="87"/>
      <c r="I7" s="87"/>
      <c r="J7" s="88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</row>
    <row r="8" spans="1:26" ht="25.5" customHeight="1" x14ac:dyDescent="0.2">
      <c r="A8" s="93" t="s">
        <v>100</v>
      </c>
      <c r="B8" s="93" t="s">
        <v>101</v>
      </c>
      <c r="C8" s="93" t="s">
        <v>102</v>
      </c>
      <c r="D8" s="93" t="s">
        <v>103</v>
      </c>
      <c r="E8" s="93" t="s">
        <v>104</v>
      </c>
      <c r="F8" s="93" t="s">
        <v>105</v>
      </c>
      <c r="G8" s="93" t="s">
        <v>106</v>
      </c>
      <c r="H8" s="93" t="s">
        <v>107</v>
      </c>
      <c r="I8" s="93" t="s">
        <v>108</v>
      </c>
      <c r="J8" s="81"/>
      <c r="K8" s="94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</row>
    <row r="9" spans="1:26" ht="15.75" customHeight="1" x14ac:dyDescent="0.2">
      <c r="A9" s="95" t="s">
        <v>76</v>
      </c>
      <c r="B9" s="95"/>
      <c r="C9" s="96"/>
      <c r="D9" s="96"/>
      <c r="E9" s="96"/>
      <c r="F9" s="96"/>
      <c r="G9" s="96"/>
      <c r="H9" s="96"/>
      <c r="I9" s="97"/>
      <c r="J9" s="81"/>
      <c r="K9" s="98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</row>
    <row r="10" spans="1:26" ht="38.25" x14ac:dyDescent="0.2">
      <c r="A10" s="99" t="str">
        <f>IF(OR(B10&lt;&gt;"",D10&lt;&gt;""),"["&amp;TEXT($B$2,"##")&amp;"-0]","")</f>
        <v>[Subject-0]</v>
      </c>
      <c r="B10" s="99" t="s">
        <v>116</v>
      </c>
      <c r="C10" s="159" t="s">
        <v>260</v>
      </c>
      <c r="D10" s="101">
        <v>200</v>
      </c>
      <c r="E10" s="165" t="s">
        <v>268</v>
      </c>
      <c r="F10" s="99" t="s">
        <v>85</v>
      </c>
      <c r="G10" s="102">
        <v>44891</v>
      </c>
      <c r="H10" s="99" t="s">
        <v>111</v>
      </c>
      <c r="I10" s="99"/>
      <c r="J10" s="7"/>
      <c r="K10" s="103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38.25" x14ac:dyDescent="0.2">
      <c r="A11" s="99" t="str">
        <f t="shared" ref="A11:A14" si="0">IF(OR(B11&lt;&gt;"",D11&lt;&gt;""),"["&amp;TEXT($B$2,"##")&amp;"-"&amp;TEXT(ROW()-10,"##")&amp;"]","")</f>
        <v>[Subject-1]</v>
      </c>
      <c r="B11" s="99" t="s">
        <v>112</v>
      </c>
      <c r="C11" s="159" t="s">
        <v>260</v>
      </c>
      <c r="D11" s="101" t="s">
        <v>113</v>
      </c>
      <c r="E11" s="160" t="s">
        <v>281</v>
      </c>
      <c r="F11" s="99" t="s">
        <v>85</v>
      </c>
      <c r="G11" s="102">
        <v>44892</v>
      </c>
      <c r="H11" s="99" t="s">
        <v>111</v>
      </c>
      <c r="I11" s="99"/>
      <c r="J11" s="7"/>
      <c r="K11" s="103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38.25" x14ac:dyDescent="0.2">
      <c r="A12" s="99" t="str">
        <f t="shared" si="0"/>
        <v>[Subject-2]</v>
      </c>
      <c r="B12" s="99" t="s">
        <v>114</v>
      </c>
      <c r="C12" s="159" t="s">
        <v>260</v>
      </c>
      <c r="D12" s="100" t="s">
        <v>115</v>
      </c>
      <c r="E12" s="101"/>
      <c r="F12" s="99" t="s">
        <v>85</v>
      </c>
      <c r="G12" s="102">
        <v>44893</v>
      </c>
      <c r="H12" s="99" t="s">
        <v>111</v>
      </c>
      <c r="I12" s="99"/>
      <c r="J12" s="7"/>
      <c r="K12" s="103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38.25" x14ac:dyDescent="0.2">
      <c r="A13" s="99" t="str">
        <f t="shared" si="0"/>
        <v>[Subject-3]</v>
      </c>
      <c r="B13" s="99" t="s">
        <v>114</v>
      </c>
      <c r="C13" s="159" t="s">
        <v>260</v>
      </c>
      <c r="D13" s="100" t="s">
        <v>115</v>
      </c>
      <c r="E13" s="101"/>
      <c r="F13" s="99" t="s">
        <v>85</v>
      </c>
      <c r="G13" s="102">
        <v>44893</v>
      </c>
      <c r="H13" s="99" t="s">
        <v>111</v>
      </c>
      <c r="I13" s="99"/>
      <c r="J13" s="7"/>
      <c r="K13" s="103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38.25" x14ac:dyDescent="0.2">
      <c r="A14" s="99" t="str">
        <f t="shared" si="0"/>
        <v>[Subject-4]</v>
      </c>
      <c r="B14" s="99" t="s">
        <v>114</v>
      </c>
      <c r="C14" s="159" t="s">
        <v>260</v>
      </c>
      <c r="D14" s="100" t="s">
        <v>115</v>
      </c>
      <c r="E14" s="101"/>
      <c r="F14" s="99" t="s">
        <v>85</v>
      </c>
      <c r="G14" s="102">
        <v>44894</v>
      </c>
      <c r="H14" s="99" t="s">
        <v>111</v>
      </c>
      <c r="I14" s="99"/>
      <c r="J14" s="7"/>
      <c r="K14" s="103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4.25" x14ac:dyDescent="0.2">
      <c r="A15" s="95" t="s">
        <v>78</v>
      </c>
      <c r="B15" s="104"/>
      <c r="C15" s="105"/>
      <c r="D15" s="105"/>
      <c r="E15" s="105"/>
      <c r="F15" s="105"/>
      <c r="G15" s="105"/>
      <c r="H15" s="105"/>
      <c r="I15" s="106"/>
      <c r="J15" s="81"/>
      <c r="K15" s="98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</row>
    <row r="16" spans="1:26" ht="14.25" x14ac:dyDescent="0.2">
      <c r="A16" s="114" t="s">
        <v>170</v>
      </c>
      <c r="B16" s="115"/>
      <c r="C16" s="116"/>
      <c r="D16" s="116"/>
      <c r="E16" s="116"/>
      <c r="F16" s="116"/>
      <c r="G16" s="116"/>
      <c r="H16" s="116"/>
      <c r="I16" s="117"/>
      <c r="J16" s="81"/>
      <c r="K16" s="98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</row>
    <row r="17" spans="1:26" ht="38.25" x14ac:dyDescent="0.2">
      <c r="A17" s="99" t="str">
        <f t="shared" ref="A17:A20" si="1">IF(OR(B17&lt;&gt;"",D17&lt;&gt;""),"["&amp;TEXT($B$2,"##")&amp;"-"&amp;TEXT(ROW()-12,"##")&amp;"]","")</f>
        <v>[Subject-5]</v>
      </c>
      <c r="B17" s="99" t="s">
        <v>116</v>
      </c>
      <c r="C17" s="159" t="s">
        <v>260</v>
      </c>
      <c r="D17" s="101">
        <v>200</v>
      </c>
      <c r="E17" s="165" t="s">
        <v>268</v>
      </c>
      <c r="F17" s="99" t="s">
        <v>85</v>
      </c>
      <c r="G17" s="102">
        <v>44891</v>
      </c>
      <c r="H17" s="99" t="s">
        <v>111</v>
      </c>
      <c r="I17" s="99"/>
      <c r="J17" s="7"/>
      <c r="K17" s="103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38.25" x14ac:dyDescent="0.2">
      <c r="A18" s="99" t="str">
        <f t="shared" si="1"/>
        <v>[Subject-6]</v>
      </c>
      <c r="B18" s="99" t="s">
        <v>112</v>
      </c>
      <c r="C18" s="159" t="s">
        <v>260</v>
      </c>
      <c r="D18" s="101" t="s">
        <v>113</v>
      </c>
      <c r="E18" s="160" t="s">
        <v>281</v>
      </c>
      <c r="F18" s="99" t="s">
        <v>85</v>
      </c>
      <c r="G18" s="102">
        <v>44892</v>
      </c>
      <c r="H18" s="99" t="s">
        <v>111</v>
      </c>
      <c r="I18" s="109"/>
      <c r="J18" s="7"/>
      <c r="K18" s="7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38.25" x14ac:dyDescent="0.2">
      <c r="A19" s="99" t="str">
        <f t="shared" si="1"/>
        <v>[Subject-7]</v>
      </c>
      <c r="B19" s="99" t="s">
        <v>114</v>
      </c>
      <c r="C19" s="159" t="s">
        <v>260</v>
      </c>
      <c r="D19" s="100" t="s">
        <v>115</v>
      </c>
      <c r="E19" s="99"/>
      <c r="F19" s="99" t="s">
        <v>85</v>
      </c>
      <c r="G19" s="102">
        <v>44892</v>
      </c>
      <c r="H19" s="99" t="s">
        <v>111</v>
      </c>
      <c r="I19" s="109"/>
      <c r="J19" s="7"/>
      <c r="K19" s="7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38.25" x14ac:dyDescent="0.2">
      <c r="A20" s="99" t="str">
        <f t="shared" si="1"/>
        <v>[Subject-8]</v>
      </c>
      <c r="B20" s="99" t="s">
        <v>116</v>
      </c>
      <c r="C20" s="159" t="s">
        <v>260</v>
      </c>
      <c r="D20" s="101">
        <v>1</v>
      </c>
      <c r="E20" s="160" t="s">
        <v>286</v>
      </c>
      <c r="F20" s="99" t="s">
        <v>85</v>
      </c>
      <c r="G20" s="102">
        <v>44892</v>
      </c>
      <c r="H20" s="99" t="s">
        <v>111</v>
      </c>
      <c r="I20" s="109"/>
      <c r="J20" s="7"/>
      <c r="K20" s="7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4.25" x14ac:dyDescent="0.2">
      <c r="A21" s="114" t="s">
        <v>171</v>
      </c>
      <c r="B21" s="115"/>
      <c r="C21" s="115"/>
      <c r="D21" s="116"/>
      <c r="E21" s="116"/>
      <c r="F21" s="116"/>
      <c r="G21" s="116"/>
      <c r="H21" s="116"/>
      <c r="I21" s="117"/>
      <c r="J21" s="81"/>
      <c r="K21" s="98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</row>
    <row r="22" spans="1:26" ht="38.25" x14ac:dyDescent="0.2">
      <c r="A22" s="99" t="str">
        <f>IF(OR(B22&lt;&gt;"",D22&lt;&gt;""),"["&amp;TEXT($B$2,"##")&amp;"-"&amp;TEXT(ROW()-13,"##")&amp;"]","")</f>
        <v>[Subject-9]</v>
      </c>
      <c r="B22" s="99" t="s">
        <v>116</v>
      </c>
      <c r="C22" s="159" t="s">
        <v>260</v>
      </c>
      <c r="D22" s="101">
        <v>404</v>
      </c>
      <c r="E22" s="165" t="s">
        <v>285</v>
      </c>
      <c r="F22" s="99" t="s">
        <v>85</v>
      </c>
      <c r="G22" s="102">
        <v>44892</v>
      </c>
      <c r="H22" s="99" t="s">
        <v>111</v>
      </c>
      <c r="I22" s="109"/>
      <c r="J22" s="7"/>
      <c r="K22" s="7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 x14ac:dyDescent="0.2">
      <c r="A23" s="118"/>
      <c r="B23" s="118"/>
      <c r="C23" s="118"/>
      <c r="D23" s="118"/>
      <c r="E23" s="118"/>
      <c r="F23" s="118"/>
      <c r="G23" s="118"/>
      <c r="H23" s="118"/>
      <c r="I23" s="118"/>
      <c r="J23" s="7"/>
      <c r="K23" s="103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 x14ac:dyDescent="0.2">
      <c r="A24" s="7"/>
      <c r="B24" s="7"/>
      <c r="C24" s="7"/>
      <c r="D24" s="7"/>
      <c r="E24" s="7"/>
      <c r="F24" s="7"/>
      <c r="G24" s="7"/>
      <c r="H24" s="7"/>
      <c r="I24" s="7"/>
      <c r="J24" s="7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6" ht="12.75" customHeight="1" x14ac:dyDescent="0.2">
      <c r="A25" s="7"/>
      <c r="B25" s="7"/>
      <c r="C25" s="7"/>
      <c r="D25" s="7"/>
      <c r="E25" s="7"/>
      <c r="F25" s="7"/>
      <c r="G25" s="7"/>
      <c r="H25" s="7"/>
      <c r="I25" s="7"/>
      <c r="J25" s="7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6" ht="12.75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7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6" ht="12.75" customHeight="1" x14ac:dyDescent="0.2">
      <c r="A27" s="7"/>
      <c r="B27" s="7"/>
      <c r="C27" s="7"/>
      <c r="D27" s="7"/>
      <c r="E27" s="7"/>
      <c r="F27" s="7"/>
      <c r="G27" s="7"/>
      <c r="H27" s="7"/>
      <c r="I27" s="7"/>
      <c r="J27" s="7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6" ht="12.75" customHeight="1" x14ac:dyDescent="0.2">
      <c r="A28" s="7"/>
      <c r="B28" s="7"/>
      <c r="C28" s="7"/>
      <c r="D28" s="7"/>
      <c r="E28" s="7"/>
      <c r="F28" s="7"/>
      <c r="G28" s="7"/>
      <c r="H28" s="7"/>
      <c r="I28" s="7"/>
      <c r="J28" s="7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6" ht="12.75" customHeight="1" x14ac:dyDescent="0.2">
      <c r="A29" s="7"/>
      <c r="B29" s="7"/>
      <c r="C29" s="7"/>
      <c r="D29" s="7"/>
      <c r="E29" s="7"/>
      <c r="F29" s="7"/>
      <c r="G29" s="7"/>
      <c r="H29" s="7"/>
      <c r="I29" s="7"/>
      <c r="J29" s="7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6" ht="12.75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6" ht="12.75" customHeight="1" x14ac:dyDescent="0.2">
      <c r="A31" s="7"/>
      <c r="B31" s="7"/>
      <c r="C31" s="7"/>
      <c r="D31" s="7"/>
      <c r="E31" s="7"/>
      <c r="F31" s="7"/>
      <c r="G31" s="7"/>
      <c r="H31" s="7"/>
      <c r="I31" s="7"/>
      <c r="J31" s="7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6" ht="12.75" customHeight="1" x14ac:dyDescent="0.2">
      <c r="A32" s="7"/>
      <c r="B32" s="7"/>
      <c r="C32" s="7"/>
      <c r="D32" s="7"/>
      <c r="E32" s="7"/>
      <c r="F32" s="7"/>
      <c r="G32" s="7"/>
      <c r="H32" s="7"/>
      <c r="I32" s="7"/>
      <c r="J32" s="7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12.75" customHeight="1" x14ac:dyDescent="0.2">
      <c r="A33" s="7"/>
      <c r="B33" s="7"/>
      <c r="C33" s="7"/>
      <c r="D33" s="7"/>
      <c r="E33" s="7"/>
      <c r="F33" s="7"/>
      <c r="G33" s="7"/>
      <c r="H33" s="7"/>
      <c r="I33" s="7"/>
      <c r="J33" s="7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12.75" customHeight="1" x14ac:dyDescent="0.2">
      <c r="A34" s="7"/>
      <c r="B34" s="7"/>
      <c r="C34" s="7"/>
      <c r="D34" s="7"/>
      <c r="E34" s="7"/>
      <c r="F34" s="7"/>
      <c r="G34" s="7"/>
      <c r="H34" s="7"/>
      <c r="I34" s="7"/>
      <c r="J34" s="7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12.75" customHeight="1" x14ac:dyDescent="0.2">
      <c r="A35" s="7"/>
      <c r="B35" s="7"/>
      <c r="C35" s="7"/>
      <c r="D35" s="7"/>
      <c r="E35" s="7"/>
      <c r="F35" s="7"/>
      <c r="G35" s="7"/>
      <c r="H35" s="7"/>
      <c r="I35" s="7"/>
      <c r="J35" s="7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12.75" customHeight="1" x14ac:dyDescent="0.2">
      <c r="A36" s="7"/>
      <c r="B36" s="7"/>
      <c r="C36" s="7"/>
      <c r="D36" s="7"/>
      <c r="E36" s="7"/>
      <c r="F36" s="7"/>
      <c r="G36" s="7"/>
      <c r="H36" s="7"/>
      <c r="I36" s="7"/>
      <c r="J36" s="7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12.75" customHeight="1" x14ac:dyDescent="0.2">
      <c r="A37" s="7"/>
      <c r="B37" s="7"/>
      <c r="C37" s="7"/>
      <c r="D37" s="7"/>
      <c r="E37" s="7"/>
      <c r="F37" s="7"/>
      <c r="G37" s="7"/>
      <c r="H37" s="7"/>
      <c r="I37" s="7"/>
      <c r="J37" s="7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ht="12.75" customHeight="1" x14ac:dyDescent="0.2">
      <c r="A38" s="7"/>
      <c r="B38" s="7"/>
      <c r="C38" s="7"/>
      <c r="D38" s="7"/>
      <c r="E38" s="7"/>
      <c r="F38" s="7"/>
      <c r="G38" s="7"/>
      <c r="H38" s="7"/>
      <c r="I38" s="7"/>
      <c r="J38" s="7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ht="12.75" customHeight="1" x14ac:dyDescent="0.2">
      <c r="A39" s="7"/>
      <c r="B39" s="7"/>
      <c r="C39" s="7"/>
      <c r="D39" s="7"/>
      <c r="E39" s="7"/>
      <c r="F39" s="7"/>
      <c r="G39" s="7"/>
      <c r="H39" s="7"/>
      <c r="I39" s="7"/>
      <c r="J39" s="7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ht="12.75" customHeight="1" x14ac:dyDescent="0.2">
      <c r="A40" s="7"/>
      <c r="B40" s="7"/>
      <c r="C40" s="7"/>
      <c r="D40" s="7"/>
      <c r="E40" s="7"/>
      <c r="F40" s="7"/>
      <c r="G40" s="7"/>
      <c r="H40" s="7"/>
      <c r="I40" s="7"/>
      <c r="J40" s="7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 ht="12.75" customHeight="1" x14ac:dyDescent="0.2">
      <c r="A41" s="7"/>
      <c r="B41" s="7"/>
      <c r="C41" s="7"/>
      <c r="D41" s="7"/>
      <c r="E41" s="7"/>
      <c r="F41" s="7"/>
      <c r="G41" s="7"/>
      <c r="H41" s="7"/>
      <c r="I41" s="7"/>
      <c r="J41" s="7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 ht="12.75" customHeight="1" x14ac:dyDescent="0.2">
      <c r="A42" s="7"/>
      <c r="B42" s="7"/>
      <c r="C42" s="7"/>
      <c r="D42" s="7"/>
      <c r="E42" s="7"/>
      <c r="F42" s="7"/>
      <c r="G42" s="7"/>
      <c r="H42" s="7"/>
      <c r="I42" s="7"/>
      <c r="J42" s="7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 ht="12.75" customHeight="1" x14ac:dyDescent="0.2">
      <c r="A43" s="7"/>
      <c r="B43" s="7"/>
      <c r="C43" s="7"/>
      <c r="D43" s="7"/>
      <c r="E43" s="7"/>
      <c r="F43" s="7"/>
      <c r="G43" s="7"/>
      <c r="H43" s="7"/>
      <c r="I43" s="7"/>
      <c r="J43" s="7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 ht="12.75" customHeight="1" x14ac:dyDescent="0.2">
      <c r="A44" s="7"/>
      <c r="B44" s="7"/>
      <c r="C44" s="7"/>
      <c r="D44" s="7"/>
      <c r="E44" s="7"/>
      <c r="F44" s="7"/>
      <c r="G44" s="7"/>
      <c r="H44" s="7"/>
      <c r="I44" s="7"/>
      <c r="J44" s="7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 ht="12.75" customHeight="1" x14ac:dyDescent="0.2">
      <c r="A45" s="7"/>
      <c r="B45" s="7"/>
      <c r="C45" s="7"/>
      <c r="D45" s="7"/>
      <c r="E45" s="7"/>
      <c r="F45" s="7"/>
      <c r="G45" s="7"/>
      <c r="H45" s="7"/>
      <c r="I45" s="7"/>
      <c r="J45" s="7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 ht="12.75" customHeight="1" x14ac:dyDescent="0.2">
      <c r="A46" s="7"/>
      <c r="B46" s="7"/>
      <c r="C46" s="7"/>
      <c r="D46" s="7"/>
      <c r="E46" s="7"/>
      <c r="F46" s="7"/>
      <c r="G46" s="7"/>
      <c r="H46" s="7"/>
      <c r="I46" s="7"/>
      <c r="J46" s="7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 ht="12.75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 ht="12.75" customHeight="1" x14ac:dyDescent="0.2">
      <c r="A48" s="7"/>
      <c r="B48" s="7"/>
      <c r="C48" s="7"/>
      <c r="D48" s="7"/>
      <c r="E48" s="7"/>
      <c r="F48" s="7"/>
      <c r="G48" s="7"/>
      <c r="H48" s="7"/>
      <c r="I48" s="7"/>
      <c r="J48" s="7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 ht="12.75" customHeight="1" x14ac:dyDescent="0.2">
      <c r="A49" s="7"/>
      <c r="B49" s="7"/>
      <c r="C49" s="7"/>
      <c r="D49" s="7"/>
      <c r="E49" s="7"/>
      <c r="F49" s="7"/>
      <c r="G49" s="7"/>
      <c r="H49" s="7"/>
      <c r="I49" s="7"/>
      <c r="J49" s="7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 ht="12.7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 ht="12.75" customHeight="1" x14ac:dyDescent="0.2">
      <c r="A51" s="7"/>
      <c r="B51" s="7"/>
      <c r="C51" s="7"/>
      <c r="D51" s="7"/>
      <c r="E51" s="7"/>
      <c r="F51" s="7"/>
      <c r="G51" s="7"/>
      <c r="H51" s="7"/>
      <c r="I51" s="7"/>
      <c r="J51" s="7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 ht="12.75" customHeight="1" x14ac:dyDescent="0.2">
      <c r="A52" s="7"/>
      <c r="B52" s="7"/>
      <c r="C52" s="7"/>
      <c r="D52" s="7"/>
      <c r="E52" s="7"/>
      <c r="F52" s="7"/>
      <c r="G52" s="7"/>
      <c r="H52" s="7"/>
      <c r="I52" s="7"/>
      <c r="J52" s="7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ht="12.75" customHeight="1" x14ac:dyDescent="0.2">
      <c r="A53" s="7"/>
      <c r="B53" s="7"/>
      <c r="C53" s="7"/>
      <c r="D53" s="7"/>
      <c r="E53" s="7"/>
      <c r="F53" s="7"/>
      <c r="G53" s="7"/>
      <c r="H53" s="7"/>
      <c r="I53" s="7"/>
      <c r="J53" s="7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 ht="12.75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1:25" ht="12.75" customHeight="1" x14ac:dyDescent="0.2">
      <c r="A55" s="7"/>
      <c r="B55" s="7"/>
      <c r="C55" s="7"/>
      <c r="D55" s="7"/>
      <c r="E55" s="7"/>
      <c r="F55" s="7"/>
      <c r="G55" s="7"/>
      <c r="H55" s="7"/>
      <c r="I55" s="7"/>
      <c r="J55" s="7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1:25" ht="12.75" customHeight="1" x14ac:dyDescent="0.2">
      <c r="A56" s="7"/>
      <c r="B56" s="7"/>
      <c r="C56" s="7"/>
      <c r="D56" s="7"/>
      <c r="E56" s="7"/>
      <c r="F56" s="7"/>
      <c r="G56" s="7"/>
      <c r="H56" s="7"/>
      <c r="I56" s="7"/>
      <c r="J56" s="7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 ht="12.75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 ht="12.75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 ht="12.75" customHeight="1" x14ac:dyDescent="0.2">
      <c r="A59" s="7"/>
      <c r="B59" s="7"/>
      <c r="C59" s="7"/>
      <c r="D59" s="7"/>
      <c r="E59" s="7"/>
      <c r="F59" s="7"/>
      <c r="G59" s="7"/>
      <c r="H59" s="7"/>
      <c r="I59" s="7"/>
      <c r="J59" s="7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1:25" ht="12.75" customHeight="1" x14ac:dyDescent="0.2">
      <c r="A60" s="7"/>
      <c r="B60" s="7"/>
      <c r="C60" s="7"/>
      <c r="D60" s="7"/>
      <c r="E60" s="7"/>
      <c r="F60" s="7"/>
      <c r="G60" s="7"/>
      <c r="H60" s="7"/>
      <c r="I60" s="7"/>
      <c r="J60" s="7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1:25" ht="12.75" customHeight="1" x14ac:dyDescent="0.2">
      <c r="A61" s="7"/>
      <c r="B61" s="7"/>
      <c r="C61" s="7"/>
      <c r="D61" s="7"/>
      <c r="E61" s="7"/>
      <c r="F61" s="7"/>
      <c r="G61" s="7"/>
      <c r="H61" s="7"/>
      <c r="I61" s="7"/>
      <c r="J61" s="7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1:25" ht="12.75" customHeight="1" x14ac:dyDescent="0.2">
      <c r="A62" s="7"/>
      <c r="B62" s="7"/>
      <c r="C62" s="7"/>
      <c r="D62" s="7"/>
      <c r="E62" s="7"/>
      <c r="F62" s="7"/>
      <c r="G62" s="7"/>
      <c r="H62" s="7"/>
      <c r="I62" s="7"/>
      <c r="J62" s="7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 ht="12.75" customHeight="1" x14ac:dyDescent="0.2">
      <c r="A63" s="7"/>
      <c r="B63" s="7"/>
      <c r="C63" s="7"/>
      <c r="D63" s="7"/>
      <c r="E63" s="7"/>
      <c r="F63" s="7"/>
      <c r="G63" s="7"/>
      <c r="H63" s="7"/>
      <c r="I63" s="7"/>
      <c r="J63" s="7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 ht="12.75" customHeight="1" x14ac:dyDescent="0.2">
      <c r="A64" s="7"/>
      <c r="B64" s="7"/>
      <c r="C64" s="7"/>
      <c r="D64" s="7"/>
      <c r="E64" s="7"/>
      <c r="F64" s="7"/>
      <c r="G64" s="7"/>
      <c r="H64" s="7"/>
      <c r="I64" s="7"/>
      <c r="J64" s="7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1:25" ht="12.75" customHeight="1" x14ac:dyDescent="0.2">
      <c r="A65" s="7"/>
      <c r="B65" s="7"/>
      <c r="C65" s="7"/>
      <c r="D65" s="7"/>
      <c r="E65" s="7"/>
      <c r="F65" s="7"/>
      <c r="G65" s="7"/>
      <c r="H65" s="7"/>
      <c r="I65" s="7"/>
      <c r="J65" s="7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1:25" ht="12.75" customHeight="1" x14ac:dyDescent="0.2">
      <c r="A66" s="7"/>
      <c r="B66" s="7"/>
      <c r="C66" s="7"/>
      <c r="D66" s="7"/>
      <c r="E66" s="7"/>
      <c r="F66" s="7"/>
      <c r="G66" s="7"/>
      <c r="H66" s="7"/>
      <c r="I66" s="7"/>
      <c r="J66" s="7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1:25" ht="12.75" customHeight="1" x14ac:dyDescent="0.2">
      <c r="A67" s="7"/>
      <c r="B67" s="7"/>
      <c r="C67" s="7"/>
      <c r="D67" s="7"/>
      <c r="E67" s="7"/>
      <c r="F67" s="7"/>
      <c r="G67" s="7"/>
      <c r="H67" s="7"/>
      <c r="I67" s="7"/>
      <c r="J67" s="7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1:25" ht="12.75" customHeight="1" x14ac:dyDescent="0.2">
      <c r="A68" s="7"/>
      <c r="B68" s="7"/>
      <c r="C68" s="7"/>
      <c r="D68" s="7"/>
      <c r="E68" s="7"/>
      <c r="F68" s="7"/>
      <c r="G68" s="7"/>
      <c r="H68" s="7"/>
      <c r="I68" s="7"/>
      <c r="J68" s="7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1:25" ht="12.75" customHeight="1" x14ac:dyDescent="0.2">
      <c r="A69" s="7"/>
      <c r="B69" s="7"/>
      <c r="C69" s="7"/>
      <c r="D69" s="7"/>
      <c r="E69" s="7"/>
      <c r="F69" s="7"/>
      <c r="G69" s="7"/>
      <c r="H69" s="7"/>
      <c r="I69" s="7"/>
      <c r="J69" s="7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1:25" ht="12.75" customHeight="1" x14ac:dyDescent="0.2">
      <c r="A70" s="7"/>
      <c r="B70" s="7"/>
      <c r="C70" s="7"/>
      <c r="D70" s="7"/>
      <c r="E70" s="7"/>
      <c r="F70" s="7"/>
      <c r="G70" s="7"/>
      <c r="H70" s="7"/>
      <c r="I70" s="7"/>
      <c r="J70" s="7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1:25" ht="12.75" customHeight="1" x14ac:dyDescent="0.2">
      <c r="A71" s="7"/>
      <c r="B71" s="7"/>
      <c r="C71" s="7"/>
      <c r="D71" s="7"/>
      <c r="E71" s="7"/>
      <c r="F71" s="7"/>
      <c r="G71" s="7"/>
      <c r="H71" s="7"/>
      <c r="I71" s="7"/>
      <c r="J71" s="7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1:25" ht="12.75" customHeight="1" x14ac:dyDescent="0.2">
      <c r="A72" s="7"/>
      <c r="B72" s="7"/>
      <c r="C72" s="7"/>
      <c r="D72" s="7"/>
      <c r="E72" s="7"/>
      <c r="F72" s="7"/>
      <c r="G72" s="7"/>
      <c r="H72" s="7"/>
      <c r="I72" s="7"/>
      <c r="J72" s="7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1:25" ht="12.75" customHeight="1" x14ac:dyDescent="0.2">
      <c r="A73" s="7"/>
      <c r="B73" s="7"/>
      <c r="C73" s="7"/>
      <c r="D73" s="7"/>
      <c r="E73" s="7"/>
      <c r="F73" s="7"/>
      <c r="G73" s="7"/>
      <c r="H73" s="7"/>
      <c r="I73" s="7"/>
      <c r="J73" s="7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1:25" ht="12.75" customHeight="1" x14ac:dyDescent="0.2">
      <c r="A74" s="7"/>
      <c r="B74" s="7"/>
      <c r="C74" s="7"/>
      <c r="D74" s="7"/>
      <c r="E74" s="7"/>
      <c r="F74" s="7"/>
      <c r="G74" s="7"/>
      <c r="H74" s="7"/>
      <c r="I74" s="7"/>
      <c r="J74" s="7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1:25" ht="12.75" customHeight="1" x14ac:dyDescent="0.2">
      <c r="A75" s="7"/>
      <c r="B75" s="7"/>
      <c r="C75" s="7"/>
      <c r="D75" s="7"/>
      <c r="E75" s="7"/>
      <c r="F75" s="7"/>
      <c r="G75" s="7"/>
      <c r="H75" s="7"/>
      <c r="I75" s="7"/>
      <c r="J75" s="7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1:25" ht="12.75" customHeight="1" x14ac:dyDescent="0.2">
      <c r="A76" s="7"/>
      <c r="B76" s="7"/>
      <c r="C76" s="7"/>
      <c r="D76" s="7"/>
      <c r="E76" s="7"/>
      <c r="F76" s="7"/>
      <c r="G76" s="7"/>
      <c r="H76" s="7"/>
      <c r="I76" s="7"/>
      <c r="J76" s="7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1:25" ht="12.75" customHeight="1" x14ac:dyDescent="0.2">
      <c r="A77" s="7"/>
      <c r="B77" s="7"/>
      <c r="C77" s="7"/>
      <c r="D77" s="7"/>
      <c r="E77" s="7"/>
      <c r="F77" s="7"/>
      <c r="G77" s="7"/>
      <c r="H77" s="7"/>
      <c r="I77" s="7"/>
      <c r="J77" s="7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 ht="12.7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1:25" ht="12.75" customHeight="1" x14ac:dyDescent="0.2">
      <c r="A79" s="7"/>
      <c r="B79" s="7"/>
      <c r="C79" s="7"/>
      <c r="D79" s="7"/>
      <c r="E79" s="7"/>
      <c r="F79" s="7"/>
      <c r="G79" s="7"/>
      <c r="H79" s="7"/>
      <c r="I79" s="7"/>
      <c r="J79" s="7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1:25" ht="12.75" customHeight="1" x14ac:dyDescent="0.2">
      <c r="A80" s="7"/>
      <c r="B80" s="7"/>
      <c r="C80" s="7"/>
      <c r="D80" s="7"/>
      <c r="E80" s="7"/>
      <c r="F80" s="7"/>
      <c r="G80" s="7"/>
      <c r="H80" s="7"/>
      <c r="I80" s="7"/>
      <c r="J80" s="7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25" ht="12.75" customHeight="1" x14ac:dyDescent="0.2">
      <c r="A81" s="7"/>
      <c r="B81" s="7"/>
      <c r="C81" s="7"/>
      <c r="D81" s="7"/>
      <c r="E81" s="7"/>
      <c r="F81" s="7"/>
      <c r="G81" s="7"/>
      <c r="H81" s="7"/>
      <c r="I81" s="7"/>
      <c r="J81" s="7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1:25" ht="12.7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1:25" ht="12.75" customHeight="1" x14ac:dyDescent="0.2">
      <c r="A83" s="7"/>
      <c r="B83" s="7"/>
      <c r="C83" s="7"/>
      <c r="D83" s="7"/>
      <c r="E83" s="7"/>
      <c r="F83" s="7"/>
      <c r="G83" s="7"/>
      <c r="H83" s="7"/>
      <c r="I83" s="7"/>
      <c r="J83" s="7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1:25" ht="12.75" customHeight="1" x14ac:dyDescent="0.2">
      <c r="A84" s="7"/>
      <c r="B84" s="7"/>
      <c r="C84" s="7"/>
      <c r="D84" s="7"/>
      <c r="E84" s="7"/>
      <c r="F84" s="7"/>
      <c r="G84" s="7"/>
      <c r="H84" s="7"/>
      <c r="I84" s="7"/>
      <c r="J84" s="7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1:25" ht="12.75" customHeight="1" x14ac:dyDescent="0.2">
      <c r="A85" s="7"/>
      <c r="B85" s="7"/>
      <c r="C85" s="7"/>
      <c r="D85" s="7"/>
      <c r="E85" s="7"/>
      <c r="F85" s="7"/>
      <c r="G85" s="7"/>
      <c r="H85" s="7"/>
      <c r="I85" s="7"/>
      <c r="J85" s="7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1:25" ht="12.75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1:25" ht="12.75" customHeight="1" x14ac:dyDescent="0.2">
      <c r="A87" s="7"/>
      <c r="B87" s="7"/>
      <c r="C87" s="7"/>
      <c r="D87" s="7"/>
      <c r="E87" s="7"/>
      <c r="F87" s="7"/>
      <c r="G87" s="7"/>
      <c r="H87" s="7"/>
      <c r="I87" s="7"/>
      <c r="J87" s="7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1:25" ht="12.75" customHeight="1" x14ac:dyDescent="0.2">
      <c r="A88" s="7"/>
      <c r="B88" s="7"/>
      <c r="C88" s="7"/>
      <c r="D88" s="7"/>
      <c r="E88" s="7"/>
      <c r="F88" s="7"/>
      <c r="G88" s="7"/>
      <c r="H88" s="7"/>
      <c r="I88" s="7"/>
      <c r="J88" s="7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1:25" ht="12.75" customHeight="1" x14ac:dyDescent="0.2">
      <c r="A89" s="7"/>
      <c r="B89" s="7"/>
      <c r="C89" s="7"/>
      <c r="D89" s="7"/>
      <c r="E89" s="7"/>
      <c r="F89" s="7"/>
      <c r="G89" s="7"/>
      <c r="H89" s="7"/>
      <c r="I89" s="7"/>
      <c r="J89" s="7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1:25" ht="12.75" customHeight="1" x14ac:dyDescent="0.2">
      <c r="A90" s="7"/>
      <c r="B90" s="7"/>
      <c r="C90" s="7"/>
      <c r="D90" s="7"/>
      <c r="E90" s="7"/>
      <c r="F90" s="7"/>
      <c r="G90" s="7"/>
      <c r="H90" s="7"/>
      <c r="I90" s="7"/>
      <c r="J90" s="7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1:25" ht="12.75" customHeight="1" x14ac:dyDescent="0.2">
      <c r="A91" s="7"/>
      <c r="B91" s="7"/>
      <c r="C91" s="7"/>
      <c r="D91" s="7"/>
      <c r="E91" s="7"/>
      <c r="F91" s="7"/>
      <c r="G91" s="7"/>
      <c r="H91" s="7"/>
      <c r="I91" s="7"/>
      <c r="J91" s="7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1:25" ht="12.75" customHeight="1" x14ac:dyDescent="0.2">
      <c r="A92" s="7"/>
      <c r="B92" s="7"/>
      <c r="C92" s="7"/>
      <c r="D92" s="7"/>
      <c r="E92" s="7"/>
      <c r="F92" s="7"/>
      <c r="G92" s="7"/>
      <c r="H92" s="7"/>
      <c r="I92" s="7"/>
      <c r="J92" s="7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1:25" ht="12.75" customHeight="1" x14ac:dyDescent="0.2">
      <c r="A93" s="7"/>
      <c r="B93" s="7"/>
      <c r="C93" s="7"/>
      <c r="D93" s="7"/>
      <c r="E93" s="7"/>
      <c r="F93" s="7"/>
      <c r="G93" s="7"/>
      <c r="H93" s="7"/>
      <c r="I93" s="7"/>
      <c r="J93" s="7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1:25" ht="12.75" customHeight="1" x14ac:dyDescent="0.2">
      <c r="A94" s="7"/>
      <c r="B94" s="7"/>
      <c r="C94" s="7"/>
      <c r="D94" s="7"/>
      <c r="E94" s="7"/>
      <c r="F94" s="7"/>
      <c r="G94" s="7"/>
      <c r="H94" s="7"/>
      <c r="I94" s="7"/>
      <c r="J94" s="7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1:25" ht="12.75" customHeight="1" x14ac:dyDescent="0.2">
      <c r="A95" s="7"/>
      <c r="B95" s="7"/>
      <c r="C95" s="7"/>
      <c r="D95" s="7"/>
      <c r="E95" s="7"/>
      <c r="F95" s="7"/>
      <c r="G95" s="7"/>
      <c r="H95" s="7"/>
      <c r="I95" s="7"/>
      <c r="J95" s="7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1:25" ht="12.75" customHeight="1" x14ac:dyDescent="0.2">
      <c r="A96" s="7"/>
      <c r="B96" s="7"/>
      <c r="C96" s="7"/>
      <c r="D96" s="7"/>
      <c r="E96" s="7"/>
      <c r="F96" s="7"/>
      <c r="G96" s="7"/>
      <c r="H96" s="7"/>
      <c r="I96" s="7"/>
      <c r="J96" s="7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1:25" ht="12.75" customHeight="1" x14ac:dyDescent="0.2">
      <c r="A97" s="7"/>
      <c r="B97" s="7"/>
      <c r="C97" s="7"/>
      <c r="D97" s="7"/>
      <c r="E97" s="7"/>
      <c r="F97" s="7"/>
      <c r="G97" s="7"/>
      <c r="H97" s="7"/>
      <c r="I97" s="7"/>
      <c r="J97" s="7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1:25" ht="12.75" customHeight="1" x14ac:dyDescent="0.2">
      <c r="A98" s="7"/>
      <c r="B98" s="7"/>
      <c r="C98" s="7"/>
      <c r="D98" s="7"/>
      <c r="E98" s="7"/>
      <c r="F98" s="7"/>
      <c r="G98" s="7"/>
      <c r="H98" s="7"/>
      <c r="I98" s="7"/>
      <c r="J98" s="7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1:25" ht="12.75" customHeight="1" x14ac:dyDescent="0.2">
      <c r="A99" s="7"/>
      <c r="B99" s="7"/>
      <c r="C99" s="7"/>
      <c r="D99" s="7"/>
      <c r="E99" s="7"/>
      <c r="F99" s="7"/>
      <c r="G99" s="7"/>
      <c r="H99" s="7"/>
      <c r="I99" s="7"/>
      <c r="J99" s="7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1:25" ht="12.75" customHeight="1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1:25" ht="12.75" customHeight="1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1:25" ht="12.75" customHeight="1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1:25" ht="12.75" customHeight="1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1:25" ht="12.75" customHeight="1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1:25" ht="12.75" customHeight="1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1:25" ht="12.7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1:25" ht="12.75" customHeight="1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1:25" ht="12.75" customHeight="1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1:25" ht="12.75" customHeight="1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1:25" ht="12.7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1:25" ht="12.75" customHeigh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1:25" ht="12.75" customHeigh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1:25" ht="12.75" customHeigh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1:25" ht="12.7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1:25" ht="12.75" customHeigh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1:25" ht="12.75" customHeigh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1:25" ht="12.75" customHeigh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1:25" ht="12.75" customHeigh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1:25" ht="12.75" customHeigh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1:25" ht="12.75" customHeigh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1:25" ht="12.75" customHeigh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1:25" ht="12.75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1:25" ht="12.75" customHeigh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1:25" ht="12.75" customHeigh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1:25" ht="12.75" customHeigh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1:25" ht="12.75" customHeigh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1:25" ht="12.75" customHeigh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1:25" ht="12.75" customHeigh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1:25" ht="12.75" customHeigh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1:25" ht="12.75" customHeigh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1:25" ht="12.75" customHeigh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1:25" ht="12.75" customHeigh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1:25" ht="12.75" customHeigh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1:25" ht="12.7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1:25" ht="12.75" customHeigh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1:25" ht="12.75" customHeigh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1:25" ht="12.75" customHeight="1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1:25" ht="12.7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1:25" ht="12.75" customHeight="1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1:25" ht="12.75" customHeight="1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1:25" ht="12.75" customHeight="1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1:25" ht="12.7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1:25" ht="12.75" customHeight="1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1:25" ht="12.75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1:26" ht="12.75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1:26" ht="12.75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1:26" ht="12.75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1:26" ht="12.75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1:26" ht="12.75" customHeight="1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1:26" ht="12.75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1:26" ht="12.75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1:26" ht="12.75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2.75" customHeight="1" x14ac:dyDescent="0.2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 ht="12.75" customHeight="1" x14ac:dyDescent="0.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spans="1:26" ht="12.75" customHeight="1" x14ac:dyDescent="0.2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 spans="1:26" ht="12.75" customHeight="1" x14ac:dyDescent="0.2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 spans="1:26" ht="12.75" customHeight="1" x14ac:dyDescent="0.2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 spans="1:26" ht="12.75" customHeight="1" x14ac:dyDescent="0.2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</sheetData>
  <mergeCells count="3">
    <mergeCell ref="B2:E2"/>
    <mergeCell ref="B3:E3"/>
    <mergeCell ref="B4:E4"/>
  </mergeCells>
  <dataValidations count="1">
    <dataValidation type="list" allowBlank="1" showErrorMessage="1" sqref="F8:F23" xr:uid="{00000000-0002-0000-0600-000000000000}">
      <formula1>$K$2:$K$5</formula1>
    </dataValidation>
  </dataValidations>
  <pageMargins left="0.74791666666666667" right="0.25" top="0.75" bottom="0.98402777777777772" header="0" footer="0"/>
  <pageSetup paperSize="9" orientation="landscape" r:id="rId1"/>
  <headerFooter>
    <oddHeader>&amp;LFacilitate_Test Case\Company&amp;Rv1.0</oddHeader>
    <oddFooter>&amp;L 02ae-BM/PM/HDCV/FSOFT v2/0&amp;CInternal use&amp;R&amp;P/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4"/>
  <sheetViews>
    <sheetView tabSelected="1" topLeftCell="B1" workbookViewId="0">
      <pane ySplit="8" topLeftCell="A9" activePane="bottomLeft" state="frozen"/>
      <selection pane="bottomLeft" activeCell="D12" sqref="D12"/>
    </sheetView>
  </sheetViews>
  <sheetFormatPr defaultColWidth="12.625" defaultRowHeight="15" customHeight="1" x14ac:dyDescent="0.15"/>
  <cols>
    <col min="1" max="1" width="20.125" customWidth="1"/>
    <col min="2" max="2" width="19.125" customWidth="1"/>
    <col min="3" max="4" width="25.625" customWidth="1"/>
    <col min="5" max="5" width="28.5" customWidth="1"/>
    <col min="6" max="6" width="11.25" customWidth="1"/>
    <col min="7" max="7" width="10.625" customWidth="1"/>
    <col min="8" max="8" width="9" customWidth="1"/>
    <col min="9" max="9" width="23.125" customWidth="1"/>
    <col min="10" max="10" width="37.25" customWidth="1"/>
    <col min="11" max="11" width="8.25" customWidth="1"/>
    <col min="12" max="12" width="9.75" hidden="1" customWidth="1"/>
    <col min="13" max="26" width="9" customWidth="1"/>
  </cols>
  <sheetData>
    <row r="1" spans="1:26" ht="12.75" customHeight="1" x14ac:dyDescent="0.2">
      <c r="A1" s="7"/>
      <c r="B1" s="7"/>
      <c r="C1" s="7"/>
      <c r="D1" s="7"/>
      <c r="E1" s="7"/>
      <c r="F1" s="7"/>
      <c r="G1" s="7"/>
      <c r="H1" s="7"/>
      <c r="I1" s="7"/>
      <c r="J1" s="7"/>
      <c r="K1" s="7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" customHeight="1" x14ac:dyDescent="0.2">
      <c r="A2" s="78" t="s">
        <v>94</v>
      </c>
      <c r="B2" s="143" t="s">
        <v>172</v>
      </c>
      <c r="C2" s="144"/>
      <c r="D2" s="144"/>
      <c r="E2" s="145"/>
      <c r="F2" s="79"/>
      <c r="G2" s="32"/>
      <c r="H2" s="32"/>
      <c r="I2" s="32"/>
      <c r="J2" s="80"/>
      <c r="K2" s="81" t="s">
        <v>85</v>
      </c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</row>
    <row r="3" spans="1:26" ht="12.75" customHeight="1" x14ac:dyDescent="0.2">
      <c r="A3" s="82" t="s">
        <v>96</v>
      </c>
      <c r="B3" s="150" t="s">
        <v>218</v>
      </c>
      <c r="C3" s="120"/>
      <c r="D3" s="120"/>
      <c r="E3" s="146"/>
      <c r="F3" s="79"/>
      <c r="G3" s="32"/>
      <c r="H3" s="32"/>
      <c r="I3" s="32"/>
      <c r="J3" s="80"/>
      <c r="K3" s="81" t="s">
        <v>86</v>
      </c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</row>
    <row r="4" spans="1:26" ht="18" customHeight="1" x14ac:dyDescent="0.2">
      <c r="A4" s="82" t="s">
        <v>97</v>
      </c>
      <c r="B4" s="150" t="s">
        <v>29</v>
      </c>
      <c r="C4" s="120"/>
      <c r="D4" s="120"/>
      <c r="E4" s="146"/>
      <c r="F4" s="79"/>
      <c r="G4" s="32"/>
      <c r="H4" s="32"/>
      <c r="I4" s="32"/>
      <c r="J4" s="80"/>
      <c r="K4" s="81" t="s">
        <v>98</v>
      </c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</row>
    <row r="5" spans="1:26" ht="19.5" customHeight="1" x14ac:dyDescent="0.2">
      <c r="A5" s="83" t="s">
        <v>85</v>
      </c>
      <c r="B5" s="84" t="s">
        <v>86</v>
      </c>
      <c r="C5" s="84" t="s">
        <v>87</v>
      </c>
      <c r="D5" s="84" t="s">
        <v>88</v>
      </c>
      <c r="E5" s="85" t="s">
        <v>99</v>
      </c>
      <c r="F5" s="86"/>
      <c r="G5" s="87"/>
      <c r="H5" s="87"/>
      <c r="I5" s="87"/>
      <c r="J5" s="88"/>
      <c r="K5" s="81" t="s">
        <v>88</v>
      </c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</row>
    <row r="6" spans="1:26" ht="15" customHeight="1" x14ac:dyDescent="0.2">
      <c r="A6" s="89">
        <f>COUNTIF(F10:F1002,"Pass")</f>
        <v>10</v>
      </c>
      <c r="B6" s="90">
        <f>COUNTIF(F10:F1002,"Fail")</f>
        <v>0</v>
      </c>
      <c r="C6" s="90">
        <f>E6-D6-B6-A6</f>
        <v>0</v>
      </c>
      <c r="D6" s="90">
        <f>COUNTIF(F10:F1002,"N/A")</f>
        <v>0</v>
      </c>
      <c r="E6" s="91">
        <f>COUNTA(A10:A1002)-3</f>
        <v>10</v>
      </c>
      <c r="F6" s="92"/>
      <c r="G6" s="87"/>
      <c r="H6" s="87"/>
      <c r="I6" s="87"/>
      <c r="J6" s="88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</row>
    <row r="7" spans="1:26" ht="15" customHeight="1" x14ac:dyDescent="0.2">
      <c r="A7" s="87"/>
      <c r="B7" s="87"/>
      <c r="C7" s="87"/>
      <c r="D7" s="87"/>
      <c r="E7" s="87"/>
      <c r="F7" s="76"/>
      <c r="G7" s="87"/>
      <c r="H7" s="87"/>
      <c r="I7" s="87"/>
      <c r="J7" s="88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</row>
    <row r="8" spans="1:26" ht="25.5" customHeight="1" x14ac:dyDescent="0.2">
      <c r="A8" s="93" t="s">
        <v>100</v>
      </c>
      <c r="B8" s="93" t="s">
        <v>101</v>
      </c>
      <c r="C8" s="93" t="s">
        <v>102</v>
      </c>
      <c r="D8" s="93" t="s">
        <v>103</v>
      </c>
      <c r="E8" s="93" t="s">
        <v>104</v>
      </c>
      <c r="F8" s="93" t="s">
        <v>105</v>
      </c>
      <c r="G8" s="93" t="s">
        <v>106</v>
      </c>
      <c r="H8" s="93" t="s">
        <v>107</v>
      </c>
      <c r="I8" s="93" t="s">
        <v>108</v>
      </c>
      <c r="J8" s="81"/>
      <c r="K8" s="94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</row>
    <row r="9" spans="1:26" ht="15.75" customHeight="1" x14ac:dyDescent="0.2">
      <c r="A9" s="95" t="s">
        <v>79</v>
      </c>
      <c r="B9" s="95"/>
      <c r="C9" s="96"/>
      <c r="D9" s="96"/>
      <c r="E9" s="96"/>
      <c r="F9" s="96"/>
      <c r="G9" s="96"/>
      <c r="H9" s="96"/>
      <c r="I9" s="97"/>
      <c r="J9" s="81"/>
      <c r="K9" s="98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</row>
    <row r="10" spans="1:26" ht="38.25" x14ac:dyDescent="0.2">
      <c r="A10" s="99" t="str">
        <f>IF(OR(B10&lt;&gt;"",D10&lt;&gt;""),"["&amp;TEXT($B$2,"##")&amp;"-0]","")</f>
        <v>[Classification-0]</v>
      </c>
      <c r="B10" s="99" t="s">
        <v>116</v>
      </c>
      <c r="C10" s="159" t="s">
        <v>260</v>
      </c>
      <c r="D10" s="101">
        <v>200</v>
      </c>
      <c r="E10" s="165" t="s">
        <v>268</v>
      </c>
      <c r="F10" s="99" t="s">
        <v>85</v>
      </c>
      <c r="G10" s="102">
        <v>44891</v>
      </c>
      <c r="H10" s="99" t="s">
        <v>111</v>
      </c>
      <c r="I10" s="99"/>
      <c r="J10" s="7"/>
      <c r="K10" s="103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38.25" x14ac:dyDescent="0.2">
      <c r="A11" s="99" t="str">
        <f t="shared" ref="A11:A14" si="0">IF(OR(B11&lt;&gt;"",D11&lt;&gt;""),"["&amp;TEXT($B$2,"##")&amp;"-"&amp;TEXT(ROW()-10,"##")&amp;"]","")</f>
        <v>[Classification-1]</v>
      </c>
      <c r="B11" s="99" t="s">
        <v>112</v>
      </c>
      <c r="C11" s="159" t="s">
        <v>260</v>
      </c>
      <c r="D11" s="101" t="s">
        <v>113</v>
      </c>
      <c r="E11" s="160" t="s">
        <v>281</v>
      </c>
      <c r="F11" s="99" t="s">
        <v>85</v>
      </c>
      <c r="G11" s="102">
        <v>44892</v>
      </c>
      <c r="H11" s="99" t="s">
        <v>111</v>
      </c>
      <c r="I11" s="99"/>
      <c r="J11" s="7"/>
      <c r="K11" s="103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38.25" x14ac:dyDescent="0.2">
      <c r="A12" s="99" t="str">
        <f t="shared" si="0"/>
        <v>[Classification-2]</v>
      </c>
      <c r="B12" s="99" t="s">
        <v>114</v>
      </c>
      <c r="C12" s="159" t="s">
        <v>260</v>
      </c>
      <c r="D12" s="100" t="s">
        <v>115</v>
      </c>
      <c r="E12" s="101"/>
      <c r="F12" s="99" t="s">
        <v>85</v>
      </c>
      <c r="G12" s="102">
        <v>44893</v>
      </c>
      <c r="H12" s="99" t="s">
        <v>111</v>
      </c>
      <c r="I12" s="99"/>
      <c r="J12" s="7"/>
      <c r="K12" s="103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38.25" x14ac:dyDescent="0.2">
      <c r="A13" s="99" t="str">
        <f t="shared" si="0"/>
        <v>[Classification-3]</v>
      </c>
      <c r="B13" s="99" t="s">
        <v>114</v>
      </c>
      <c r="C13" s="159" t="s">
        <v>260</v>
      </c>
      <c r="D13" s="100" t="s">
        <v>115</v>
      </c>
      <c r="E13" s="101"/>
      <c r="F13" s="99" t="s">
        <v>85</v>
      </c>
      <c r="G13" s="102">
        <v>44893</v>
      </c>
      <c r="H13" s="99" t="s">
        <v>111</v>
      </c>
      <c r="I13" s="99"/>
      <c r="J13" s="7"/>
      <c r="K13" s="103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38.25" x14ac:dyDescent="0.2">
      <c r="A14" s="99" t="str">
        <f t="shared" si="0"/>
        <v>[Classification-4]</v>
      </c>
      <c r="B14" s="99" t="s">
        <v>114</v>
      </c>
      <c r="C14" s="159" t="s">
        <v>260</v>
      </c>
      <c r="D14" s="100" t="s">
        <v>115</v>
      </c>
      <c r="E14" s="101"/>
      <c r="F14" s="99" t="s">
        <v>85</v>
      </c>
      <c r="G14" s="102">
        <v>44894</v>
      </c>
      <c r="H14" s="99" t="s">
        <v>111</v>
      </c>
      <c r="I14" s="99"/>
      <c r="J14" s="7"/>
      <c r="K14" s="103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4.25" x14ac:dyDescent="0.2">
      <c r="A15" s="95" t="s">
        <v>81</v>
      </c>
      <c r="B15" s="104"/>
      <c r="C15" s="105"/>
      <c r="D15" s="105"/>
      <c r="E15" s="105"/>
      <c r="F15" s="105"/>
      <c r="G15" s="105"/>
      <c r="H15" s="105"/>
      <c r="I15" s="106"/>
      <c r="J15" s="81"/>
      <c r="K15" s="98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</row>
    <row r="16" spans="1:26" ht="14.25" x14ac:dyDescent="0.2">
      <c r="A16" s="114" t="s">
        <v>170</v>
      </c>
      <c r="B16" s="115"/>
      <c r="C16" s="116"/>
      <c r="D16" s="116"/>
      <c r="E16" s="116"/>
      <c r="F16" s="116"/>
      <c r="G16" s="116"/>
      <c r="H16" s="116"/>
      <c r="I16" s="117"/>
      <c r="J16" s="81"/>
      <c r="K16" s="98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</row>
    <row r="17" spans="1:26" ht="38.25" x14ac:dyDescent="0.2">
      <c r="A17" s="99" t="str">
        <f t="shared" ref="A17:A20" si="1">IF(OR(B17&lt;&gt;"",D17&lt;&gt;""),"["&amp;TEXT($B$2,"##")&amp;"-"&amp;TEXT(ROW()-12,"##")&amp;"]","")</f>
        <v>[Classification-5]</v>
      </c>
      <c r="B17" s="99" t="s">
        <v>116</v>
      </c>
      <c r="C17" s="159" t="s">
        <v>260</v>
      </c>
      <c r="D17" s="101">
        <v>200</v>
      </c>
      <c r="E17" s="165" t="s">
        <v>268</v>
      </c>
      <c r="F17" s="99" t="s">
        <v>85</v>
      </c>
      <c r="G17" s="102">
        <v>44891</v>
      </c>
      <c r="H17" s="99" t="s">
        <v>111</v>
      </c>
      <c r="I17" s="99"/>
      <c r="J17" s="7"/>
      <c r="K17" s="103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38.25" x14ac:dyDescent="0.2">
      <c r="A18" s="99" t="str">
        <f t="shared" si="1"/>
        <v>[Classification-6]</v>
      </c>
      <c r="B18" s="99" t="s">
        <v>112</v>
      </c>
      <c r="C18" s="159" t="s">
        <v>260</v>
      </c>
      <c r="D18" s="99" t="s">
        <v>113</v>
      </c>
      <c r="E18" s="160" t="s">
        <v>281</v>
      </c>
      <c r="F18" s="99" t="s">
        <v>85</v>
      </c>
      <c r="G18" s="102">
        <v>44892</v>
      </c>
      <c r="H18" s="99" t="s">
        <v>111</v>
      </c>
      <c r="I18" s="109"/>
      <c r="J18" s="7"/>
      <c r="K18" s="7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38.25" x14ac:dyDescent="0.2">
      <c r="A19" s="99" t="str">
        <f t="shared" si="1"/>
        <v>[Classification-7]</v>
      </c>
      <c r="B19" s="99" t="s">
        <v>114</v>
      </c>
      <c r="C19" s="159" t="s">
        <v>260</v>
      </c>
      <c r="D19" s="107" t="s">
        <v>115</v>
      </c>
      <c r="E19" s="99"/>
      <c r="F19" s="99" t="s">
        <v>85</v>
      </c>
      <c r="G19" s="102">
        <v>44893</v>
      </c>
      <c r="H19" s="99" t="s">
        <v>111</v>
      </c>
      <c r="I19" s="109"/>
      <c r="J19" s="7"/>
      <c r="K19" s="7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38.25" x14ac:dyDescent="0.2">
      <c r="A20" s="99" t="str">
        <f t="shared" si="1"/>
        <v>[Classification-8]</v>
      </c>
      <c r="B20" s="99" t="s">
        <v>116</v>
      </c>
      <c r="C20" s="159" t="s">
        <v>260</v>
      </c>
      <c r="D20" s="99" t="s">
        <v>173</v>
      </c>
      <c r="E20" s="159" t="s">
        <v>287</v>
      </c>
      <c r="F20" s="99" t="s">
        <v>85</v>
      </c>
      <c r="G20" s="102">
        <v>44894</v>
      </c>
      <c r="H20" s="99" t="s">
        <v>111</v>
      </c>
      <c r="I20" s="109"/>
      <c r="J20" s="7"/>
      <c r="K20" s="7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4.25" x14ac:dyDescent="0.2">
      <c r="A21" s="114" t="s">
        <v>171</v>
      </c>
      <c r="B21" s="115"/>
      <c r="C21" s="116"/>
      <c r="D21" s="116"/>
      <c r="E21" s="116"/>
      <c r="F21" s="116"/>
      <c r="G21" s="116"/>
      <c r="H21" s="116"/>
      <c r="I21" s="117"/>
      <c r="J21" s="81"/>
      <c r="K21" s="98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</row>
    <row r="22" spans="1:26" ht="38.25" x14ac:dyDescent="0.2">
      <c r="A22" s="99" t="str">
        <f>IF(OR(B22&lt;&gt;"",D22&lt;&gt;""),"["&amp;TEXT($B$2,"##")&amp;"-"&amp;TEXT(ROW()-13,"##")&amp;"]","")</f>
        <v>[Classification-9]</v>
      </c>
      <c r="B22" s="99" t="s">
        <v>116</v>
      </c>
      <c r="C22" s="159" t="s">
        <v>260</v>
      </c>
      <c r="D22" s="108">
        <v>404</v>
      </c>
      <c r="E22" s="165" t="s">
        <v>285</v>
      </c>
      <c r="F22" s="99" t="s">
        <v>85</v>
      </c>
      <c r="G22" s="102">
        <v>44894</v>
      </c>
      <c r="H22" s="99" t="s">
        <v>111</v>
      </c>
      <c r="I22" s="109"/>
      <c r="J22" s="7"/>
      <c r="K22" s="7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 x14ac:dyDescent="0.2">
      <c r="A23" s="7"/>
      <c r="B23" s="7"/>
      <c r="C23" s="7"/>
      <c r="D23" s="7"/>
      <c r="E23" s="7"/>
      <c r="F23" s="7"/>
      <c r="G23" s="7"/>
      <c r="H23" s="7"/>
      <c r="I23" s="7"/>
      <c r="J23" s="7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6" ht="12.75" customHeight="1" x14ac:dyDescent="0.2">
      <c r="A24" s="7"/>
      <c r="B24" s="7"/>
      <c r="C24" s="7"/>
      <c r="D24" s="7"/>
      <c r="E24" s="7"/>
      <c r="F24" s="7"/>
      <c r="G24" s="7"/>
      <c r="H24" s="7"/>
      <c r="I24" s="7"/>
      <c r="J24" s="7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6" ht="12.75" customHeight="1" x14ac:dyDescent="0.2">
      <c r="A25" s="7"/>
      <c r="B25" s="7"/>
      <c r="C25" s="7"/>
      <c r="D25" s="7"/>
      <c r="E25" s="7"/>
      <c r="F25" s="7"/>
      <c r="G25" s="7"/>
      <c r="H25" s="7"/>
      <c r="I25" s="7"/>
      <c r="J25" s="7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6" ht="12.75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7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6" ht="12.75" customHeight="1" x14ac:dyDescent="0.2">
      <c r="A27" s="7"/>
      <c r="B27" s="7"/>
      <c r="C27" s="7"/>
      <c r="D27" s="7"/>
      <c r="E27" s="7"/>
      <c r="F27" s="7"/>
      <c r="G27" s="7"/>
      <c r="H27" s="7"/>
      <c r="I27" s="7"/>
      <c r="J27" s="7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6" ht="12.75" customHeight="1" x14ac:dyDescent="0.2">
      <c r="A28" s="7"/>
      <c r="B28" s="7"/>
      <c r="C28" s="7"/>
      <c r="D28" s="7"/>
      <c r="E28" s="7"/>
      <c r="F28" s="7"/>
      <c r="G28" s="7"/>
      <c r="H28" s="7"/>
      <c r="I28" s="7"/>
      <c r="J28" s="7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6" ht="12.75" customHeight="1" x14ac:dyDescent="0.2">
      <c r="A29" s="7"/>
      <c r="B29" s="7"/>
      <c r="C29" s="7"/>
      <c r="D29" s="7"/>
      <c r="E29" s="7"/>
      <c r="F29" s="7"/>
      <c r="G29" s="7"/>
      <c r="H29" s="7"/>
      <c r="I29" s="7"/>
      <c r="J29" s="7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6" ht="12.75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6" ht="12.75" customHeight="1" x14ac:dyDescent="0.2">
      <c r="A31" s="7"/>
      <c r="B31" s="7"/>
      <c r="C31" s="7"/>
      <c r="D31" s="7"/>
      <c r="E31" s="7"/>
      <c r="F31" s="7"/>
      <c r="G31" s="7"/>
      <c r="H31" s="7"/>
      <c r="I31" s="7"/>
      <c r="J31" s="7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6" ht="12.75" customHeight="1" x14ac:dyDescent="0.2">
      <c r="A32" s="7"/>
      <c r="B32" s="7"/>
      <c r="C32" s="7"/>
      <c r="D32" s="7"/>
      <c r="E32" s="7"/>
      <c r="F32" s="7"/>
      <c r="G32" s="7"/>
      <c r="H32" s="7"/>
      <c r="I32" s="7"/>
      <c r="J32" s="7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12.75" customHeight="1" x14ac:dyDescent="0.2">
      <c r="A33" s="7"/>
      <c r="B33" s="7"/>
      <c r="C33" s="7"/>
      <c r="D33" s="7"/>
      <c r="E33" s="7"/>
      <c r="F33" s="7"/>
      <c r="G33" s="7"/>
      <c r="H33" s="7"/>
      <c r="I33" s="7"/>
      <c r="J33" s="7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12.75" customHeight="1" x14ac:dyDescent="0.2">
      <c r="A34" s="7"/>
      <c r="B34" s="7"/>
      <c r="C34" s="7"/>
      <c r="D34" s="7"/>
      <c r="E34" s="7"/>
      <c r="F34" s="7"/>
      <c r="G34" s="7"/>
      <c r="H34" s="7"/>
      <c r="I34" s="7"/>
      <c r="J34" s="7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12.75" customHeight="1" x14ac:dyDescent="0.2">
      <c r="A35" s="7"/>
      <c r="B35" s="7"/>
      <c r="C35" s="7"/>
      <c r="D35" s="7"/>
      <c r="E35" s="7"/>
      <c r="F35" s="7"/>
      <c r="G35" s="7"/>
      <c r="H35" s="7"/>
      <c r="I35" s="7"/>
      <c r="J35" s="7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12.75" customHeight="1" x14ac:dyDescent="0.2">
      <c r="A36" s="7"/>
      <c r="B36" s="7"/>
      <c r="C36" s="7"/>
      <c r="D36" s="7"/>
      <c r="E36" s="7"/>
      <c r="F36" s="7"/>
      <c r="G36" s="7"/>
      <c r="H36" s="7"/>
      <c r="I36" s="7"/>
      <c r="J36" s="7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12.75" customHeight="1" x14ac:dyDescent="0.2">
      <c r="A37" s="7"/>
      <c r="B37" s="7"/>
      <c r="C37" s="7"/>
      <c r="D37" s="7"/>
      <c r="E37" s="7"/>
      <c r="F37" s="7"/>
      <c r="G37" s="7"/>
      <c r="H37" s="7"/>
      <c r="I37" s="7"/>
      <c r="J37" s="7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ht="12.75" customHeight="1" x14ac:dyDescent="0.2">
      <c r="A38" s="7"/>
      <c r="B38" s="7"/>
      <c r="C38" s="7"/>
      <c r="D38" s="7"/>
      <c r="E38" s="7"/>
      <c r="F38" s="7"/>
      <c r="G38" s="7"/>
      <c r="H38" s="7"/>
      <c r="I38" s="7"/>
      <c r="J38" s="7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ht="12.75" customHeight="1" x14ac:dyDescent="0.2">
      <c r="A39" s="7"/>
      <c r="B39" s="7"/>
      <c r="C39" s="7"/>
      <c r="D39" s="7"/>
      <c r="E39" s="7"/>
      <c r="F39" s="7"/>
      <c r="G39" s="7"/>
      <c r="H39" s="7"/>
      <c r="I39" s="7"/>
      <c r="J39" s="7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ht="12.75" customHeight="1" x14ac:dyDescent="0.2">
      <c r="A40" s="7"/>
      <c r="B40" s="7"/>
      <c r="C40" s="7"/>
      <c r="D40" s="7"/>
      <c r="E40" s="7"/>
      <c r="F40" s="7"/>
      <c r="G40" s="7"/>
      <c r="H40" s="7"/>
      <c r="I40" s="7"/>
      <c r="J40" s="7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 ht="12.75" customHeight="1" x14ac:dyDescent="0.2">
      <c r="A41" s="7"/>
      <c r="B41" s="7"/>
      <c r="C41" s="7"/>
      <c r="D41" s="7"/>
      <c r="E41" s="7"/>
      <c r="F41" s="7"/>
      <c r="G41" s="7"/>
      <c r="H41" s="7"/>
      <c r="I41" s="7"/>
      <c r="J41" s="7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 ht="12.75" customHeight="1" x14ac:dyDescent="0.2">
      <c r="A42" s="7"/>
      <c r="B42" s="7"/>
      <c r="C42" s="7"/>
      <c r="D42" s="7"/>
      <c r="E42" s="7"/>
      <c r="F42" s="7"/>
      <c r="G42" s="7"/>
      <c r="H42" s="7"/>
      <c r="I42" s="7"/>
      <c r="J42" s="7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 ht="12.75" customHeight="1" x14ac:dyDescent="0.2">
      <c r="A43" s="7"/>
      <c r="B43" s="7"/>
      <c r="C43" s="7"/>
      <c r="D43" s="7"/>
      <c r="E43" s="7"/>
      <c r="F43" s="7"/>
      <c r="G43" s="7"/>
      <c r="H43" s="7"/>
      <c r="I43" s="7"/>
      <c r="J43" s="7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 ht="12.75" customHeight="1" x14ac:dyDescent="0.2">
      <c r="A44" s="7"/>
      <c r="B44" s="7"/>
      <c r="C44" s="7"/>
      <c r="D44" s="7"/>
      <c r="E44" s="7"/>
      <c r="F44" s="7"/>
      <c r="G44" s="7"/>
      <c r="H44" s="7"/>
      <c r="I44" s="7"/>
      <c r="J44" s="7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 ht="12.75" customHeight="1" x14ac:dyDescent="0.2">
      <c r="A45" s="7"/>
      <c r="B45" s="7"/>
      <c r="C45" s="7"/>
      <c r="D45" s="7"/>
      <c r="E45" s="7"/>
      <c r="F45" s="7"/>
      <c r="G45" s="7"/>
      <c r="H45" s="7"/>
      <c r="I45" s="7"/>
      <c r="J45" s="7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 ht="12.75" customHeight="1" x14ac:dyDescent="0.2">
      <c r="A46" s="7"/>
      <c r="B46" s="7"/>
      <c r="C46" s="7"/>
      <c r="D46" s="7"/>
      <c r="E46" s="7"/>
      <c r="F46" s="7"/>
      <c r="G46" s="7"/>
      <c r="H46" s="7"/>
      <c r="I46" s="7"/>
      <c r="J46" s="7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 ht="12.75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 ht="12.75" customHeight="1" x14ac:dyDescent="0.2">
      <c r="A48" s="7"/>
      <c r="B48" s="7"/>
      <c r="C48" s="7"/>
      <c r="D48" s="7"/>
      <c r="E48" s="7"/>
      <c r="F48" s="7"/>
      <c r="G48" s="7"/>
      <c r="H48" s="7"/>
      <c r="I48" s="7"/>
      <c r="J48" s="7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 ht="12.75" customHeight="1" x14ac:dyDescent="0.2">
      <c r="A49" s="7"/>
      <c r="B49" s="7"/>
      <c r="C49" s="7"/>
      <c r="D49" s="7"/>
      <c r="E49" s="7"/>
      <c r="F49" s="7"/>
      <c r="G49" s="7"/>
      <c r="H49" s="7"/>
      <c r="I49" s="7"/>
      <c r="J49" s="7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 ht="12.7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 ht="12.75" customHeight="1" x14ac:dyDescent="0.2">
      <c r="A51" s="7"/>
      <c r="B51" s="7"/>
      <c r="C51" s="7"/>
      <c r="D51" s="7"/>
      <c r="E51" s="7"/>
      <c r="F51" s="7"/>
      <c r="G51" s="7"/>
      <c r="H51" s="7"/>
      <c r="I51" s="7"/>
      <c r="J51" s="7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 ht="12.75" customHeight="1" x14ac:dyDescent="0.2">
      <c r="A52" s="7"/>
      <c r="B52" s="7"/>
      <c r="C52" s="7"/>
      <c r="D52" s="7"/>
      <c r="E52" s="7"/>
      <c r="F52" s="7"/>
      <c r="G52" s="7"/>
      <c r="H52" s="7"/>
      <c r="I52" s="7"/>
      <c r="J52" s="7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ht="12.75" customHeight="1" x14ac:dyDescent="0.2">
      <c r="A53" s="7"/>
      <c r="B53" s="7"/>
      <c r="C53" s="7"/>
      <c r="D53" s="7"/>
      <c r="E53" s="7"/>
      <c r="F53" s="7"/>
      <c r="G53" s="7"/>
      <c r="H53" s="7"/>
      <c r="I53" s="7"/>
      <c r="J53" s="7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 ht="12.75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1:25" ht="12.75" customHeight="1" x14ac:dyDescent="0.2">
      <c r="A55" s="7"/>
      <c r="B55" s="7"/>
      <c r="C55" s="7"/>
      <c r="D55" s="7"/>
      <c r="E55" s="7"/>
      <c r="F55" s="7"/>
      <c r="G55" s="7"/>
      <c r="H55" s="7"/>
      <c r="I55" s="7"/>
      <c r="J55" s="7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1:25" ht="12.75" customHeight="1" x14ac:dyDescent="0.2">
      <c r="A56" s="7"/>
      <c r="B56" s="7"/>
      <c r="C56" s="7"/>
      <c r="D56" s="7"/>
      <c r="E56" s="7"/>
      <c r="F56" s="7"/>
      <c r="G56" s="7"/>
      <c r="H56" s="7"/>
      <c r="I56" s="7"/>
      <c r="J56" s="7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 ht="12.75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 ht="12.75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 ht="12.75" customHeight="1" x14ac:dyDescent="0.2">
      <c r="A59" s="7"/>
      <c r="B59" s="7"/>
      <c r="C59" s="7"/>
      <c r="D59" s="7"/>
      <c r="E59" s="7"/>
      <c r="F59" s="7"/>
      <c r="G59" s="7"/>
      <c r="H59" s="7"/>
      <c r="I59" s="7"/>
      <c r="J59" s="7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1:25" ht="12.75" customHeight="1" x14ac:dyDescent="0.2">
      <c r="A60" s="7"/>
      <c r="B60" s="7"/>
      <c r="C60" s="7"/>
      <c r="D60" s="7"/>
      <c r="E60" s="7"/>
      <c r="F60" s="7"/>
      <c r="G60" s="7"/>
      <c r="H60" s="7"/>
      <c r="I60" s="7"/>
      <c r="J60" s="7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1:25" ht="12.75" customHeight="1" x14ac:dyDescent="0.2">
      <c r="A61" s="7"/>
      <c r="B61" s="7"/>
      <c r="C61" s="7"/>
      <c r="D61" s="7"/>
      <c r="E61" s="7"/>
      <c r="F61" s="7"/>
      <c r="G61" s="7"/>
      <c r="H61" s="7"/>
      <c r="I61" s="7"/>
      <c r="J61" s="7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1:25" ht="12.75" customHeight="1" x14ac:dyDescent="0.2">
      <c r="A62" s="7"/>
      <c r="B62" s="7"/>
      <c r="C62" s="7"/>
      <c r="D62" s="7"/>
      <c r="E62" s="7"/>
      <c r="F62" s="7"/>
      <c r="G62" s="7"/>
      <c r="H62" s="7"/>
      <c r="I62" s="7"/>
      <c r="J62" s="7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 ht="12.75" customHeight="1" x14ac:dyDescent="0.2">
      <c r="A63" s="7"/>
      <c r="B63" s="7"/>
      <c r="C63" s="7"/>
      <c r="D63" s="7"/>
      <c r="E63" s="7"/>
      <c r="F63" s="7"/>
      <c r="G63" s="7"/>
      <c r="H63" s="7"/>
      <c r="I63" s="7"/>
      <c r="J63" s="7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 ht="12.75" customHeight="1" x14ac:dyDescent="0.2">
      <c r="A64" s="7"/>
      <c r="B64" s="7"/>
      <c r="C64" s="7"/>
      <c r="D64" s="7"/>
      <c r="E64" s="7"/>
      <c r="F64" s="7"/>
      <c r="G64" s="7"/>
      <c r="H64" s="7"/>
      <c r="I64" s="7"/>
      <c r="J64" s="7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1:25" ht="12.75" customHeight="1" x14ac:dyDescent="0.2">
      <c r="A65" s="7"/>
      <c r="B65" s="7"/>
      <c r="C65" s="7"/>
      <c r="D65" s="7"/>
      <c r="E65" s="7"/>
      <c r="F65" s="7"/>
      <c r="G65" s="7"/>
      <c r="H65" s="7"/>
      <c r="I65" s="7"/>
      <c r="J65" s="7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1:25" ht="12.75" customHeight="1" x14ac:dyDescent="0.2">
      <c r="A66" s="7"/>
      <c r="B66" s="7"/>
      <c r="C66" s="7"/>
      <c r="D66" s="7"/>
      <c r="E66" s="7"/>
      <c r="F66" s="7"/>
      <c r="G66" s="7"/>
      <c r="H66" s="7"/>
      <c r="I66" s="7"/>
      <c r="J66" s="7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1:25" ht="12.75" customHeight="1" x14ac:dyDescent="0.2">
      <c r="A67" s="7"/>
      <c r="B67" s="7"/>
      <c r="C67" s="7"/>
      <c r="D67" s="7"/>
      <c r="E67" s="7"/>
      <c r="F67" s="7"/>
      <c r="G67" s="7"/>
      <c r="H67" s="7"/>
      <c r="I67" s="7"/>
      <c r="J67" s="7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1:25" ht="12.75" customHeight="1" x14ac:dyDescent="0.2">
      <c r="A68" s="7"/>
      <c r="B68" s="7"/>
      <c r="C68" s="7"/>
      <c r="D68" s="7"/>
      <c r="E68" s="7"/>
      <c r="F68" s="7"/>
      <c r="G68" s="7"/>
      <c r="H68" s="7"/>
      <c r="I68" s="7"/>
      <c r="J68" s="7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1:25" ht="12.75" customHeight="1" x14ac:dyDescent="0.2">
      <c r="A69" s="7"/>
      <c r="B69" s="7"/>
      <c r="C69" s="7"/>
      <c r="D69" s="7"/>
      <c r="E69" s="7"/>
      <c r="F69" s="7"/>
      <c r="G69" s="7"/>
      <c r="H69" s="7"/>
      <c r="I69" s="7"/>
      <c r="J69" s="7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1:25" ht="12.75" customHeight="1" x14ac:dyDescent="0.2">
      <c r="A70" s="7"/>
      <c r="B70" s="7"/>
      <c r="C70" s="7"/>
      <c r="D70" s="7"/>
      <c r="E70" s="7"/>
      <c r="F70" s="7"/>
      <c r="G70" s="7"/>
      <c r="H70" s="7"/>
      <c r="I70" s="7"/>
      <c r="J70" s="7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1:25" ht="12.75" customHeight="1" x14ac:dyDescent="0.2">
      <c r="A71" s="7"/>
      <c r="B71" s="7"/>
      <c r="C71" s="7"/>
      <c r="D71" s="7"/>
      <c r="E71" s="7"/>
      <c r="F71" s="7"/>
      <c r="G71" s="7"/>
      <c r="H71" s="7"/>
      <c r="I71" s="7"/>
      <c r="J71" s="7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1:25" ht="12.75" customHeight="1" x14ac:dyDescent="0.2">
      <c r="A72" s="7"/>
      <c r="B72" s="7"/>
      <c r="C72" s="7"/>
      <c r="D72" s="7"/>
      <c r="E72" s="7"/>
      <c r="F72" s="7"/>
      <c r="G72" s="7"/>
      <c r="H72" s="7"/>
      <c r="I72" s="7"/>
      <c r="J72" s="7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1:25" ht="12.75" customHeight="1" x14ac:dyDescent="0.2">
      <c r="A73" s="7"/>
      <c r="B73" s="7"/>
      <c r="C73" s="7"/>
      <c r="D73" s="7"/>
      <c r="E73" s="7"/>
      <c r="F73" s="7"/>
      <c r="G73" s="7"/>
      <c r="H73" s="7"/>
      <c r="I73" s="7"/>
      <c r="J73" s="7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1:25" ht="12.75" customHeight="1" x14ac:dyDescent="0.2">
      <c r="A74" s="7"/>
      <c r="B74" s="7"/>
      <c r="C74" s="7"/>
      <c r="D74" s="7"/>
      <c r="E74" s="7"/>
      <c r="F74" s="7"/>
      <c r="G74" s="7"/>
      <c r="H74" s="7"/>
      <c r="I74" s="7"/>
      <c r="J74" s="7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1:25" ht="12.75" customHeight="1" x14ac:dyDescent="0.2">
      <c r="A75" s="7"/>
      <c r="B75" s="7"/>
      <c r="C75" s="7"/>
      <c r="D75" s="7"/>
      <c r="E75" s="7"/>
      <c r="F75" s="7"/>
      <c r="G75" s="7"/>
      <c r="H75" s="7"/>
      <c r="I75" s="7"/>
      <c r="J75" s="7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1:25" ht="12.75" customHeight="1" x14ac:dyDescent="0.2">
      <c r="A76" s="7"/>
      <c r="B76" s="7"/>
      <c r="C76" s="7"/>
      <c r="D76" s="7"/>
      <c r="E76" s="7"/>
      <c r="F76" s="7"/>
      <c r="G76" s="7"/>
      <c r="H76" s="7"/>
      <c r="I76" s="7"/>
      <c r="J76" s="7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1:25" ht="12.75" customHeight="1" x14ac:dyDescent="0.2">
      <c r="A77" s="7"/>
      <c r="B77" s="7"/>
      <c r="C77" s="7"/>
      <c r="D77" s="7"/>
      <c r="E77" s="7"/>
      <c r="F77" s="7"/>
      <c r="G77" s="7"/>
      <c r="H77" s="7"/>
      <c r="I77" s="7"/>
      <c r="J77" s="7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 ht="12.7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1:25" ht="12.75" customHeight="1" x14ac:dyDescent="0.2">
      <c r="A79" s="7"/>
      <c r="B79" s="7"/>
      <c r="C79" s="7"/>
      <c r="D79" s="7"/>
      <c r="E79" s="7"/>
      <c r="F79" s="7"/>
      <c r="G79" s="7"/>
      <c r="H79" s="7"/>
      <c r="I79" s="7"/>
      <c r="J79" s="7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1:25" ht="12.75" customHeight="1" x14ac:dyDescent="0.2">
      <c r="A80" s="7"/>
      <c r="B80" s="7"/>
      <c r="C80" s="7"/>
      <c r="D80" s="7"/>
      <c r="E80" s="7"/>
      <c r="F80" s="7"/>
      <c r="G80" s="7"/>
      <c r="H80" s="7"/>
      <c r="I80" s="7"/>
      <c r="J80" s="7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25" ht="12.75" customHeight="1" x14ac:dyDescent="0.2">
      <c r="A81" s="7"/>
      <c r="B81" s="7"/>
      <c r="C81" s="7"/>
      <c r="D81" s="7"/>
      <c r="E81" s="7"/>
      <c r="F81" s="7"/>
      <c r="G81" s="7"/>
      <c r="H81" s="7"/>
      <c r="I81" s="7"/>
      <c r="J81" s="7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1:25" ht="12.7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1:25" ht="12.75" customHeight="1" x14ac:dyDescent="0.2">
      <c r="A83" s="7"/>
      <c r="B83" s="7"/>
      <c r="C83" s="7"/>
      <c r="D83" s="7"/>
      <c r="E83" s="7"/>
      <c r="F83" s="7"/>
      <c r="G83" s="7"/>
      <c r="H83" s="7"/>
      <c r="I83" s="7"/>
      <c r="J83" s="7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1:25" ht="12.75" customHeight="1" x14ac:dyDescent="0.2">
      <c r="A84" s="7"/>
      <c r="B84" s="7"/>
      <c r="C84" s="7"/>
      <c r="D84" s="7"/>
      <c r="E84" s="7"/>
      <c r="F84" s="7"/>
      <c r="G84" s="7"/>
      <c r="H84" s="7"/>
      <c r="I84" s="7"/>
      <c r="J84" s="7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1:25" ht="12.75" customHeight="1" x14ac:dyDescent="0.2">
      <c r="A85" s="7"/>
      <c r="B85" s="7"/>
      <c r="C85" s="7"/>
      <c r="D85" s="7"/>
      <c r="E85" s="7"/>
      <c r="F85" s="7"/>
      <c r="G85" s="7"/>
      <c r="H85" s="7"/>
      <c r="I85" s="7"/>
      <c r="J85" s="7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1:25" ht="12.75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1:25" ht="12.75" customHeight="1" x14ac:dyDescent="0.2">
      <c r="A87" s="7"/>
      <c r="B87" s="7"/>
      <c r="C87" s="7"/>
      <c r="D87" s="7"/>
      <c r="E87" s="7"/>
      <c r="F87" s="7"/>
      <c r="G87" s="7"/>
      <c r="H87" s="7"/>
      <c r="I87" s="7"/>
      <c r="J87" s="7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1:25" ht="12.75" customHeight="1" x14ac:dyDescent="0.2">
      <c r="A88" s="7"/>
      <c r="B88" s="7"/>
      <c r="C88" s="7"/>
      <c r="D88" s="7"/>
      <c r="E88" s="7"/>
      <c r="F88" s="7"/>
      <c r="G88" s="7"/>
      <c r="H88" s="7"/>
      <c r="I88" s="7"/>
      <c r="J88" s="7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1:25" ht="12.75" customHeight="1" x14ac:dyDescent="0.2">
      <c r="A89" s="7"/>
      <c r="B89" s="7"/>
      <c r="C89" s="7"/>
      <c r="D89" s="7"/>
      <c r="E89" s="7"/>
      <c r="F89" s="7"/>
      <c r="G89" s="7"/>
      <c r="H89" s="7"/>
      <c r="I89" s="7"/>
      <c r="J89" s="7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1:25" ht="12.75" customHeight="1" x14ac:dyDescent="0.2">
      <c r="A90" s="7"/>
      <c r="B90" s="7"/>
      <c r="C90" s="7"/>
      <c r="D90" s="7"/>
      <c r="E90" s="7"/>
      <c r="F90" s="7"/>
      <c r="G90" s="7"/>
      <c r="H90" s="7"/>
      <c r="I90" s="7"/>
      <c r="J90" s="7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1:25" ht="12.75" customHeight="1" x14ac:dyDescent="0.2">
      <c r="A91" s="7"/>
      <c r="B91" s="7"/>
      <c r="C91" s="7"/>
      <c r="D91" s="7"/>
      <c r="E91" s="7"/>
      <c r="F91" s="7"/>
      <c r="G91" s="7"/>
      <c r="H91" s="7"/>
      <c r="I91" s="7"/>
      <c r="J91" s="7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1:25" ht="12.75" customHeight="1" x14ac:dyDescent="0.2">
      <c r="A92" s="7"/>
      <c r="B92" s="7"/>
      <c r="C92" s="7"/>
      <c r="D92" s="7"/>
      <c r="E92" s="7"/>
      <c r="F92" s="7"/>
      <c r="G92" s="7"/>
      <c r="H92" s="7"/>
      <c r="I92" s="7"/>
      <c r="J92" s="7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1:25" ht="12.75" customHeight="1" x14ac:dyDescent="0.2">
      <c r="A93" s="7"/>
      <c r="B93" s="7"/>
      <c r="C93" s="7"/>
      <c r="D93" s="7"/>
      <c r="E93" s="7"/>
      <c r="F93" s="7"/>
      <c r="G93" s="7"/>
      <c r="H93" s="7"/>
      <c r="I93" s="7"/>
      <c r="J93" s="7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1:25" ht="12.75" customHeight="1" x14ac:dyDescent="0.2">
      <c r="A94" s="7"/>
      <c r="B94" s="7"/>
      <c r="C94" s="7"/>
      <c r="D94" s="7"/>
      <c r="E94" s="7"/>
      <c r="F94" s="7"/>
      <c r="G94" s="7"/>
      <c r="H94" s="7"/>
      <c r="I94" s="7"/>
      <c r="J94" s="7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1:25" ht="12.75" customHeight="1" x14ac:dyDescent="0.2">
      <c r="A95" s="7"/>
      <c r="B95" s="7"/>
      <c r="C95" s="7"/>
      <c r="D95" s="7"/>
      <c r="E95" s="7"/>
      <c r="F95" s="7"/>
      <c r="G95" s="7"/>
      <c r="H95" s="7"/>
      <c r="I95" s="7"/>
      <c r="J95" s="7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1:25" ht="12.75" customHeight="1" x14ac:dyDescent="0.2">
      <c r="A96" s="7"/>
      <c r="B96" s="7"/>
      <c r="C96" s="7"/>
      <c r="D96" s="7"/>
      <c r="E96" s="7"/>
      <c r="F96" s="7"/>
      <c r="G96" s="7"/>
      <c r="H96" s="7"/>
      <c r="I96" s="7"/>
      <c r="J96" s="7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1:25" ht="12.75" customHeight="1" x14ac:dyDescent="0.2">
      <c r="A97" s="7"/>
      <c r="B97" s="7"/>
      <c r="C97" s="7"/>
      <c r="D97" s="7"/>
      <c r="E97" s="7"/>
      <c r="F97" s="7"/>
      <c r="G97" s="7"/>
      <c r="H97" s="7"/>
      <c r="I97" s="7"/>
      <c r="J97" s="7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1:25" ht="12.75" customHeight="1" x14ac:dyDescent="0.2">
      <c r="A98" s="7"/>
      <c r="B98" s="7"/>
      <c r="C98" s="7"/>
      <c r="D98" s="7"/>
      <c r="E98" s="7"/>
      <c r="F98" s="7"/>
      <c r="G98" s="7"/>
      <c r="H98" s="7"/>
      <c r="I98" s="7"/>
      <c r="J98" s="7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1:25" ht="12.75" customHeight="1" x14ac:dyDescent="0.2">
      <c r="A99" s="7"/>
      <c r="B99" s="7"/>
      <c r="C99" s="7"/>
      <c r="D99" s="7"/>
      <c r="E99" s="7"/>
      <c r="F99" s="7"/>
      <c r="G99" s="7"/>
      <c r="H99" s="7"/>
      <c r="I99" s="7"/>
      <c r="J99" s="7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1:25" ht="12.75" customHeight="1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1:25" ht="12.75" customHeight="1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1:25" ht="12.75" customHeight="1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1:25" ht="12.75" customHeight="1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1:25" ht="12.75" customHeight="1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1:25" ht="12.75" customHeight="1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1:25" ht="12.7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1:25" ht="12.75" customHeight="1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1:25" ht="12.75" customHeight="1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1:25" ht="12.75" customHeight="1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1:25" ht="12.7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1:25" ht="12.75" customHeigh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1:25" ht="12.75" customHeigh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1:25" ht="12.75" customHeigh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1:25" ht="12.7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1:25" ht="12.75" customHeigh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1:25" ht="12.75" customHeigh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1:25" ht="12.75" customHeigh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1:25" ht="12.75" customHeigh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1:25" ht="12.75" customHeigh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1:25" ht="12.75" customHeigh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1:25" ht="12.75" customHeigh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1:25" ht="12.75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1:25" ht="12.75" customHeigh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1:25" ht="12.75" customHeigh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1:25" ht="12.75" customHeigh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1:25" ht="12.75" customHeigh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1:25" ht="12.75" customHeigh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1:25" ht="12.75" customHeigh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1:25" ht="12.75" customHeigh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1:25" ht="12.75" customHeigh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1:25" ht="12.75" customHeigh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1:25" ht="12.75" customHeigh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1:25" ht="12.75" customHeigh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1:25" ht="12.7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1:25" ht="12.75" customHeigh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1:25" ht="12.75" customHeigh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1:25" ht="12.75" customHeight="1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1:25" ht="12.7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1:25" ht="12.75" customHeight="1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1:25" ht="12.75" customHeight="1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1:25" ht="12.75" customHeight="1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1:25" ht="12.7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1:25" ht="12.75" customHeight="1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1:25" ht="12.75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1:26" ht="12.75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1:26" ht="12.75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1:26" ht="12.75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1:26" ht="12.75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1:26" ht="12.75" customHeight="1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1:26" ht="12.75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2.75" customHeight="1" x14ac:dyDescent="0.2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 ht="12.75" customHeight="1" x14ac:dyDescent="0.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spans="1:26" ht="12.75" customHeight="1" x14ac:dyDescent="0.2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 spans="1:26" ht="12.75" customHeight="1" x14ac:dyDescent="0.2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</sheetData>
  <mergeCells count="3">
    <mergeCell ref="B2:E2"/>
    <mergeCell ref="B3:E3"/>
    <mergeCell ref="B4:E4"/>
  </mergeCells>
  <dataValidations count="1">
    <dataValidation type="list" allowBlank="1" showErrorMessage="1" sqref="F8:F22" xr:uid="{00000000-0002-0000-0700-000000000000}">
      <formula1>$K$2:$K$5</formula1>
    </dataValidation>
  </dataValidations>
  <pageMargins left="0.74791666666666667" right="0.25" top="0.75" bottom="0.98402777777777772" header="0" footer="0"/>
  <pageSetup paperSize="9" orientation="landscape" r:id="rId1"/>
  <headerFooter>
    <oddHeader>&amp;LFacilitate_Test Case\Company&amp;Rv1.0</oddHeader>
    <oddFooter>&amp;L 02ae-BM/PM/HDCV/FSOFT v2/0&amp;CInternal use&amp;R&amp;P/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8</vt:i4>
      </vt:variant>
    </vt:vector>
  </HeadingPairs>
  <TitlesOfParts>
    <vt:vector size="8" baseType="lpstr">
      <vt:lpstr>Cover</vt:lpstr>
      <vt:lpstr>Test case List</vt:lpstr>
      <vt:lpstr>Test Report</vt:lpstr>
      <vt:lpstr>Feature1</vt:lpstr>
      <vt:lpstr>Feature2</vt:lpstr>
      <vt:lpstr>Feature3</vt:lpstr>
      <vt:lpstr>Feature4</vt:lpstr>
      <vt:lpstr>Feature5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 Nguyen</dc:creator>
  <cp:lastModifiedBy>Khoa</cp:lastModifiedBy>
  <dcterms:created xsi:type="dcterms:W3CDTF">2020-03-17T17:34:29Z</dcterms:created>
  <dcterms:modified xsi:type="dcterms:W3CDTF">2022-12-09T07:53:55Z</dcterms:modified>
</cp:coreProperties>
</file>