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_ws22_23\STM32F103_IMU6050App-win-linux\results\vibrate\"/>
    </mc:Choice>
  </mc:AlternateContent>
  <bookViews>
    <workbookView xWindow="-120" yWindow="-120" windowWidth="29040" windowHeight="15720" activeTab="3"/>
  </bookViews>
  <sheets>
    <sheet name="res_1ms_vibrate" sheetId="3" r:id="rId1"/>
    <sheet name="res_10ms_vibrate" sheetId="4" r:id="rId2"/>
    <sheet name="res_100ms_vibrate" sheetId="5" r:id="rId3"/>
    <sheet name="res_1000ms_vibrate" sheetId="6" r:id="rId4"/>
  </sheets>
  <calcPr calcId="152511"/>
</workbook>
</file>

<file path=xl/calcChain.xml><?xml version="1.0" encoding="utf-8"?>
<calcChain xmlns="http://schemas.openxmlformats.org/spreadsheetml/2006/main">
  <c r="H103" i="6" l="1"/>
  <c r="H99" i="6"/>
  <c r="H98" i="6"/>
  <c r="H96" i="6"/>
  <c r="H95" i="6"/>
  <c r="H88" i="6"/>
  <c r="H87" i="6"/>
  <c r="H86" i="6"/>
  <c r="H85" i="6"/>
  <c r="H84" i="6"/>
  <c r="H83" i="6"/>
  <c r="H82" i="6"/>
  <c r="H81" i="6"/>
  <c r="H77" i="6"/>
  <c r="H76" i="6"/>
  <c r="H70" i="6"/>
  <c r="H67" i="6"/>
  <c r="H63" i="6"/>
  <c r="H61" i="6"/>
  <c r="H59" i="6"/>
  <c r="H54" i="6"/>
  <c r="H51" i="6"/>
  <c r="H50" i="6"/>
  <c r="H43" i="6"/>
  <c r="H41" i="6"/>
  <c r="H39" i="6"/>
  <c r="H38" i="6"/>
  <c r="H37" i="6"/>
  <c r="H36" i="6"/>
  <c r="H28" i="6"/>
  <c r="H27" i="6"/>
  <c r="H24" i="6"/>
  <c r="H19" i="6"/>
  <c r="H18" i="6"/>
  <c r="H17" i="6"/>
  <c r="H16" i="6"/>
  <c r="H6" i="6"/>
  <c r="N106" i="6" l="1"/>
  <c r="M106" i="6"/>
  <c r="L106" i="6"/>
  <c r="K106" i="6"/>
  <c r="K107" i="6" s="1"/>
  <c r="J106" i="6"/>
  <c r="J107" i="6" s="1"/>
  <c r="I106" i="6"/>
  <c r="I107" i="6" s="1"/>
  <c r="H106" i="6"/>
  <c r="G106" i="6"/>
  <c r="F106" i="6"/>
  <c r="E106" i="6"/>
  <c r="D106" i="6"/>
  <c r="C106" i="6"/>
  <c r="B106" i="6"/>
  <c r="B107" i="6" s="1"/>
  <c r="N105" i="6"/>
  <c r="M105" i="6"/>
  <c r="L105" i="6"/>
  <c r="K105" i="6"/>
  <c r="J105" i="6"/>
  <c r="I105" i="6"/>
  <c r="H105" i="6"/>
  <c r="G105" i="6"/>
  <c r="F105" i="6"/>
  <c r="F107" i="6" s="1"/>
  <c r="E105" i="6"/>
  <c r="E107" i="6" s="1"/>
  <c r="D105" i="6"/>
  <c r="C105" i="6"/>
  <c r="B105" i="6"/>
  <c r="N106" i="5"/>
  <c r="M106" i="5"/>
  <c r="L106" i="5"/>
  <c r="K106" i="5"/>
  <c r="K107" i="5" s="1"/>
  <c r="J106" i="5"/>
  <c r="I106" i="5"/>
  <c r="H106" i="5"/>
  <c r="G106" i="5"/>
  <c r="G107" i="5" s="1"/>
  <c r="F106" i="5"/>
  <c r="E106" i="5"/>
  <c r="D106" i="5"/>
  <c r="D107" i="5" s="1"/>
  <c r="C106" i="5"/>
  <c r="C107" i="5" s="1"/>
  <c r="B106" i="5"/>
  <c r="N105" i="5"/>
  <c r="M105" i="5"/>
  <c r="L105" i="5"/>
  <c r="L107" i="5" s="1"/>
  <c r="K105" i="5"/>
  <c r="J105" i="5"/>
  <c r="I105" i="5"/>
  <c r="H105" i="5"/>
  <c r="G105" i="5"/>
  <c r="F105" i="5"/>
  <c r="E105" i="5"/>
  <c r="D105" i="5"/>
  <c r="C105" i="5"/>
  <c r="B105" i="5"/>
  <c r="N106" i="4"/>
  <c r="M106" i="4"/>
  <c r="L106" i="4"/>
  <c r="L107" i="4" s="1"/>
  <c r="K106" i="4"/>
  <c r="K107" i="4" s="1"/>
  <c r="J106" i="4"/>
  <c r="I106" i="4"/>
  <c r="H106" i="4"/>
  <c r="G106" i="4"/>
  <c r="G107" i="4" s="1"/>
  <c r="F106" i="4"/>
  <c r="E106" i="4"/>
  <c r="D106" i="4"/>
  <c r="C106" i="4"/>
  <c r="C107" i="4" s="1"/>
  <c r="B106" i="4"/>
  <c r="N105" i="4"/>
  <c r="M105" i="4"/>
  <c r="L105" i="4"/>
  <c r="K105" i="4"/>
  <c r="J105" i="4"/>
  <c r="I105" i="4"/>
  <c r="H105" i="4"/>
  <c r="H107" i="4" s="1"/>
  <c r="G105" i="4"/>
  <c r="F105" i="4"/>
  <c r="E105" i="4"/>
  <c r="D105" i="4"/>
  <c r="C105" i="4"/>
  <c r="B105" i="4"/>
  <c r="N109" i="3"/>
  <c r="M109" i="3"/>
  <c r="L109" i="3"/>
  <c r="K109" i="3"/>
  <c r="J109" i="3"/>
  <c r="I109" i="3"/>
  <c r="H109" i="3"/>
  <c r="G109" i="3"/>
  <c r="F109" i="3"/>
  <c r="E109" i="3"/>
  <c r="D109" i="3"/>
  <c r="C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9" i="3"/>
  <c r="B108" i="3"/>
  <c r="D107" i="6" l="1"/>
  <c r="C107" i="6"/>
  <c r="G107" i="6"/>
  <c r="E110" i="3"/>
  <c r="M110" i="3"/>
  <c r="F110" i="3"/>
  <c r="N110" i="3"/>
  <c r="H107" i="6"/>
  <c r="C110" i="3"/>
  <c r="G110" i="3"/>
  <c r="K110" i="3"/>
  <c r="E107" i="4"/>
  <c r="I107" i="4"/>
  <c r="M107" i="4"/>
  <c r="E107" i="5"/>
  <c r="I107" i="5"/>
  <c r="M107" i="5"/>
  <c r="M107" i="6"/>
  <c r="I110" i="3"/>
  <c r="B110" i="3"/>
  <c r="J110" i="3"/>
  <c r="D107" i="4"/>
  <c r="H107" i="5"/>
  <c r="L107" i="6"/>
  <c r="D110" i="3"/>
  <c r="H110" i="3"/>
  <c r="L110" i="3"/>
  <c r="B107" i="4"/>
  <c r="F107" i="4"/>
  <c r="J107" i="4"/>
  <c r="N107" i="4"/>
  <c r="B107" i="5"/>
  <c r="F107" i="5"/>
  <c r="J107" i="5"/>
  <c r="N107" i="5"/>
  <c r="N107" i="6"/>
</calcChain>
</file>

<file path=xl/sharedStrings.xml><?xml version="1.0" encoding="utf-8"?>
<sst xmlns="http://schemas.openxmlformats.org/spreadsheetml/2006/main" count="491" uniqueCount="120">
  <si>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</si>
  <si>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</si>
  <si>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</si>
  <si>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</si>
  <si>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</si>
  <si>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</si>
  <si>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</si>
  <si>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</si>
  <si>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</si>
  <si>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</si>
  <si>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</si>
  <si>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</si>
  <si>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</si>
  <si>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</si>
  <si>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</si>
  <si>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</si>
  <si>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</si>
  <si>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</si>
  <si>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</si>
  <si>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</si>
  <si>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</si>
  <si>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</si>
  <si>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</si>
  <si>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</si>
  <si>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</si>
  <si>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</si>
  <si>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</si>
  <si>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</si>
  <si>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</si>
  <si>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</si>
  <si>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</si>
  <si>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</si>
  <si>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</si>
  <si>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</si>
  <si>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</si>
  <si>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</si>
  <si>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</si>
  <si>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</si>
  <si>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</si>
  <si>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</si>
  <si>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</si>
  <si>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</si>
  <si>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</si>
  <si>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</si>
  <si>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</si>
  <si>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</si>
  <si>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</si>
  <si>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</si>
  <si>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</si>
  <si>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</si>
  <si>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</si>
  <si>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</si>
  <si>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</si>
  <si>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</si>
  <si>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</si>
  <si>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</si>
  <si>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</si>
  <si>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</si>
  <si>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</si>
  <si>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</si>
  <si>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</si>
  <si>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</si>
  <si>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</si>
  <si>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64#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</si>
  <si>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</si>
  <si>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</si>
  <si>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</si>
  <si>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</si>
  <si>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</si>
  <si>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</si>
  <si>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</si>
  <si>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</si>
  <si>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</si>
  <si>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</si>
  <si>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</si>
  <si>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</si>
  <si>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</si>
  <si>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</si>
  <si>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</si>
  <si>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</si>
  <si>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</si>
  <si>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</si>
  <si>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</si>
  <si>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</si>
  <si>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</si>
  <si>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</si>
  <si>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</si>
  <si>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</si>
  <si>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</si>
  <si>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</si>
  <si>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</si>
  <si>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</si>
  <si>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</si>
  <si>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94#</t>
  </si>
  <si>
    <t>95#</t>
  </si>
  <si>
    <t>96#</t>
  </si>
  <si>
    <t>97#</t>
  </si>
  <si>
    <t>98#</t>
  </si>
  <si>
    <t>99#</t>
  </si>
  <si>
    <t>100#</t>
  </si>
  <si>
    <t>no</t>
  </si>
  <si>
    <t>Time(ms)</t>
  </si>
  <si>
    <t>Acc_Xr</t>
  </si>
  <si>
    <t>Acc_Yr</t>
  </si>
  <si>
    <t>Acc_Zr</t>
  </si>
  <si>
    <t>Gyo_Xr</t>
  </si>
  <si>
    <t>Gyo_Yr</t>
  </si>
  <si>
    <t>Gyo_Zr</t>
  </si>
  <si>
    <t>Acc_Xg</t>
  </si>
  <si>
    <t>Acc_Yg</t>
  </si>
  <si>
    <t>Acc_Zg</t>
  </si>
  <si>
    <t>Gyo_Xg</t>
  </si>
  <si>
    <t>Gyo_Yg</t>
  </si>
  <si>
    <t>Gyo_Zg</t>
  </si>
  <si>
    <t>Gyroscope Sensor</t>
  </si>
  <si>
    <t>Accelerometer Sensor</t>
  </si>
  <si>
    <t>min</t>
  </si>
  <si>
    <t>max</t>
  </si>
  <si>
    <t>RANGE</t>
  </si>
  <si>
    <t>Time( 1msec)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</si>
</sst>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tx>
            <c:v>ACC_Xg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res_1ms_vibrate!$F$4:$F$103</c:f>
              <c:numCache>
                <c:formatCode>General</c:formatCode>
                <c:ptCount val="100"/>
                <c:pt idx="0">
                  <c:v>1.7165999999999999</c:v>
                </c:pt>
                <c:pt idx="1">
                  <c:v>1.6758999999999999</c:v>
                </c:pt>
                <c:pt idx="2">
                  <c:v>1.6879</c:v>
                </c:pt>
                <c:pt idx="3">
                  <c:v>1.7405999999999999</c:v>
                </c:pt>
                <c:pt idx="4">
                  <c:v>1.6782999999999999</c:v>
                </c:pt>
                <c:pt idx="5">
                  <c:v>1.7071000000000001</c:v>
                </c:pt>
                <c:pt idx="6">
                  <c:v>1.6256999999999999</c:v>
                </c:pt>
                <c:pt idx="7">
                  <c:v>1.6712</c:v>
                </c:pt>
                <c:pt idx="8">
                  <c:v>1.7022999999999999</c:v>
                </c:pt>
                <c:pt idx="9">
                  <c:v>1.7478</c:v>
                </c:pt>
                <c:pt idx="10">
                  <c:v>1.6831</c:v>
                </c:pt>
                <c:pt idx="11">
                  <c:v>1.6496</c:v>
                </c:pt>
                <c:pt idx="12">
                  <c:v>1.6136999999999999</c:v>
                </c:pt>
                <c:pt idx="13">
                  <c:v>1.6448</c:v>
                </c:pt>
                <c:pt idx="14">
                  <c:v>1.7190000000000001</c:v>
                </c:pt>
                <c:pt idx="15">
                  <c:v>1.6782999999999999</c:v>
                </c:pt>
                <c:pt idx="16">
                  <c:v>1.7238</c:v>
                </c:pt>
                <c:pt idx="17">
                  <c:v>1.6712</c:v>
                </c:pt>
                <c:pt idx="18">
                  <c:v>1.6758999999999999</c:v>
                </c:pt>
                <c:pt idx="19">
                  <c:v>1.6424000000000001</c:v>
                </c:pt>
                <c:pt idx="20">
                  <c:v>1.6664000000000001</c:v>
                </c:pt>
                <c:pt idx="21">
                  <c:v>1.6448</c:v>
                </c:pt>
                <c:pt idx="22">
                  <c:v>1.7597</c:v>
                </c:pt>
                <c:pt idx="23">
                  <c:v>1.6879</c:v>
                </c:pt>
                <c:pt idx="24">
                  <c:v>1.6902999999999999</c:v>
                </c:pt>
                <c:pt idx="25">
                  <c:v>1.6735</c:v>
                </c:pt>
                <c:pt idx="26">
                  <c:v>1.7119</c:v>
                </c:pt>
                <c:pt idx="27">
                  <c:v>1.6927000000000001</c:v>
                </c:pt>
                <c:pt idx="28">
                  <c:v>1.7047000000000001</c:v>
                </c:pt>
                <c:pt idx="29">
                  <c:v>1.6735</c:v>
                </c:pt>
                <c:pt idx="30">
                  <c:v>1.6448</c:v>
                </c:pt>
                <c:pt idx="31">
                  <c:v>1.7141999999999999</c:v>
                </c:pt>
                <c:pt idx="32">
                  <c:v>1.7454000000000001</c:v>
                </c:pt>
                <c:pt idx="33">
                  <c:v>1.6807000000000001</c:v>
                </c:pt>
                <c:pt idx="34">
                  <c:v>1.7165999999999999</c:v>
                </c:pt>
                <c:pt idx="35">
                  <c:v>1.7285999999999999</c:v>
                </c:pt>
                <c:pt idx="36">
                  <c:v>1.7141999999999999</c:v>
                </c:pt>
                <c:pt idx="37">
                  <c:v>1.7047000000000001</c:v>
                </c:pt>
                <c:pt idx="38">
                  <c:v>1.7238</c:v>
                </c:pt>
                <c:pt idx="39">
                  <c:v>1.6855</c:v>
                </c:pt>
                <c:pt idx="40">
                  <c:v>1.6352</c:v>
                </c:pt>
                <c:pt idx="41">
                  <c:v>1.6712</c:v>
                </c:pt>
                <c:pt idx="42">
                  <c:v>1.6927000000000001</c:v>
                </c:pt>
                <c:pt idx="43">
                  <c:v>1.6758999999999999</c:v>
                </c:pt>
                <c:pt idx="44">
                  <c:v>1.7119</c:v>
                </c:pt>
                <c:pt idx="45">
                  <c:v>1.6256999999999999</c:v>
                </c:pt>
                <c:pt idx="46">
                  <c:v>1.6712</c:v>
                </c:pt>
                <c:pt idx="47">
                  <c:v>1.7141999999999999</c:v>
                </c:pt>
                <c:pt idx="48">
                  <c:v>1.6758999999999999</c:v>
                </c:pt>
                <c:pt idx="49">
                  <c:v>1.6782999999999999</c:v>
                </c:pt>
                <c:pt idx="50">
                  <c:v>1.6758999999999999</c:v>
                </c:pt>
                <c:pt idx="51">
                  <c:v>1.6951000000000001</c:v>
                </c:pt>
                <c:pt idx="52">
                  <c:v>1.7310000000000001</c:v>
                </c:pt>
                <c:pt idx="53">
                  <c:v>1.6472</c:v>
                </c:pt>
                <c:pt idx="54">
                  <c:v>1.6256999999999999</c:v>
                </c:pt>
                <c:pt idx="55">
                  <c:v>1.7285999999999999</c:v>
                </c:pt>
                <c:pt idx="56">
                  <c:v>1.7095</c:v>
                </c:pt>
                <c:pt idx="57">
                  <c:v>1.6496</c:v>
                </c:pt>
                <c:pt idx="58">
                  <c:v>1.7165999999999999</c:v>
                </c:pt>
                <c:pt idx="59">
                  <c:v>1.7022999999999999</c:v>
                </c:pt>
                <c:pt idx="60">
                  <c:v>1.6712</c:v>
                </c:pt>
                <c:pt idx="61">
                  <c:v>1.7861</c:v>
                </c:pt>
                <c:pt idx="62">
                  <c:v>1.6519999999999999</c:v>
                </c:pt>
                <c:pt idx="63">
                  <c:v>1.7717000000000001</c:v>
                </c:pt>
                <c:pt idx="64">
                  <c:v>1.6664000000000001</c:v>
                </c:pt>
                <c:pt idx="65">
                  <c:v>1.6664000000000001</c:v>
                </c:pt>
                <c:pt idx="66">
                  <c:v>1.6592</c:v>
                </c:pt>
                <c:pt idx="67">
                  <c:v>1.6951000000000001</c:v>
                </c:pt>
                <c:pt idx="68">
                  <c:v>1.6424000000000001</c:v>
                </c:pt>
                <c:pt idx="69">
                  <c:v>1.7022999999999999</c:v>
                </c:pt>
                <c:pt idx="70">
                  <c:v>1.6209</c:v>
                </c:pt>
                <c:pt idx="71">
                  <c:v>1.7095</c:v>
                </c:pt>
                <c:pt idx="72">
                  <c:v>1.7119</c:v>
                </c:pt>
                <c:pt idx="73">
                  <c:v>1.6879</c:v>
                </c:pt>
                <c:pt idx="74">
                  <c:v>1.7214</c:v>
                </c:pt>
                <c:pt idx="75">
                  <c:v>1.6879</c:v>
                </c:pt>
                <c:pt idx="76">
                  <c:v>1.6639999999999999</c:v>
                </c:pt>
                <c:pt idx="77">
                  <c:v>1.6831</c:v>
                </c:pt>
                <c:pt idx="78">
                  <c:v>1.6758999999999999</c:v>
                </c:pt>
                <c:pt idx="79">
                  <c:v>1.6568000000000001</c:v>
                </c:pt>
                <c:pt idx="80">
                  <c:v>1.7285999999999999</c:v>
                </c:pt>
                <c:pt idx="81">
                  <c:v>1.7214</c:v>
                </c:pt>
                <c:pt idx="82">
                  <c:v>1.6712</c:v>
                </c:pt>
                <c:pt idx="83">
                  <c:v>1.6544000000000001</c:v>
                </c:pt>
                <c:pt idx="84">
                  <c:v>1.6639999999999999</c:v>
                </c:pt>
                <c:pt idx="85">
                  <c:v>1.6902999999999999</c:v>
                </c:pt>
                <c:pt idx="86">
                  <c:v>1.6688000000000001</c:v>
                </c:pt>
                <c:pt idx="87">
                  <c:v>1.7071000000000001</c:v>
                </c:pt>
                <c:pt idx="88">
                  <c:v>1.7405999999999999</c:v>
                </c:pt>
                <c:pt idx="89">
                  <c:v>1.7022999999999999</c:v>
                </c:pt>
                <c:pt idx="90">
                  <c:v>1.6639999999999999</c:v>
                </c:pt>
                <c:pt idx="91">
                  <c:v>1.6999</c:v>
                </c:pt>
                <c:pt idx="92">
                  <c:v>1.7165999999999999</c:v>
                </c:pt>
                <c:pt idx="93">
                  <c:v>1.6782999999999999</c:v>
                </c:pt>
                <c:pt idx="94">
                  <c:v>1.6592</c:v>
                </c:pt>
                <c:pt idx="95">
                  <c:v>1.6496</c:v>
                </c:pt>
                <c:pt idx="96">
                  <c:v>1.6424000000000001</c:v>
                </c:pt>
                <c:pt idx="97">
                  <c:v>1.6975</c:v>
                </c:pt>
                <c:pt idx="98">
                  <c:v>1.6782999999999999</c:v>
                </c:pt>
                <c:pt idx="99">
                  <c:v>1.7165999999999999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0-4A5F-877A-032D921FD17C}"/>
            </c:ext>
          </c:extLst>
        </c:ser>
        <c:ser>
          <c:idx val="1"/>
          <c:order val="1"/>
          <c:tx>
            <c:v>Acc_Yg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res_1ms_vibrate!$G$4:$G$103</c:f>
              <c:numCache>
                <c:formatCode>General</c:formatCode>
                <c:ptCount val="100"/>
                <c:pt idx="0">
                  <c:v>9.6000000000000002E-2</c:v>
                </c:pt>
                <c:pt idx="1">
                  <c:v>-2.1499999999999998E-2</c:v>
                </c:pt>
                <c:pt idx="2">
                  <c:v>-9.6000000000000002E-2</c:v>
                </c:pt>
                <c:pt idx="3">
                  <c:v>-3.1099999999999999E-2</c:v>
                </c:pt>
                <c:pt idx="4">
                  <c:v>-3.1099999999999999E-2</c:v>
                </c:pt>
                <c:pt idx="5">
                  <c:v>-5.9900000000000002E-2</c:v>
                </c:pt>
                <c:pt idx="6">
                  <c:v>-4.8000000000000001E-2</c:v>
                </c:pt>
                <c:pt idx="7">
                  <c:v>-1.6799999999999999E-2</c:v>
                </c:pt>
                <c:pt idx="8">
                  <c:v>-3.1099999999999999E-2</c:v>
                </c:pt>
                <c:pt idx="9">
                  <c:v>-5.5100000000000003E-2</c:v>
                </c:pt>
                <c:pt idx="10">
                  <c:v>2.63E-2</c:v>
                </c:pt>
                <c:pt idx="11">
                  <c:v>2.63E-2</c:v>
                </c:pt>
                <c:pt idx="12">
                  <c:v>-1.44E-2</c:v>
                </c:pt>
                <c:pt idx="13">
                  <c:v>2.4E-2</c:v>
                </c:pt>
                <c:pt idx="14">
                  <c:v>7.1800000000000003E-2</c:v>
                </c:pt>
                <c:pt idx="15">
                  <c:v>-5.7500000000000002E-2</c:v>
                </c:pt>
                <c:pt idx="16">
                  <c:v>-1.9199999999999998E-2</c:v>
                </c:pt>
                <c:pt idx="17">
                  <c:v>-5.2699999999999997E-2</c:v>
                </c:pt>
                <c:pt idx="18">
                  <c:v>-6.7000000000000004E-2</c:v>
                </c:pt>
                <c:pt idx="19">
                  <c:v>2.87E-2</c:v>
                </c:pt>
                <c:pt idx="20">
                  <c:v>-5.0299999999999997E-2</c:v>
                </c:pt>
                <c:pt idx="21">
                  <c:v>3.1099999999999999E-2</c:v>
                </c:pt>
                <c:pt idx="22">
                  <c:v>-2.1499999999999998E-2</c:v>
                </c:pt>
                <c:pt idx="23">
                  <c:v>-1.2E-2</c:v>
                </c:pt>
                <c:pt idx="24">
                  <c:v>-5.7500000000000002E-2</c:v>
                </c:pt>
                <c:pt idx="25">
                  <c:v>-3.3500000000000002E-2</c:v>
                </c:pt>
                <c:pt idx="26">
                  <c:v>-5.5100000000000003E-2</c:v>
                </c:pt>
                <c:pt idx="27">
                  <c:v>-1.2E-2</c:v>
                </c:pt>
                <c:pt idx="28">
                  <c:v>-2.63E-2</c:v>
                </c:pt>
                <c:pt idx="29">
                  <c:v>1.9199999999999998E-2</c:v>
                </c:pt>
                <c:pt idx="30">
                  <c:v>-5.2699999999999997E-2</c:v>
                </c:pt>
                <c:pt idx="31">
                  <c:v>-2.87E-2</c:v>
                </c:pt>
                <c:pt idx="32">
                  <c:v>4.07E-2</c:v>
                </c:pt>
                <c:pt idx="33">
                  <c:v>1.2E-2</c:v>
                </c:pt>
                <c:pt idx="34">
                  <c:v>-9.6000000000000002E-2</c:v>
                </c:pt>
                <c:pt idx="35">
                  <c:v>-3.8300000000000001E-2</c:v>
                </c:pt>
                <c:pt idx="36">
                  <c:v>-4.5499999999999999E-2</c:v>
                </c:pt>
                <c:pt idx="37">
                  <c:v>-1.9199999999999998E-2</c:v>
                </c:pt>
                <c:pt idx="38">
                  <c:v>-1.44E-2</c:v>
                </c:pt>
                <c:pt idx="39">
                  <c:v>6.4600000000000005E-2</c:v>
                </c:pt>
                <c:pt idx="40">
                  <c:v>-5.0299999999999997E-2</c:v>
                </c:pt>
                <c:pt idx="41">
                  <c:v>1.2E-2</c:v>
                </c:pt>
                <c:pt idx="42">
                  <c:v>-7.9000000000000001E-2</c:v>
                </c:pt>
                <c:pt idx="43">
                  <c:v>-4.7899999999999998E-2</c:v>
                </c:pt>
                <c:pt idx="44">
                  <c:v>-5.2699999999999997E-2</c:v>
                </c:pt>
                <c:pt idx="45">
                  <c:v>2.4E-2</c:v>
                </c:pt>
                <c:pt idx="46">
                  <c:v>-3.5900000000000001E-2</c:v>
                </c:pt>
                <c:pt idx="47">
                  <c:v>3.5900000000000001E-2</c:v>
                </c:pt>
                <c:pt idx="48">
                  <c:v>-9.6000000000000002E-2</c:v>
                </c:pt>
                <c:pt idx="49">
                  <c:v>9.6000000000000002E-2</c:v>
                </c:pt>
                <c:pt idx="50">
                  <c:v>-2.87E-2</c:v>
                </c:pt>
                <c:pt idx="51">
                  <c:v>7.1999999999999995E-2</c:v>
                </c:pt>
                <c:pt idx="52">
                  <c:v>-6.4600000000000005E-2</c:v>
                </c:pt>
                <c:pt idx="53">
                  <c:v>-2.4E-2</c:v>
                </c:pt>
                <c:pt idx="54">
                  <c:v>0</c:v>
                </c:pt>
                <c:pt idx="55">
                  <c:v>-1.2E-2</c:v>
                </c:pt>
                <c:pt idx="56">
                  <c:v>-5.2699999999999997E-2</c:v>
                </c:pt>
                <c:pt idx="57">
                  <c:v>-5.0299999999999997E-2</c:v>
                </c:pt>
                <c:pt idx="58">
                  <c:v>-5.9900000000000002E-2</c:v>
                </c:pt>
                <c:pt idx="59">
                  <c:v>-1.2E-2</c:v>
                </c:pt>
                <c:pt idx="60">
                  <c:v>-4.5499999999999999E-2</c:v>
                </c:pt>
                <c:pt idx="61">
                  <c:v>9.6000000000000002E-2</c:v>
                </c:pt>
                <c:pt idx="62">
                  <c:v>-2.3900000000000001E-2</c:v>
                </c:pt>
                <c:pt idx="63">
                  <c:v>7.1999999999999995E-2</c:v>
                </c:pt>
                <c:pt idx="64">
                  <c:v>-3.8300000000000001E-2</c:v>
                </c:pt>
                <c:pt idx="65">
                  <c:v>-2.3900000000000001E-2</c:v>
                </c:pt>
                <c:pt idx="66">
                  <c:v>2.63E-2</c:v>
                </c:pt>
                <c:pt idx="67">
                  <c:v>-8.8599999999999998E-2</c:v>
                </c:pt>
                <c:pt idx="68">
                  <c:v>-2.3900000000000001E-2</c:v>
                </c:pt>
                <c:pt idx="69">
                  <c:v>-5.9900000000000002E-2</c:v>
                </c:pt>
                <c:pt idx="70">
                  <c:v>-4.07E-2</c:v>
                </c:pt>
                <c:pt idx="71">
                  <c:v>-4.07E-2</c:v>
                </c:pt>
                <c:pt idx="72">
                  <c:v>-4.5499999999999999E-2</c:v>
                </c:pt>
                <c:pt idx="73">
                  <c:v>-5.5100000000000003E-2</c:v>
                </c:pt>
                <c:pt idx="74">
                  <c:v>2.1499999999999998E-2</c:v>
                </c:pt>
                <c:pt idx="75">
                  <c:v>2.3900000000000001E-2</c:v>
                </c:pt>
                <c:pt idx="76">
                  <c:v>2.4E-2</c:v>
                </c:pt>
                <c:pt idx="77">
                  <c:v>9.6000000000000002E-2</c:v>
                </c:pt>
                <c:pt idx="78">
                  <c:v>-4.7899999999999998E-2</c:v>
                </c:pt>
                <c:pt idx="79">
                  <c:v>2.63E-2</c:v>
                </c:pt>
                <c:pt idx="80">
                  <c:v>-8.6199999999999999E-2</c:v>
                </c:pt>
                <c:pt idx="81">
                  <c:v>-4.5499999999999999E-2</c:v>
                </c:pt>
                <c:pt idx="82">
                  <c:v>1.6799999999999999E-2</c:v>
                </c:pt>
                <c:pt idx="83">
                  <c:v>-7.6600000000000001E-2</c:v>
                </c:pt>
                <c:pt idx="84">
                  <c:v>-4.07E-2</c:v>
                </c:pt>
                <c:pt idx="85">
                  <c:v>-4.7899999999999998E-2</c:v>
                </c:pt>
                <c:pt idx="86">
                  <c:v>-2.87E-2</c:v>
                </c:pt>
                <c:pt idx="87">
                  <c:v>-3.1099999999999999E-2</c:v>
                </c:pt>
                <c:pt idx="88">
                  <c:v>-5.7500000000000002E-2</c:v>
                </c:pt>
                <c:pt idx="89">
                  <c:v>-4.3099999999999999E-2</c:v>
                </c:pt>
                <c:pt idx="90">
                  <c:v>-3.8300000000000001E-2</c:v>
                </c:pt>
                <c:pt idx="91">
                  <c:v>-4.8000000000000001E-2</c:v>
                </c:pt>
                <c:pt idx="92">
                  <c:v>-9.6000000000000002E-2</c:v>
                </c:pt>
                <c:pt idx="93">
                  <c:v>-3.8300000000000001E-2</c:v>
                </c:pt>
                <c:pt idx="94">
                  <c:v>-2.63E-2</c:v>
                </c:pt>
                <c:pt idx="95">
                  <c:v>-4.5499999999999999E-2</c:v>
                </c:pt>
                <c:pt idx="96">
                  <c:v>2.4E-2</c:v>
                </c:pt>
                <c:pt idx="97">
                  <c:v>-3.1099999999999999E-2</c:v>
                </c:pt>
                <c:pt idx="98">
                  <c:v>2.1499999999999998E-2</c:v>
                </c:pt>
                <c:pt idx="99">
                  <c:v>-1.6799999999999999E-2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0-4A5F-877A-032D921FD17C}"/>
            </c:ext>
          </c:extLst>
        </c:ser>
        <c:ser>
          <c:idx val="2"/>
          <c:order val="2"/>
          <c:tx>
            <c:v>ACC_Zg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res_1ms_vibrate!$H$4:$H$103</c:f>
              <c:numCache>
                <c:formatCode>General</c:formatCode>
                <c:ptCount val="100"/>
                <c:pt idx="0">
                  <c:v>8.7293000000000003</c:v>
                </c:pt>
                <c:pt idx="1">
                  <c:v>8.6885999999999992</c:v>
                </c:pt>
                <c:pt idx="2">
                  <c:v>8.6455000000000002</c:v>
                </c:pt>
                <c:pt idx="3">
                  <c:v>8.6431000000000004</c:v>
                </c:pt>
                <c:pt idx="4">
                  <c:v>8.6455000000000002</c:v>
                </c:pt>
                <c:pt idx="5">
                  <c:v>8.5617000000000001</c:v>
                </c:pt>
                <c:pt idx="6">
                  <c:v>8.6287000000000003</c:v>
                </c:pt>
                <c:pt idx="7">
                  <c:v>8.6190999999999995</c:v>
                </c:pt>
                <c:pt idx="8">
                  <c:v>8.6622000000000003</c:v>
                </c:pt>
                <c:pt idx="9">
                  <c:v>8.6072000000000006</c:v>
                </c:pt>
                <c:pt idx="10">
                  <c:v>8.5904000000000007</c:v>
                </c:pt>
                <c:pt idx="11">
                  <c:v>8.7317</c:v>
                </c:pt>
                <c:pt idx="12">
                  <c:v>8.6525999999999996</c:v>
                </c:pt>
                <c:pt idx="13">
                  <c:v>8.6239000000000008</c:v>
                </c:pt>
                <c:pt idx="14">
                  <c:v>8.5258000000000003</c:v>
                </c:pt>
                <c:pt idx="15">
                  <c:v>8.6358999999999995</c:v>
                </c:pt>
                <c:pt idx="16">
                  <c:v>8.6693999999999996</c:v>
                </c:pt>
                <c:pt idx="17">
                  <c:v>8.6933000000000007</c:v>
                </c:pt>
                <c:pt idx="18">
                  <c:v>8.6334999999999997</c:v>
                </c:pt>
                <c:pt idx="19">
                  <c:v>8.6239000000000008</c:v>
                </c:pt>
                <c:pt idx="20">
                  <c:v>8.5808</c:v>
                </c:pt>
                <c:pt idx="21">
                  <c:v>8.5904000000000007</c:v>
                </c:pt>
                <c:pt idx="22">
                  <c:v>8.6166999999999998</c:v>
                </c:pt>
                <c:pt idx="23">
                  <c:v>8.6622000000000003</c:v>
                </c:pt>
                <c:pt idx="24">
                  <c:v>8.5617000000000001</c:v>
                </c:pt>
                <c:pt idx="25">
                  <c:v>8.5617000000000001</c:v>
                </c:pt>
                <c:pt idx="26">
                  <c:v>8.6549999999999994</c:v>
                </c:pt>
                <c:pt idx="27">
                  <c:v>8.6214999999999993</c:v>
                </c:pt>
                <c:pt idx="28">
                  <c:v>8.5784000000000002</c:v>
                </c:pt>
                <c:pt idx="29">
                  <c:v>8.5640999999999998</c:v>
                </c:pt>
                <c:pt idx="30">
                  <c:v>8.5784000000000002</c:v>
                </c:pt>
                <c:pt idx="31">
                  <c:v>8.6742000000000008</c:v>
                </c:pt>
                <c:pt idx="32">
                  <c:v>8.5593000000000004</c:v>
                </c:pt>
                <c:pt idx="33">
                  <c:v>8.6382999999999992</c:v>
                </c:pt>
                <c:pt idx="34">
                  <c:v>8.5185999999999993</c:v>
                </c:pt>
                <c:pt idx="35">
                  <c:v>8.5090000000000003</c:v>
                </c:pt>
                <c:pt idx="36">
                  <c:v>8.5904000000000007</c:v>
                </c:pt>
                <c:pt idx="37">
                  <c:v>8.6431000000000004</c:v>
                </c:pt>
                <c:pt idx="38">
                  <c:v>8.6549999999999994</c:v>
                </c:pt>
                <c:pt idx="39">
                  <c:v>8.6933000000000007</c:v>
                </c:pt>
                <c:pt idx="40">
                  <c:v>8.6669999999999998</c:v>
                </c:pt>
                <c:pt idx="41">
                  <c:v>8.6910000000000007</c:v>
                </c:pt>
                <c:pt idx="42">
                  <c:v>8.6549999999999994</c:v>
                </c:pt>
                <c:pt idx="43">
                  <c:v>8.6287000000000003</c:v>
                </c:pt>
                <c:pt idx="44">
                  <c:v>8.6766000000000005</c:v>
                </c:pt>
                <c:pt idx="45">
                  <c:v>8.5425000000000004</c:v>
                </c:pt>
                <c:pt idx="46">
                  <c:v>8.6190999999999995</c:v>
                </c:pt>
                <c:pt idx="47">
                  <c:v>8.6382999999999992</c:v>
                </c:pt>
                <c:pt idx="48">
                  <c:v>8.5928000000000004</c:v>
                </c:pt>
                <c:pt idx="49">
                  <c:v>8.5640999999999998</c:v>
                </c:pt>
                <c:pt idx="50">
                  <c:v>8.6095000000000006</c:v>
                </c:pt>
                <c:pt idx="51">
                  <c:v>8.6455000000000002</c:v>
                </c:pt>
                <c:pt idx="52">
                  <c:v>8.6407000000000007</c:v>
                </c:pt>
                <c:pt idx="53">
                  <c:v>8.5234000000000005</c:v>
                </c:pt>
                <c:pt idx="54">
                  <c:v>8.5975999999999999</c:v>
                </c:pt>
                <c:pt idx="55">
                  <c:v>8.6910000000000007</c:v>
                </c:pt>
                <c:pt idx="56">
                  <c:v>8.6239000000000008</c:v>
                </c:pt>
                <c:pt idx="57">
                  <c:v>8.6263000000000005</c:v>
                </c:pt>
                <c:pt idx="58">
                  <c:v>8.8249999999999993</c:v>
                </c:pt>
                <c:pt idx="59">
                  <c:v>8.6119000000000003</c:v>
                </c:pt>
                <c:pt idx="60">
                  <c:v>8.6047999999999991</c:v>
                </c:pt>
                <c:pt idx="61">
                  <c:v>8.5711999999999993</c:v>
                </c:pt>
                <c:pt idx="62">
                  <c:v>8.6166999999999998</c:v>
                </c:pt>
                <c:pt idx="63">
                  <c:v>8.6766000000000005</c:v>
                </c:pt>
                <c:pt idx="64">
                  <c:v>8.5808</c:v>
                </c:pt>
                <c:pt idx="65">
                  <c:v>8.6239000000000008</c:v>
                </c:pt>
                <c:pt idx="66">
                  <c:v>8.5042000000000009</c:v>
                </c:pt>
                <c:pt idx="67">
                  <c:v>8.6143000000000001</c:v>
                </c:pt>
                <c:pt idx="68">
                  <c:v>8.6455000000000002</c:v>
                </c:pt>
                <c:pt idx="69">
                  <c:v>8.5640999999999998</c:v>
                </c:pt>
                <c:pt idx="70">
                  <c:v>8.6478999999999999</c:v>
                </c:pt>
                <c:pt idx="71">
                  <c:v>8.6407000000000007</c:v>
                </c:pt>
                <c:pt idx="72">
                  <c:v>8.6047999999999991</c:v>
                </c:pt>
                <c:pt idx="73">
                  <c:v>8.7220999999999993</c:v>
                </c:pt>
                <c:pt idx="74">
                  <c:v>8.7052999999999994</c:v>
                </c:pt>
                <c:pt idx="75">
                  <c:v>8.6143000000000001</c:v>
                </c:pt>
                <c:pt idx="76">
                  <c:v>8.5831999999999997</c:v>
                </c:pt>
                <c:pt idx="77">
                  <c:v>8.5328999999999997</c:v>
                </c:pt>
                <c:pt idx="78">
                  <c:v>8.6766000000000005</c:v>
                </c:pt>
                <c:pt idx="79">
                  <c:v>8.5975999999999999</c:v>
                </c:pt>
                <c:pt idx="80">
                  <c:v>8.6837999999999997</c:v>
                </c:pt>
                <c:pt idx="81">
                  <c:v>8.5305</c:v>
                </c:pt>
                <c:pt idx="82">
                  <c:v>8.6119000000000003</c:v>
                </c:pt>
                <c:pt idx="83">
                  <c:v>8.5305</c:v>
                </c:pt>
                <c:pt idx="84">
                  <c:v>8.6981000000000002</c:v>
                </c:pt>
                <c:pt idx="85">
                  <c:v>8.6023999999999994</c:v>
                </c:pt>
                <c:pt idx="86">
                  <c:v>8.5879999999999992</c:v>
                </c:pt>
                <c:pt idx="87">
                  <c:v>8.6407000000000007</c:v>
                </c:pt>
                <c:pt idx="88">
                  <c:v>8.6693999999999996</c:v>
                </c:pt>
                <c:pt idx="89">
                  <c:v>8.6622000000000003</c:v>
                </c:pt>
                <c:pt idx="90">
                  <c:v>8.5952000000000002</c:v>
                </c:pt>
                <c:pt idx="91">
                  <c:v>8.6455000000000002</c:v>
                </c:pt>
                <c:pt idx="92">
                  <c:v>8.5736000000000008</c:v>
                </c:pt>
                <c:pt idx="93">
                  <c:v>8.6047999999999991</c:v>
                </c:pt>
                <c:pt idx="94">
                  <c:v>8.6358999999999995</c:v>
                </c:pt>
                <c:pt idx="95">
                  <c:v>8.6574000000000009</c:v>
                </c:pt>
                <c:pt idx="96">
                  <c:v>8.6549999999999994</c:v>
                </c:pt>
                <c:pt idx="97">
                  <c:v>8.6861999999999995</c:v>
                </c:pt>
                <c:pt idx="98">
                  <c:v>8.6190999999999995</c:v>
                </c:pt>
                <c:pt idx="99">
                  <c:v>8.5784000000000002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0-4A5F-877A-032D921F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3760"/>
        <c:axId val="389114152"/>
      </c:lineChart>
      <c:catAx>
        <c:axId val="3891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Sample </a:t>
                </a:r>
                <a:endParaRPr lang="en-US" sz="9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4265528740630265"/>
              <c:y val="0.85598164168512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4152"/>
        <c:crosses val="autoZero"/>
        <c:auto val="1"/>
        <c:lblAlgn val="ctr"/>
        <c:lblOffset val="100"/>
        <c:noMultiLvlLbl val="0"/>
      </c:catAx>
      <c:valAx>
        <c:axId val="3891141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Aceleraion(m/S²)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37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tx>
            <c:v>Gyo_Xg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res_1ms_vibrate!$L$4:$L$103</c:f>
              <c:numCache>
                <c:formatCode>General</c:formatCode>
                <c:ptCount val="100"/>
                <c:pt idx="0">
                  <c:v>-2.8243999999999998</c:v>
                </c:pt>
                <c:pt idx="1">
                  <c:v>-2.9159999999999999</c:v>
                </c:pt>
                <c:pt idx="2">
                  <c:v>-2.8702000000000001</c:v>
                </c:pt>
                <c:pt idx="3">
                  <c:v>-2.9007999999999998</c:v>
                </c:pt>
                <c:pt idx="4">
                  <c:v>-3.0992000000000002</c:v>
                </c:pt>
                <c:pt idx="5">
                  <c:v>-3.0381999999999998</c:v>
                </c:pt>
                <c:pt idx="6">
                  <c:v>-2.9771000000000001</c:v>
                </c:pt>
                <c:pt idx="7">
                  <c:v>-2.9312999999999998</c:v>
                </c:pt>
                <c:pt idx="8">
                  <c:v>-2.8855</c:v>
                </c:pt>
                <c:pt idx="9">
                  <c:v>-2.9159999999999999</c:v>
                </c:pt>
                <c:pt idx="10">
                  <c:v>-3.0228999999999999</c:v>
                </c:pt>
                <c:pt idx="11">
                  <c:v>-2.9618000000000002</c:v>
                </c:pt>
                <c:pt idx="12">
                  <c:v>-3.0687000000000002</c:v>
                </c:pt>
                <c:pt idx="13">
                  <c:v>-2.9771000000000001</c:v>
                </c:pt>
                <c:pt idx="14">
                  <c:v>-2.9618000000000002</c:v>
                </c:pt>
                <c:pt idx="15">
                  <c:v>-3.0760000000000001</c:v>
                </c:pt>
                <c:pt idx="16">
                  <c:v>-2.9466000000000001</c:v>
                </c:pt>
                <c:pt idx="17">
                  <c:v>-2.9618000000000002</c:v>
                </c:pt>
                <c:pt idx="18">
                  <c:v>-2.9771000000000001</c:v>
                </c:pt>
                <c:pt idx="19">
                  <c:v>-2.7786</c:v>
                </c:pt>
                <c:pt idx="20">
                  <c:v>-3.0992000000000002</c:v>
                </c:pt>
                <c:pt idx="21">
                  <c:v>-2.9466000000000001</c:v>
                </c:pt>
                <c:pt idx="22">
                  <c:v>-2.9923999999999999</c:v>
                </c:pt>
                <c:pt idx="23">
                  <c:v>-2.9771000000000001</c:v>
                </c:pt>
                <c:pt idx="24">
                  <c:v>-2.9771000000000001</c:v>
                </c:pt>
                <c:pt idx="25">
                  <c:v>-3.0760000000000001</c:v>
                </c:pt>
                <c:pt idx="26">
                  <c:v>-2.9771000000000001</c:v>
                </c:pt>
                <c:pt idx="27">
                  <c:v>-3.0760000000000001</c:v>
                </c:pt>
                <c:pt idx="28">
                  <c:v>-2.9312999999999998</c:v>
                </c:pt>
                <c:pt idx="29">
                  <c:v>-2.9771000000000001</c:v>
                </c:pt>
                <c:pt idx="30">
                  <c:v>-2.9618000000000002</c:v>
                </c:pt>
                <c:pt idx="31">
                  <c:v>-2.8092000000000001</c:v>
                </c:pt>
                <c:pt idx="32">
                  <c:v>-2.8092000000000001</c:v>
                </c:pt>
                <c:pt idx="33">
                  <c:v>-2.9618000000000002</c:v>
                </c:pt>
                <c:pt idx="34">
                  <c:v>-2.8702000000000001</c:v>
                </c:pt>
                <c:pt idx="35">
                  <c:v>-2.9312999999999998</c:v>
                </c:pt>
                <c:pt idx="36">
                  <c:v>-2.8702000000000001</c:v>
                </c:pt>
                <c:pt idx="37">
                  <c:v>-3.1145</c:v>
                </c:pt>
                <c:pt idx="38">
                  <c:v>-2.9771000000000001</c:v>
                </c:pt>
                <c:pt idx="39">
                  <c:v>-2.9771000000000001</c:v>
                </c:pt>
                <c:pt idx="40">
                  <c:v>-2.9466000000000001</c:v>
                </c:pt>
                <c:pt idx="41">
                  <c:v>-2.9466000000000001</c:v>
                </c:pt>
                <c:pt idx="42">
                  <c:v>-3.1145</c:v>
                </c:pt>
                <c:pt idx="43">
                  <c:v>-3.0760000000000001</c:v>
                </c:pt>
                <c:pt idx="44">
                  <c:v>-3.0840000000000001</c:v>
                </c:pt>
                <c:pt idx="45">
                  <c:v>-2.9771000000000001</c:v>
                </c:pt>
                <c:pt idx="46">
                  <c:v>-3.0687000000000002</c:v>
                </c:pt>
                <c:pt idx="47">
                  <c:v>-2.9007999999999998</c:v>
                </c:pt>
                <c:pt idx="48">
                  <c:v>-2.9312999999999998</c:v>
                </c:pt>
                <c:pt idx="49">
                  <c:v>-2.9159999999999999</c:v>
                </c:pt>
                <c:pt idx="50">
                  <c:v>-2.9618000000000002</c:v>
                </c:pt>
                <c:pt idx="51">
                  <c:v>-2.9159999999999999</c:v>
                </c:pt>
                <c:pt idx="52">
                  <c:v>-2.9923999999999999</c:v>
                </c:pt>
                <c:pt idx="53">
                  <c:v>-3.1297999999999999</c:v>
                </c:pt>
                <c:pt idx="54">
                  <c:v>-2.9312999999999998</c:v>
                </c:pt>
                <c:pt idx="55">
                  <c:v>-2.9923999999999999</c:v>
                </c:pt>
                <c:pt idx="56">
                  <c:v>-3.0533999999999999</c:v>
                </c:pt>
                <c:pt idx="57">
                  <c:v>-2.9159999999999999</c:v>
                </c:pt>
                <c:pt idx="58">
                  <c:v>-2.9923999999999999</c:v>
                </c:pt>
                <c:pt idx="59">
                  <c:v>-3.0760000000000001</c:v>
                </c:pt>
                <c:pt idx="60">
                  <c:v>-3.0533999999999999</c:v>
                </c:pt>
                <c:pt idx="61">
                  <c:v>-3.0760000000000001</c:v>
                </c:pt>
                <c:pt idx="62">
                  <c:v>-3.0687000000000002</c:v>
                </c:pt>
                <c:pt idx="63">
                  <c:v>-3.0381999999999998</c:v>
                </c:pt>
                <c:pt idx="64">
                  <c:v>-3.0533999999999999</c:v>
                </c:pt>
                <c:pt idx="65">
                  <c:v>-2.7938999999999998</c:v>
                </c:pt>
                <c:pt idx="66">
                  <c:v>-3.0760000000000001</c:v>
                </c:pt>
                <c:pt idx="67">
                  <c:v>-3.0760000000000001</c:v>
                </c:pt>
                <c:pt idx="68">
                  <c:v>-2.9771000000000001</c:v>
                </c:pt>
                <c:pt idx="69">
                  <c:v>-2.9007999999999998</c:v>
                </c:pt>
                <c:pt idx="70">
                  <c:v>-2.8702000000000001</c:v>
                </c:pt>
                <c:pt idx="71">
                  <c:v>-2.8243999999999998</c:v>
                </c:pt>
                <c:pt idx="72">
                  <c:v>-2.8702000000000001</c:v>
                </c:pt>
                <c:pt idx="73">
                  <c:v>-2.9159999999999999</c:v>
                </c:pt>
                <c:pt idx="74">
                  <c:v>-3.0992000000000002</c:v>
                </c:pt>
                <c:pt idx="75">
                  <c:v>-2.9466000000000001</c:v>
                </c:pt>
                <c:pt idx="76">
                  <c:v>-3.1145</c:v>
                </c:pt>
                <c:pt idx="77">
                  <c:v>-2.9312999999999998</c:v>
                </c:pt>
                <c:pt idx="78">
                  <c:v>-2.9771000000000001</c:v>
                </c:pt>
                <c:pt idx="79">
                  <c:v>-2.9618000000000002</c:v>
                </c:pt>
                <c:pt idx="80">
                  <c:v>-2.8243999999999998</c:v>
                </c:pt>
                <c:pt idx="81">
                  <c:v>-2.9618000000000002</c:v>
                </c:pt>
                <c:pt idx="82">
                  <c:v>-2.9159999999999999</c:v>
                </c:pt>
                <c:pt idx="83">
                  <c:v>-2.9618000000000002</c:v>
                </c:pt>
                <c:pt idx="84">
                  <c:v>-2.9923999999999999</c:v>
                </c:pt>
                <c:pt idx="85">
                  <c:v>-2.8702000000000001</c:v>
                </c:pt>
                <c:pt idx="86">
                  <c:v>-3.0533999999999999</c:v>
                </c:pt>
                <c:pt idx="87">
                  <c:v>-2.9159999999999999</c:v>
                </c:pt>
                <c:pt idx="88">
                  <c:v>-2.9771000000000001</c:v>
                </c:pt>
                <c:pt idx="89">
                  <c:v>-2.9312999999999998</c:v>
                </c:pt>
                <c:pt idx="90">
                  <c:v>-2.8702000000000001</c:v>
                </c:pt>
                <c:pt idx="91">
                  <c:v>-3.0840000000000001</c:v>
                </c:pt>
                <c:pt idx="92">
                  <c:v>-3.0381999999999998</c:v>
                </c:pt>
                <c:pt idx="93">
                  <c:v>-2.9159999999999999</c:v>
                </c:pt>
                <c:pt idx="94">
                  <c:v>-3.0381999999999998</c:v>
                </c:pt>
                <c:pt idx="95">
                  <c:v>-3.0228999999999999</c:v>
                </c:pt>
                <c:pt idx="96">
                  <c:v>-2.8702000000000001</c:v>
                </c:pt>
                <c:pt idx="97">
                  <c:v>-3.0228999999999999</c:v>
                </c:pt>
                <c:pt idx="98">
                  <c:v>-2.9771000000000001</c:v>
                </c:pt>
                <c:pt idx="99">
                  <c:v>-3.0760000000000001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D5-4D45-9F9B-E5A160E73481}"/>
            </c:ext>
          </c:extLst>
        </c:ser>
        <c:ser>
          <c:idx val="1"/>
          <c:order val="1"/>
          <c:tx>
            <c:v>Gyo_Yg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res_1ms_vibrate!$M$4:$M$103</c:f>
              <c:numCache>
                <c:formatCode>General</c:formatCode>
                <c:ptCount val="100"/>
                <c:pt idx="0">
                  <c:v>1.7404999999999999</c:v>
                </c:pt>
                <c:pt idx="1">
                  <c:v>1.5725</c:v>
                </c:pt>
                <c:pt idx="2">
                  <c:v>1.4656</c:v>
                </c:pt>
                <c:pt idx="3">
                  <c:v>1.7404999999999999</c:v>
                </c:pt>
                <c:pt idx="4">
                  <c:v>1.4809000000000001</c:v>
                </c:pt>
                <c:pt idx="5">
                  <c:v>1.6489</c:v>
                </c:pt>
                <c:pt idx="6">
                  <c:v>1.7404999999999999</c:v>
                </c:pt>
                <c:pt idx="7">
                  <c:v>1.6947000000000001</c:v>
                </c:pt>
                <c:pt idx="8">
                  <c:v>1.6183000000000001</c:v>
                </c:pt>
                <c:pt idx="9">
                  <c:v>1.6794</c:v>
                </c:pt>
                <c:pt idx="10">
                  <c:v>1.5115000000000001</c:v>
                </c:pt>
                <c:pt idx="11">
                  <c:v>1.5725</c:v>
                </c:pt>
                <c:pt idx="12">
                  <c:v>1.7099</c:v>
                </c:pt>
                <c:pt idx="13">
                  <c:v>1.6489</c:v>
                </c:pt>
                <c:pt idx="14">
                  <c:v>1.7863</c:v>
                </c:pt>
                <c:pt idx="15">
                  <c:v>1.5572999999999999</c:v>
                </c:pt>
                <c:pt idx="16">
                  <c:v>1.7252000000000001</c:v>
                </c:pt>
                <c:pt idx="17">
                  <c:v>1.3740000000000001</c:v>
                </c:pt>
                <c:pt idx="18">
                  <c:v>1.4656</c:v>
                </c:pt>
                <c:pt idx="19">
                  <c:v>1.6640999999999999</c:v>
                </c:pt>
                <c:pt idx="20">
                  <c:v>1.6640999999999999</c:v>
                </c:pt>
                <c:pt idx="21">
                  <c:v>1.5572999999999999</c:v>
                </c:pt>
                <c:pt idx="22">
                  <c:v>1.542</c:v>
                </c:pt>
                <c:pt idx="23">
                  <c:v>1.7252000000000001</c:v>
                </c:pt>
                <c:pt idx="24">
                  <c:v>1.6640999999999999</c:v>
                </c:pt>
                <c:pt idx="25">
                  <c:v>1.4962</c:v>
                </c:pt>
                <c:pt idx="26">
                  <c:v>1.6947000000000001</c:v>
                </c:pt>
                <c:pt idx="27">
                  <c:v>1.7709999999999999</c:v>
                </c:pt>
                <c:pt idx="28">
                  <c:v>1.6031</c:v>
                </c:pt>
                <c:pt idx="29">
                  <c:v>1.6335999999999999</c:v>
                </c:pt>
                <c:pt idx="30">
                  <c:v>1.6183000000000001</c:v>
                </c:pt>
                <c:pt idx="31">
                  <c:v>1.5115000000000001</c:v>
                </c:pt>
                <c:pt idx="32">
                  <c:v>1.6031</c:v>
                </c:pt>
                <c:pt idx="33">
                  <c:v>1.7404999999999999</c:v>
                </c:pt>
                <c:pt idx="34">
                  <c:v>1.6335999999999999</c:v>
                </c:pt>
                <c:pt idx="35">
                  <c:v>1.8626</c:v>
                </c:pt>
                <c:pt idx="36">
                  <c:v>1.4809000000000001</c:v>
                </c:pt>
                <c:pt idx="37">
                  <c:v>1.5725</c:v>
                </c:pt>
                <c:pt idx="38">
                  <c:v>1.7252000000000001</c:v>
                </c:pt>
                <c:pt idx="39">
                  <c:v>1.5878000000000001</c:v>
                </c:pt>
                <c:pt idx="40">
                  <c:v>1.5572999999999999</c:v>
                </c:pt>
                <c:pt idx="41">
                  <c:v>1.6031</c:v>
                </c:pt>
                <c:pt idx="42">
                  <c:v>1.542</c:v>
                </c:pt>
                <c:pt idx="43">
                  <c:v>1.5725</c:v>
                </c:pt>
                <c:pt idx="44">
                  <c:v>1.7252000000000001</c:v>
                </c:pt>
                <c:pt idx="45">
                  <c:v>1.6794</c:v>
                </c:pt>
                <c:pt idx="46">
                  <c:v>1.7099</c:v>
                </c:pt>
                <c:pt idx="47">
                  <c:v>1.6640999999999999</c:v>
                </c:pt>
                <c:pt idx="48">
                  <c:v>1.5725</c:v>
                </c:pt>
                <c:pt idx="49">
                  <c:v>1.6947000000000001</c:v>
                </c:pt>
                <c:pt idx="50">
                  <c:v>1.6489</c:v>
                </c:pt>
                <c:pt idx="51">
                  <c:v>1.5878000000000001</c:v>
                </c:pt>
                <c:pt idx="52">
                  <c:v>1.6947000000000001</c:v>
                </c:pt>
                <c:pt idx="53">
                  <c:v>1.5115000000000001</c:v>
                </c:pt>
                <c:pt idx="54">
                  <c:v>1.7404999999999999</c:v>
                </c:pt>
                <c:pt idx="55">
                  <c:v>1.6335999999999999</c:v>
                </c:pt>
                <c:pt idx="56">
                  <c:v>1.6489</c:v>
                </c:pt>
                <c:pt idx="57">
                  <c:v>1.7404999999999999</c:v>
                </c:pt>
                <c:pt idx="58">
                  <c:v>1.6183000000000001</c:v>
                </c:pt>
                <c:pt idx="59">
                  <c:v>1.6489</c:v>
                </c:pt>
                <c:pt idx="60">
                  <c:v>1.6183000000000001</c:v>
                </c:pt>
                <c:pt idx="61">
                  <c:v>1.6335999999999999</c:v>
                </c:pt>
                <c:pt idx="62">
                  <c:v>1.7252000000000001</c:v>
                </c:pt>
                <c:pt idx="63">
                  <c:v>1.6335999999999999</c:v>
                </c:pt>
                <c:pt idx="64">
                  <c:v>1.8015000000000001</c:v>
                </c:pt>
                <c:pt idx="65">
                  <c:v>1.6031</c:v>
                </c:pt>
                <c:pt idx="66">
                  <c:v>1.5878000000000001</c:v>
                </c:pt>
                <c:pt idx="67">
                  <c:v>1.5266999999999999</c:v>
                </c:pt>
                <c:pt idx="68">
                  <c:v>1.6489</c:v>
                </c:pt>
                <c:pt idx="69">
                  <c:v>1.5115000000000001</c:v>
                </c:pt>
                <c:pt idx="70">
                  <c:v>1.4809000000000001</c:v>
                </c:pt>
                <c:pt idx="71">
                  <c:v>1.7099</c:v>
                </c:pt>
                <c:pt idx="72">
                  <c:v>1.5725</c:v>
                </c:pt>
                <c:pt idx="73">
                  <c:v>1.7099</c:v>
                </c:pt>
                <c:pt idx="74">
                  <c:v>1.4962</c:v>
                </c:pt>
                <c:pt idx="75">
                  <c:v>1.6489</c:v>
                </c:pt>
                <c:pt idx="76">
                  <c:v>1.6031</c:v>
                </c:pt>
                <c:pt idx="77">
                  <c:v>1.5725</c:v>
                </c:pt>
                <c:pt idx="78">
                  <c:v>1.5572999999999999</c:v>
                </c:pt>
                <c:pt idx="79">
                  <c:v>1.6947000000000001</c:v>
                </c:pt>
                <c:pt idx="80">
                  <c:v>1.7863</c:v>
                </c:pt>
                <c:pt idx="81">
                  <c:v>1.4809000000000001</c:v>
                </c:pt>
                <c:pt idx="82">
                  <c:v>1.5572999999999999</c:v>
                </c:pt>
                <c:pt idx="83">
                  <c:v>1.6947000000000001</c:v>
                </c:pt>
                <c:pt idx="84">
                  <c:v>1.6031</c:v>
                </c:pt>
                <c:pt idx="85">
                  <c:v>1.7099</c:v>
                </c:pt>
                <c:pt idx="86">
                  <c:v>1.7252000000000001</c:v>
                </c:pt>
                <c:pt idx="87">
                  <c:v>1.6183000000000001</c:v>
                </c:pt>
                <c:pt idx="88">
                  <c:v>1.6335999999999999</c:v>
                </c:pt>
                <c:pt idx="89">
                  <c:v>1.5572999999999999</c:v>
                </c:pt>
                <c:pt idx="90">
                  <c:v>1.7252000000000001</c:v>
                </c:pt>
                <c:pt idx="91">
                  <c:v>1.542</c:v>
                </c:pt>
                <c:pt idx="92">
                  <c:v>1.6794</c:v>
                </c:pt>
                <c:pt idx="93">
                  <c:v>1.5266999999999999</c:v>
                </c:pt>
                <c:pt idx="94">
                  <c:v>1.6640999999999999</c:v>
                </c:pt>
                <c:pt idx="95">
                  <c:v>1.5878000000000001</c:v>
                </c:pt>
                <c:pt idx="96">
                  <c:v>1.6335999999999999</c:v>
                </c:pt>
                <c:pt idx="97">
                  <c:v>1.6947000000000001</c:v>
                </c:pt>
                <c:pt idx="98">
                  <c:v>1.6947000000000001</c:v>
                </c:pt>
                <c:pt idx="99">
                  <c:v>1.5572999999999999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D5-4D45-9F9B-E5A160E73481}"/>
            </c:ext>
          </c:extLst>
        </c:ser>
        <c:ser>
          <c:idx val="2"/>
          <c:order val="2"/>
          <c:tx>
            <c:v>Gyo_Zg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res_1ms_vibrate!$N$4:$N$103</c:f>
              <c:numCache>
                <c:formatCode>General</c:formatCode>
                <c:ptCount val="100"/>
                <c:pt idx="0">
                  <c:v>0.53439999999999999</c:v>
                </c:pt>
                <c:pt idx="1">
                  <c:v>0.68700000000000006</c:v>
                </c:pt>
                <c:pt idx="2">
                  <c:v>0.58020000000000005</c:v>
                </c:pt>
                <c:pt idx="3">
                  <c:v>0.626</c:v>
                </c:pt>
                <c:pt idx="4">
                  <c:v>0.45800000000000002</c:v>
                </c:pt>
                <c:pt idx="5">
                  <c:v>0.44269999999999998</c:v>
                </c:pt>
                <c:pt idx="6">
                  <c:v>0.59540000000000004</c:v>
                </c:pt>
                <c:pt idx="7">
                  <c:v>0.76339999999999997</c:v>
                </c:pt>
                <c:pt idx="8">
                  <c:v>0.626</c:v>
                </c:pt>
                <c:pt idx="9">
                  <c:v>0.54959999999999998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0.56489999999999996</c:v>
                </c:pt>
                <c:pt idx="13">
                  <c:v>0.67179999999999995</c:v>
                </c:pt>
                <c:pt idx="14">
                  <c:v>0.56489999999999996</c:v>
                </c:pt>
                <c:pt idx="15">
                  <c:v>0.67179999999999995</c:v>
                </c:pt>
                <c:pt idx="16">
                  <c:v>0.58020000000000005</c:v>
                </c:pt>
                <c:pt idx="17">
                  <c:v>0.54959999999999998</c:v>
                </c:pt>
                <c:pt idx="18">
                  <c:v>0.51910000000000001</c:v>
                </c:pt>
                <c:pt idx="19">
                  <c:v>0.56489999999999996</c:v>
                </c:pt>
                <c:pt idx="20">
                  <c:v>0.56489999999999996</c:v>
                </c:pt>
                <c:pt idx="21">
                  <c:v>0.56489999999999996</c:v>
                </c:pt>
                <c:pt idx="22">
                  <c:v>0.74809999999999999</c:v>
                </c:pt>
                <c:pt idx="23">
                  <c:v>0.58020000000000005</c:v>
                </c:pt>
                <c:pt idx="24">
                  <c:v>0.50380000000000003</c:v>
                </c:pt>
                <c:pt idx="25">
                  <c:v>0.56489999999999996</c:v>
                </c:pt>
                <c:pt idx="26">
                  <c:v>0.53439999999999999</c:v>
                </c:pt>
                <c:pt idx="27">
                  <c:v>0.64119999999999999</c:v>
                </c:pt>
                <c:pt idx="28">
                  <c:v>0.56489999999999996</c:v>
                </c:pt>
                <c:pt idx="29">
                  <c:v>0.626</c:v>
                </c:pt>
                <c:pt idx="30">
                  <c:v>0.56489999999999996</c:v>
                </c:pt>
                <c:pt idx="31">
                  <c:v>0.65649999999999997</c:v>
                </c:pt>
                <c:pt idx="32">
                  <c:v>0.61070000000000002</c:v>
                </c:pt>
                <c:pt idx="33">
                  <c:v>0.58020000000000005</c:v>
                </c:pt>
                <c:pt idx="34">
                  <c:v>0.58020000000000005</c:v>
                </c:pt>
                <c:pt idx="35">
                  <c:v>0.58020000000000005</c:v>
                </c:pt>
                <c:pt idx="36">
                  <c:v>0.626</c:v>
                </c:pt>
                <c:pt idx="37">
                  <c:v>0.53439999999999999</c:v>
                </c:pt>
                <c:pt idx="38">
                  <c:v>0.67179999999999995</c:v>
                </c:pt>
                <c:pt idx="39">
                  <c:v>0.45800000000000002</c:v>
                </c:pt>
                <c:pt idx="40">
                  <c:v>0.54959999999999998</c:v>
                </c:pt>
                <c:pt idx="41">
                  <c:v>0.58020000000000005</c:v>
                </c:pt>
                <c:pt idx="42">
                  <c:v>0.59540000000000004</c:v>
                </c:pt>
                <c:pt idx="43">
                  <c:v>0.65649999999999997</c:v>
                </c:pt>
                <c:pt idx="44">
                  <c:v>0.50380000000000003</c:v>
                </c:pt>
                <c:pt idx="45">
                  <c:v>0.626</c:v>
                </c:pt>
                <c:pt idx="46">
                  <c:v>0.74809999999999999</c:v>
                </c:pt>
                <c:pt idx="47">
                  <c:v>0.42749999999999999</c:v>
                </c:pt>
                <c:pt idx="48">
                  <c:v>0.41220000000000001</c:v>
                </c:pt>
                <c:pt idx="49">
                  <c:v>0.71760000000000002</c:v>
                </c:pt>
                <c:pt idx="50">
                  <c:v>0.54959999999999998</c:v>
                </c:pt>
                <c:pt idx="51">
                  <c:v>0.42749999999999999</c:v>
                </c:pt>
                <c:pt idx="52">
                  <c:v>0.70230000000000004</c:v>
                </c:pt>
                <c:pt idx="53">
                  <c:v>0.70230000000000004</c:v>
                </c:pt>
                <c:pt idx="54">
                  <c:v>0.50380000000000003</c:v>
                </c:pt>
                <c:pt idx="55">
                  <c:v>0.61070000000000002</c:v>
                </c:pt>
                <c:pt idx="56">
                  <c:v>0.50380000000000003</c:v>
                </c:pt>
                <c:pt idx="57">
                  <c:v>0.58020000000000005</c:v>
                </c:pt>
                <c:pt idx="58">
                  <c:v>0.68700000000000006</c:v>
                </c:pt>
                <c:pt idx="59">
                  <c:v>0.67179999999999995</c:v>
                </c:pt>
                <c:pt idx="60">
                  <c:v>0.61070000000000002</c:v>
                </c:pt>
                <c:pt idx="61">
                  <c:v>0.64119999999999999</c:v>
                </c:pt>
                <c:pt idx="62">
                  <c:v>0.39689999999999998</c:v>
                </c:pt>
                <c:pt idx="63">
                  <c:v>0.53439999999999999</c:v>
                </c:pt>
                <c:pt idx="64">
                  <c:v>0.54959999999999998</c:v>
                </c:pt>
                <c:pt idx="65">
                  <c:v>0.59540000000000004</c:v>
                </c:pt>
                <c:pt idx="66">
                  <c:v>0.48849999999999999</c:v>
                </c:pt>
                <c:pt idx="67">
                  <c:v>0.41220000000000001</c:v>
                </c:pt>
                <c:pt idx="68">
                  <c:v>0.58020000000000005</c:v>
                </c:pt>
                <c:pt idx="69">
                  <c:v>0.67179999999999995</c:v>
                </c:pt>
                <c:pt idx="70">
                  <c:v>0.59540000000000004</c:v>
                </c:pt>
                <c:pt idx="71">
                  <c:v>0.56489999999999996</c:v>
                </c:pt>
                <c:pt idx="72">
                  <c:v>0.79390000000000005</c:v>
                </c:pt>
                <c:pt idx="73">
                  <c:v>0.59540000000000004</c:v>
                </c:pt>
                <c:pt idx="74">
                  <c:v>0.64119999999999999</c:v>
                </c:pt>
                <c:pt idx="75">
                  <c:v>0.76339999999999997</c:v>
                </c:pt>
                <c:pt idx="76">
                  <c:v>0.59540000000000004</c:v>
                </c:pt>
                <c:pt idx="77">
                  <c:v>0.50380000000000003</c:v>
                </c:pt>
                <c:pt idx="78">
                  <c:v>0.626</c:v>
                </c:pt>
                <c:pt idx="79">
                  <c:v>0.71760000000000002</c:v>
                </c:pt>
                <c:pt idx="80">
                  <c:v>0.68700000000000006</c:v>
                </c:pt>
                <c:pt idx="81">
                  <c:v>0.61070000000000002</c:v>
                </c:pt>
                <c:pt idx="82">
                  <c:v>0.58020000000000005</c:v>
                </c:pt>
                <c:pt idx="83">
                  <c:v>0.59540000000000004</c:v>
                </c:pt>
                <c:pt idx="84">
                  <c:v>0.71760000000000002</c:v>
                </c:pt>
                <c:pt idx="85">
                  <c:v>0.59540000000000004</c:v>
                </c:pt>
                <c:pt idx="86">
                  <c:v>0.53439999999999999</c:v>
                </c:pt>
                <c:pt idx="87">
                  <c:v>0.4733</c:v>
                </c:pt>
                <c:pt idx="88">
                  <c:v>0.70230000000000004</c:v>
                </c:pt>
                <c:pt idx="89">
                  <c:v>0.51910000000000001</c:v>
                </c:pt>
                <c:pt idx="90">
                  <c:v>0.67179999999999995</c:v>
                </c:pt>
                <c:pt idx="91">
                  <c:v>0.56489999999999996</c:v>
                </c:pt>
                <c:pt idx="92">
                  <c:v>0.51910000000000001</c:v>
                </c:pt>
                <c:pt idx="93">
                  <c:v>0.59540000000000004</c:v>
                </c:pt>
                <c:pt idx="94">
                  <c:v>0.4733</c:v>
                </c:pt>
                <c:pt idx="95">
                  <c:v>0.48849999999999999</c:v>
                </c:pt>
                <c:pt idx="96">
                  <c:v>0.50380000000000003</c:v>
                </c:pt>
                <c:pt idx="97">
                  <c:v>0.44269999999999998</c:v>
                </c:pt>
                <c:pt idx="98">
                  <c:v>0.626</c:v>
                </c:pt>
                <c:pt idx="99">
                  <c:v>0.53439999999999999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D5-4D45-9F9B-E5A160E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1408"/>
        <c:axId val="389116112"/>
      </c:lineChart>
      <c:catAx>
        <c:axId val="3891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Sample </a:t>
                </a:r>
              </a:p>
            </c:rich>
          </c:tx>
          <c:layout>
            <c:manualLayout>
              <c:xMode val="edge"/>
              <c:yMode val="edge"/>
              <c:x val="0.43662962129733784"/>
              <c:y val="0.8832955202633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6112"/>
        <c:crosses val="autoZero"/>
        <c:auto val="1"/>
        <c:lblAlgn val="ctr"/>
        <c:lblOffset val="1"/>
        <c:noMultiLvlLbl val="0"/>
      </c:catAx>
      <c:valAx>
        <c:axId val="38911611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gyroscope(°/S)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14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>
        <c:manualLayout>
          <c:xMode val="edge"/>
          <c:yMode val="edge"/>
          <c:x val="0.263161904761904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res_10ms_vibrate!$F$4:$F$103</c:f>
              <c:numCache>
                <c:formatCode>General</c:formatCode>
                <c:ptCount val="100"/>
                <c:pt idx="0">
                  <c:v>1.6352</c:v>
                </c:pt>
                <c:pt idx="1">
                  <c:v>1.7165999999999999</c:v>
                </c:pt>
                <c:pt idx="2">
                  <c:v>1.6951000000000001</c:v>
                </c:pt>
                <c:pt idx="3">
                  <c:v>1.7454000000000001</c:v>
                </c:pt>
                <c:pt idx="4">
                  <c:v>1.6568000000000001</c:v>
                </c:pt>
                <c:pt idx="5">
                  <c:v>1.6233</c:v>
                </c:pt>
                <c:pt idx="6">
                  <c:v>1.7022999999999999</c:v>
                </c:pt>
                <c:pt idx="7">
                  <c:v>1.6568000000000001</c:v>
                </c:pt>
                <c:pt idx="8">
                  <c:v>1.7119</c:v>
                </c:pt>
                <c:pt idx="9">
                  <c:v>1.6639999999999999</c:v>
                </c:pt>
                <c:pt idx="10">
                  <c:v>1.6831</c:v>
                </c:pt>
                <c:pt idx="11">
                  <c:v>1.6927000000000001</c:v>
                </c:pt>
                <c:pt idx="12">
                  <c:v>1.6639999999999999</c:v>
                </c:pt>
                <c:pt idx="13">
                  <c:v>1.6975</c:v>
                </c:pt>
                <c:pt idx="14">
                  <c:v>1.6831</c:v>
                </c:pt>
                <c:pt idx="15">
                  <c:v>1.6927000000000001</c:v>
                </c:pt>
                <c:pt idx="16">
                  <c:v>1.6664000000000001</c:v>
                </c:pt>
                <c:pt idx="17">
                  <c:v>1.6807000000000001</c:v>
                </c:pt>
                <c:pt idx="18">
                  <c:v>1.6758999999999999</c:v>
                </c:pt>
                <c:pt idx="19">
                  <c:v>1.6758999999999999</c:v>
                </c:pt>
                <c:pt idx="20">
                  <c:v>1.8076000000000001</c:v>
                </c:pt>
                <c:pt idx="21">
                  <c:v>1.6902999999999999</c:v>
                </c:pt>
                <c:pt idx="22">
                  <c:v>1.7141999999999999</c:v>
                </c:pt>
                <c:pt idx="23">
                  <c:v>1.6831</c:v>
                </c:pt>
                <c:pt idx="24">
                  <c:v>1.6879</c:v>
                </c:pt>
                <c:pt idx="25">
                  <c:v>1.7597</c:v>
                </c:pt>
                <c:pt idx="26">
                  <c:v>1.6927000000000001</c:v>
                </c:pt>
                <c:pt idx="27">
                  <c:v>1.7478</c:v>
                </c:pt>
                <c:pt idx="28">
                  <c:v>1.7022999999999999</c:v>
                </c:pt>
                <c:pt idx="29">
                  <c:v>1.6735</c:v>
                </c:pt>
                <c:pt idx="30">
                  <c:v>1.6831</c:v>
                </c:pt>
                <c:pt idx="31">
                  <c:v>1.6831</c:v>
                </c:pt>
                <c:pt idx="32">
                  <c:v>1.6807000000000001</c:v>
                </c:pt>
                <c:pt idx="33">
                  <c:v>1.7454000000000001</c:v>
                </c:pt>
                <c:pt idx="34">
                  <c:v>1.7405999999999999</c:v>
                </c:pt>
                <c:pt idx="35">
                  <c:v>1.7095</c:v>
                </c:pt>
                <c:pt idx="36">
                  <c:v>1.6375999999999999</c:v>
                </c:pt>
                <c:pt idx="37">
                  <c:v>1.6927000000000001</c:v>
                </c:pt>
                <c:pt idx="38">
                  <c:v>1.7047000000000001</c:v>
                </c:pt>
                <c:pt idx="39">
                  <c:v>1.6688000000000001</c:v>
                </c:pt>
                <c:pt idx="40">
                  <c:v>1.6328</c:v>
                </c:pt>
                <c:pt idx="41">
                  <c:v>1.6568000000000001</c:v>
                </c:pt>
                <c:pt idx="42">
                  <c:v>1.6016999999999999</c:v>
                </c:pt>
                <c:pt idx="43">
                  <c:v>1.6712</c:v>
                </c:pt>
                <c:pt idx="44">
                  <c:v>1.7454000000000001</c:v>
                </c:pt>
                <c:pt idx="45">
                  <c:v>1.6951000000000001</c:v>
                </c:pt>
                <c:pt idx="46">
                  <c:v>1.6927000000000001</c:v>
                </c:pt>
                <c:pt idx="47">
                  <c:v>1.7310000000000001</c:v>
                </c:pt>
                <c:pt idx="48">
                  <c:v>1.6902999999999999</c:v>
                </c:pt>
                <c:pt idx="49">
                  <c:v>1.6999</c:v>
                </c:pt>
                <c:pt idx="50">
                  <c:v>1.7071000000000001</c:v>
                </c:pt>
                <c:pt idx="51">
                  <c:v>1.7190000000000001</c:v>
                </c:pt>
                <c:pt idx="52">
                  <c:v>1.7141999999999999</c:v>
                </c:pt>
                <c:pt idx="53">
                  <c:v>1.6375999999999999</c:v>
                </c:pt>
                <c:pt idx="54">
                  <c:v>1.6281000000000001</c:v>
                </c:pt>
                <c:pt idx="55">
                  <c:v>1.7165999999999999</c:v>
                </c:pt>
                <c:pt idx="56">
                  <c:v>1.6616</c:v>
                </c:pt>
                <c:pt idx="57">
                  <c:v>1.6688000000000001</c:v>
                </c:pt>
                <c:pt idx="58">
                  <c:v>1.6975</c:v>
                </c:pt>
                <c:pt idx="59">
                  <c:v>1.6951000000000001</c:v>
                </c:pt>
                <c:pt idx="60">
                  <c:v>1.6256999999999999</c:v>
                </c:pt>
                <c:pt idx="61">
                  <c:v>1.6568000000000001</c:v>
                </c:pt>
                <c:pt idx="62">
                  <c:v>1.6616</c:v>
                </c:pt>
                <c:pt idx="63">
                  <c:v>1.6999</c:v>
                </c:pt>
                <c:pt idx="64">
                  <c:v>1.7095</c:v>
                </c:pt>
                <c:pt idx="65">
                  <c:v>1.7478</c:v>
                </c:pt>
                <c:pt idx="66">
                  <c:v>1.6855</c:v>
                </c:pt>
                <c:pt idx="67">
                  <c:v>1.6735</c:v>
                </c:pt>
                <c:pt idx="68">
                  <c:v>1.7047000000000001</c:v>
                </c:pt>
                <c:pt idx="69">
                  <c:v>1.6758999999999999</c:v>
                </c:pt>
                <c:pt idx="70">
                  <c:v>1.7047000000000001</c:v>
                </c:pt>
                <c:pt idx="71">
                  <c:v>1.6855</c:v>
                </c:pt>
                <c:pt idx="72">
                  <c:v>1.6639999999999999</c:v>
                </c:pt>
                <c:pt idx="73">
                  <c:v>1.6328</c:v>
                </c:pt>
                <c:pt idx="74">
                  <c:v>1.7238</c:v>
                </c:pt>
                <c:pt idx="75">
                  <c:v>1.7095</c:v>
                </c:pt>
                <c:pt idx="76">
                  <c:v>1.7214</c:v>
                </c:pt>
                <c:pt idx="77">
                  <c:v>1.7165999999999999</c:v>
                </c:pt>
                <c:pt idx="78">
                  <c:v>1.7165999999999999</c:v>
                </c:pt>
                <c:pt idx="79">
                  <c:v>1.6496</c:v>
                </c:pt>
                <c:pt idx="80">
                  <c:v>1.7190000000000001</c:v>
                </c:pt>
                <c:pt idx="81">
                  <c:v>1.6185</c:v>
                </c:pt>
                <c:pt idx="82">
                  <c:v>1.7358</c:v>
                </c:pt>
                <c:pt idx="83">
                  <c:v>1.6855</c:v>
                </c:pt>
                <c:pt idx="84">
                  <c:v>1.6758999999999999</c:v>
                </c:pt>
                <c:pt idx="85">
                  <c:v>1.6688000000000001</c:v>
                </c:pt>
                <c:pt idx="86">
                  <c:v>1.6831</c:v>
                </c:pt>
                <c:pt idx="87">
                  <c:v>1.6305000000000001</c:v>
                </c:pt>
                <c:pt idx="88">
                  <c:v>1.6375999999999999</c:v>
                </c:pt>
                <c:pt idx="89">
                  <c:v>1.7190000000000001</c:v>
                </c:pt>
                <c:pt idx="90">
                  <c:v>1.7382</c:v>
                </c:pt>
                <c:pt idx="91">
                  <c:v>1.7022999999999999</c:v>
                </c:pt>
                <c:pt idx="92">
                  <c:v>1.8124</c:v>
                </c:pt>
                <c:pt idx="93">
                  <c:v>1.7214</c:v>
                </c:pt>
                <c:pt idx="94">
                  <c:v>1.7502</c:v>
                </c:pt>
                <c:pt idx="95">
                  <c:v>1.6999</c:v>
                </c:pt>
                <c:pt idx="96">
                  <c:v>1.6999</c:v>
                </c:pt>
                <c:pt idx="97">
                  <c:v>1.6352</c:v>
                </c:pt>
                <c:pt idx="98">
                  <c:v>1.6305000000000001</c:v>
                </c:pt>
                <c:pt idx="99">
                  <c:v>1.6256999999999999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47-4C7E-A644-1012918FABE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res_10ms_vibrate!$G$4:$G$103</c:f>
              <c:numCache>
                <c:formatCode>General</c:formatCode>
                <c:ptCount val="100"/>
                <c:pt idx="0">
                  <c:v>8.8599999999999998E-2</c:v>
                </c:pt>
                <c:pt idx="1">
                  <c:v>-3.5900000000000001E-2</c:v>
                </c:pt>
                <c:pt idx="2">
                  <c:v>-6.2199999999999998E-2</c:v>
                </c:pt>
                <c:pt idx="3">
                  <c:v>-8.3799999999999999E-2</c:v>
                </c:pt>
                <c:pt idx="4">
                  <c:v>-4.7899999999999998E-2</c:v>
                </c:pt>
                <c:pt idx="5">
                  <c:v>1.2E-2</c:v>
                </c:pt>
                <c:pt idx="6">
                  <c:v>-0.1077</c:v>
                </c:pt>
                <c:pt idx="7">
                  <c:v>-5.2699999999999997E-2</c:v>
                </c:pt>
                <c:pt idx="8">
                  <c:v>-5.7500000000000002E-2</c:v>
                </c:pt>
                <c:pt idx="9">
                  <c:v>0</c:v>
                </c:pt>
                <c:pt idx="10">
                  <c:v>0.1173</c:v>
                </c:pt>
                <c:pt idx="11">
                  <c:v>9.6000000000000002E-2</c:v>
                </c:pt>
                <c:pt idx="12">
                  <c:v>-6.4600000000000005E-2</c:v>
                </c:pt>
                <c:pt idx="13">
                  <c:v>1.44E-2</c:v>
                </c:pt>
                <c:pt idx="14">
                  <c:v>-3.8300000000000001E-2</c:v>
                </c:pt>
                <c:pt idx="15">
                  <c:v>-3.1099999999999999E-2</c:v>
                </c:pt>
                <c:pt idx="16">
                  <c:v>1.6799999999999999E-2</c:v>
                </c:pt>
                <c:pt idx="17">
                  <c:v>-2.1499999999999998E-2</c:v>
                </c:pt>
                <c:pt idx="18">
                  <c:v>-5.5100000000000003E-2</c:v>
                </c:pt>
                <c:pt idx="19">
                  <c:v>-1.44E-2</c:v>
                </c:pt>
                <c:pt idx="20">
                  <c:v>-6.2199999999999998E-2</c:v>
                </c:pt>
                <c:pt idx="21">
                  <c:v>-1.9199999999999998E-2</c:v>
                </c:pt>
                <c:pt idx="22">
                  <c:v>2.87E-2</c:v>
                </c:pt>
                <c:pt idx="23">
                  <c:v>-3.1099999999999999E-2</c:v>
                </c:pt>
                <c:pt idx="24">
                  <c:v>-5.9900000000000002E-2</c:v>
                </c:pt>
                <c:pt idx="25">
                  <c:v>-9.6000000000000002E-2</c:v>
                </c:pt>
                <c:pt idx="26">
                  <c:v>2.1499999999999998E-2</c:v>
                </c:pt>
                <c:pt idx="27">
                  <c:v>-2.3900000000000001E-2</c:v>
                </c:pt>
                <c:pt idx="28">
                  <c:v>-5.5100000000000003E-2</c:v>
                </c:pt>
                <c:pt idx="29">
                  <c:v>-7.9000000000000001E-2</c:v>
                </c:pt>
                <c:pt idx="30">
                  <c:v>-4.7899999999999998E-2</c:v>
                </c:pt>
                <c:pt idx="31">
                  <c:v>-6.4600000000000005E-2</c:v>
                </c:pt>
                <c:pt idx="32">
                  <c:v>-6.2199999999999998E-2</c:v>
                </c:pt>
                <c:pt idx="33">
                  <c:v>-1.2E-2</c:v>
                </c:pt>
                <c:pt idx="34">
                  <c:v>-4.7899999999999998E-2</c:v>
                </c:pt>
                <c:pt idx="35">
                  <c:v>-4.5499999999999999E-2</c:v>
                </c:pt>
                <c:pt idx="36">
                  <c:v>-3.8300000000000001E-2</c:v>
                </c:pt>
                <c:pt idx="37">
                  <c:v>-6.9400000000000003E-2</c:v>
                </c:pt>
                <c:pt idx="38">
                  <c:v>-6.7000000000000004E-2</c:v>
                </c:pt>
                <c:pt idx="39">
                  <c:v>-1.44E-2</c:v>
                </c:pt>
                <c:pt idx="40">
                  <c:v>-6.2199999999999998E-2</c:v>
                </c:pt>
                <c:pt idx="41">
                  <c:v>5.0299999999999997E-2</c:v>
                </c:pt>
                <c:pt idx="42">
                  <c:v>-4.3099999999999999E-2</c:v>
                </c:pt>
                <c:pt idx="43">
                  <c:v>9.6000000000000002E-2</c:v>
                </c:pt>
                <c:pt idx="44">
                  <c:v>-3.5900000000000001E-2</c:v>
                </c:pt>
                <c:pt idx="45">
                  <c:v>-1.6799999999999999E-2</c:v>
                </c:pt>
                <c:pt idx="46">
                  <c:v>-7.1800000000000003E-2</c:v>
                </c:pt>
                <c:pt idx="47">
                  <c:v>-2.3900000000000001E-2</c:v>
                </c:pt>
                <c:pt idx="48">
                  <c:v>-1.2E-2</c:v>
                </c:pt>
                <c:pt idx="49">
                  <c:v>3.5900000000000001E-2</c:v>
                </c:pt>
                <c:pt idx="50">
                  <c:v>-0.1077</c:v>
                </c:pt>
                <c:pt idx="51">
                  <c:v>1.9199999999999998E-2</c:v>
                </c:pt>
                <c:pt idx="52">
                  <c:v>-2.4E-2</c:v>
                </c:pt>
                <c:pt idx="53">
                  <c:v>2.3900000000000001E-2</c:v>
                </c:pt>
                <c:pt idx="54">
                  <c:v>-6.4600000000000005E-2</c:v>
                </c:pt>
                <c:pt idx="55">
                  <c:v>-1.9199999999999998E-2</c:v>
                </c:pt>
                <c:pt idx="56">
                  <c:v>3.1099999999999999E-2</c:v>
                </c:pt>
                <c:pt idx="57">
                  <c:v>2.63E-2</c:v>
                </c:pt>
                <c:pt idx="58">
                  <c:v>2.3900000000000001E-2</c:v>
                </c:pt>
                <c:pt idx="59">
                  <c:v>-2.4E-2</c:v>
                </c:pt>
                <c:pt idx="60">
                  <c:v>7.1999999999999995E-2</c:v>
                </c:pt>
                <c:pt idx="61">
                  <c:v>-2.1499999999999998E-2</c:v>
                </c:pt>
                <c:pt idx="62">
                  <c:v>1.44E-2</c:v>
                </c:pt>
                <c:pt idx="63">
                  <c:v>-2.87E-2</c:v>
                </c:pt>
                <c:pt idx="64">
                  <c:v>-3.3500000000000002E-2</c:v>
                </c:pt>
                <c:pt idx="65">
                  <c:v>-8.6199999999999999E-2</c:v>
                </c:pt>
                <c:pt idx="66">
                  <c:v>2.4E-2</c:v>
                </c:pt>
                <c:pt idx="67">
                  <c:v>3.5900000000000001E-2</c:v>
                </c:pt>
                <c:pt idx="68">
                  <c:v>-5.7500000000000002E-2</c:v>
                </c:pt>
                <c:pt idx="69">
                  <c:v>-2.1499999999999998E-2</c:v>
                </c:pt>
                <c:pt idx="70">
                  <c:v>-4.5499999999999999E-2</c:v>
                </c:pt>
                <c:pt idx="71">
                  <c:v>1.9199999999999998E-2</c:v>
                </c:pt>
                <c:pt idx="72">
                  <c:v>-2.63E-2</c:v>
                </c:pt>
                <c:pt idx="73">
                  <c:v>-4.8000000000000001E-2</c:v>
                </c:pt>
                <c:pt idx="74">
                  <c:v>1.44E-2</c:v>
                </c:pt>
                <c:pt idx="75">
                  <c:v>-1.9199999999999998E-2</c:v>
                </c:pt>
                <c:pt idx="76">
                  <c:v>-4.3099999999999999E-2</c:v>
                </c:pt>
                <c:pt idx="77">
                  <c:v>-7.1800000000000003E-2</c:v>
                </c:pt>
                <c:pt idx="78">
                  <c:v>-6.4600000000000005E-2</c:v>
                </c:pt>
                <c:pt idx="79">
                  <c:v>-4.3099999999999999E-2</c:v>
                </c:pt>
                <c:pt idx="80">
                  <c:v>-7.1999999999999995E-2</c:v>
                </c:pt>
                <c:pt idx="81">
                  <c:v>-4.7899999999999998E-2</c:v>
                </c:pt>
                <c:pt idx="82">
                  <c:v>-3.5900000000000001E-2</c:v>
                </c:pt>
                <c:pt idx="83">
                  <c:v>-3.8300000000000001E-2</c:v>
                </c:pt>
                <c:pt idx="84">
                  <c:v>-2.3900000000000001E-2</c:v>
                </c:pt>
                <c:pt idx="85">
                  <c:v>-7.9000000000000001E-2</c:v>
                </c:pt>
                <c:pt idx="86">
                  <c:v>3.8300000000000001E-2</c:v>
                </c:pt>
                <c:pt idx="87">
                  <c:v>-5.9900000000000002E-2</c:v>
                </c:pt>
                <c:pt idx="88">
                  <c:v>-1.44E-2</c:v>
                </c:pt>
                <c:pt idx="89">
                  <c:v>5.0299999999999997E-2</c:v>
                </c:pt>
                <c:pt idx="90">
                  <c:v>-8.14E-2</c:v>
                </c:pt>
                <c:pt idx="91">
                  <c:v>-8.3799999999999999E-2</c:v>
                </c:pt>
                <c:pt idx="92">
                  <c:v>5.5100000000000003E-2</c:v>
                </c:pt>
                <c:pt idx="93">
                  <c:v>-1.6799999999999999E-2</c:v>
                </c:pt>
                <c:pt idx="94">
                  <c:v>4.7899999999999998E-2</c:v>
                </c:pt>
                <c:pt idx="95">
                  <c:v>2.4E-2</c:v>
                </c:pt>
                <c:pt idx="96">
                  <c:v>-2.63E-2</c:v>
                </c:pt>
                <c:pt idx="97">
                  <c:v>-3.8300000000000001E-2</c:v>
                </c:pt>
                <c:pt idx="98">
                  <c:v>-5.2699999999999997E-2</c:v>
                </c:pt>
                <c:pt idx="99">
                  <c:v>2.3900000000000001E-2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47-4C7E-A644-1012918FABEE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res_10ms_vibrate!$H$4:$H$103</c:f>
              <c:numCache>
                <c:formatCode>General</c:formatCode>
                <c:ptCount val="100"/>
                <c:pt idx="0">
                  <c:v>8.6693999999999996</c:v>
                </c:pt>
                <c:pt idx="1">
                  <c:v>8.6190999999999995</c:v>
                </c:pt>
                <c:pt idx="2">
                  <c:v>8.6861999999999995</c:v>
                </c:pt>
                <c:pt idx="3">
                  <c:v>8.6598000000000006</c:v>
                </c:pt>
                <c:pt idx="4">
                  <c:v>8.6431000000000004</c:v>
                </c:pt>
                <c:pt idx="5">
                  <c:v>8.5687999999999995</c:v>
                </c:pt>
                <c:pt idx="6">
                  <c:v>8.6861999999999995</c:v>
                </c:pt>
                <c:pt idx="7">
                  <c:v>8.6287000000000003</c:v>
                </c:pt>
                <c:pt idx="8">
                  <c:v>8.5569000000000006</c:v>
                </c:pt>
                <c:pt idx="9">
                  <c:v>8.7196999999999996</c:v>
                </c:pt>
                <c:pt idx="10">
                  <c:v>8.4969999999999999</c:v>
                </c:pt>
                <c:pt idx="11">
                  <c:v>8.7028999999999996</c:v>
                </c:pt>
                <c:pt idx="12">
                  <c:v>8.6742000000000008</c:v>
                </c:pt>
                <c:pt idx="13">
                  <c:v>8.6525999999999996</c:v>
                </c:pt>
                <c:pt idx="14">
                  <c:v>8.6407000000000007</c:v>
                </c:pt>
                <c:pt idx="15">
                  <c:v>8.6166999999999998</c:v>
                </c:pt>
                <c:pt idx="16">
                  <c:v>8.5711999999999993</c:v>
                </c:pt>
                <c:pt idx="17">
                  <c:v>8.5928000000000004</c:v>
                </c:pt>
                <c:pt idx="18">
                  <c:v>8.7149000000000001</c:v>
                </c:pt>
                <c:pt idx="19">
                  <c:v>8.5425000000000004</c:v>
                </c:pt>
                <c:pt idx="20">
                  <c:v>8.6095000000000006</c:v>
                </c:pt>
                <c:pt idx="21">
                  <c:v>8.6502999999999997</c:v>
                </c:pt>
                <c:pt idx="22">
                  <c:v>8.5520999999999994</c:v>
                </c:pt>
                <c:pt idx="23">
                  <c:v>8.5928000000000004</c:v>
                </c:pt>
                <c:pt idx="24">
                  <c:v>8.6072000000000006</c:v>
                </c:pt>
                <c:pt idx="25">
                  <c:v>8.6023999999999994</c:v>
                </c:pt>
                <c:pt idx="26">
                  <c:v>8.6119000000000003</c:v>
                </c:pt>
                <c:pt idx="27">
                  <c:v>8.6478999999999999</c:v>
                </c:pt>
                <c:pt idx="28">
                  <c:v>8.6431000000000004</c:v>
                </c:pt>
                <c:pt idx="29">
                  <c:v>8.6861999999999995</c:v>
                </c:pt>
                <c:pt idx="30">
                  <c:v>8.5952000000000002</c:v>
                </c:pt>
                <c:pt idx="31">
                  <c:v>8.6622000000000003</c:v>
                </c:pt>
                <c:pt idx="32">
                  <c:v>8.6646000000000001</c:v>
                </c:pt>
                <c:pt idx="33">
                  <c:v>8.6455000000000002</c:v>
                </c:pt>
                <c:pt idx="34">
                  <c:v>8.5879999999999992</c:v>
                </c:pt>
                <c:pt idx="35">
                  <c:v>8.6</c:v>
                </c:pt>
                <c:pt idx="36">
                  <c:v>8.5831999999999997</c:v>
                </c:pt>
                <c:pt idx="37">
                  <c:v>8.6214999999999993</c:v>
                </c:pt>
                <c:pt idx="38">
                  <c:v>8.6287000000000003</c:v>
                </c:pt>
                <c:pt idx="39">
                  <c:v>8.7196999999999996</c:v>
                </c:pt>
                <c:pt idx="40">
                  <c:v>8.7004999999999999</c:v>
                </c:pt>
                <c:pt idx="41">
                  <c:v>8.5975999999999999</c:v>
                </c:pt>
                <c:pt idx="42">
                  <c:v>8.5760000000000005</c:v>
                </c:pt>
                <c:pt idx="43">
                  <c:v>8.6693999999999996</c:v>
                </c:pt>
                <c:pt idx="44">
                  <c:v>8.5664999999999996</c:v>
                </c:pt>
                <c:pt idx="45">
                  <c:v>8.6646000000000001</c:v>
                </c:pt>
                <c:pt idx="46">
                  <c:v>8.7317</c:v>
                </c:pt>
                <c:pt idx="47">
                  <c:v>8.5975999999999999</c:v>
                </c:pt>
                <c:pt idx="48">
                  <c:v>8.5904000000000007</c:v>
                </c:pt>
                <c:pt idx="49">
                  <c:v>8.6239000000000008</c:v>
                </c:pt>
                <c:pt idx="50">
                  <c:v>8.6382999999999992</c:v>
                </c:pt>
                <c:pt idx="51">
                  <c:v>8.6311</c:v>
                </c:pt>
                <c:pt idx="52">
                  <c:v>8.6455000000000002</c:v>
                </c:pt>
                <c:pt idx="53">
                  <c:v>8.5879999999999992</c:v>
                </c:pt>
                <c:pt idx="54">
                  <c:v>8.6790000000000003</c:v>
                </c:pt>
                <c:pt idx="55">
                  <c:v>8.7052999999999994</c:v>
                </c:pt>
                <c:pt idx="56">
                  <c:v>8.6431000000000004</c:v>
                </c:pt>
                <c:pt idx="57">
                  <c:v>8.5808</c:v>
                </c:pt>
                <c:pt idx="58">
                  <c:v>8.6382999999999992</c:v>
                </c:pt>
                <c:pt idx="59">
                  <c:v>8.6407000000000007</c:v>
                </c:pt>
                <c:pt idx="60">
                  <c:v>8.6382999999999992</c:v>
                </c:pt>
                <c:pt idx="61">
                  <c:v>8.5975999999999999</c:v>
                </c:pt>
                <c:pt idx="62">
                  <c:v>8.6598000000000006</c:v>
                </c:pt>
                <c:pt idx="63">
                  <c:v>8.6790000000000003</c:v>
                </c:pt>
                <c:pt idx="64">
                  <c:v>8.6717999999999993</c:v>
                </c:pt>
                <c:pt idx="65">
                  <c:v>8.6622000000000003</c:v>
                </c:pt>
                <c:pt idx="66">
                  <c:v>8.6814</c:v>
                </c:pt>
                <c:pt idx="67">
                  <c:v>8.4252000000000002</c:v>
                </c:pt>
                <c:pt idx="68">
                  <c:v>8.5545000000000009</c:v>
                </c:pt>
                <c:pt idx="69">
                  <c:v>8.5281000000000002</c:v>
                </c:pt>
                <c:pt idx="70">
                  <c:v>8.5784000000000002</c:v>
                </c:pt>
                <c:pt idx="71">
                  <c:v>8.6431000000000004</c:v>
                </c:pt>
                <c:pt idx="72">
                  <c:v>8.7269000000000005</c:v>
                </c:pt>
                <c:pt idx="73">
                  <c:v>8.6574000000000009</c:v>
                </c:pt>
                <c:pt idx="74">
                  <c:v>8.6478999999999999</c:v>
                </c:pt>
                <c:pt idx="75">
                  <c:v>8.6598000000000006</c:v>
                </c:pt>
                <c:pt idx="76">
                  <c:v>8.6358999999999995</c:v>
                </c:pt>
                <c:pt idx="77">
                  <c:v>8.6455000000000002</c:v>
                </c:pt>
                <c:pt idx="78">
                  <c:v>8.5831999999999997</c:v>
                </c:pt>
                <c:pt idx="79">
                  <c:v>8.5928000000000004</c:v>
                </c:pt>
                <c:pt idx="80">
                  <c:v>8.5640999999999998</c:v>
                </c:pt>
                <c:pt idx="81">
                  <c:v>8.6861999999999995</c:v>
                </c:pt>
                <c:pt idx="82">
                  <c:v>8.6166999999999998</c:v>
                </c:pt>
                <c:pt idx="83">
                  <c:v>8.6382999999999992</c:v>
                </c:pt>
                <c:pt idx="84">
                  <c:v>8.5736000000000008</c:v>
                </c:pt>
                <c:pt idx="85">
                  <c:v>8.5401000000000007</c:v>
                </c:pt>
                <c:pt idx="86">
                  <c:v>8.7028999999999996</c:v>
                </c:pt>
                <c:pt idx="87">
                  <c:v>8.6334999999999997</c:v>
                </c:pt>
                <c:pt idx="88">
                  <c:v>8.6311</c:v>
                </c:pt>
                <c:pt idx="89">
                  <c:v>8.6311</c:v>
                </c:pt>
                <c:pt idx="90">
                  <c:v>8.5664999999999996</c:v>
                </c:pt>
                <c:pt idx="91">
                  <c:v>8.6</c:v>
                </c:pt>
                <c:pt idx="92">
                  <c:v>8.6311</c:v>
                </c:pt>
                <c:pt idx="93">
                  <c:v>8.6885999999999992</c:v>
                </c:pt>
                <c:pt idx="94">
                  <c:v>8.6549999999999994</c:v>
                </c:pt>
                <c:pt idx="95">
                  <c:v>8.6574000000000009</c:v>
                </c:pt>
                <c:pt idx="96">
                  <c:v>8.5449000000000002</c:v>
                </c:pt>
                <c:pt idx="97">
                  <c:v>8.6574000000000009</c:v>
                </c:pt>
                <c:pt idx="98">
                  <c:v>8.6574000000000009</c:v>
                </c:pt>
                <c:pt idx="99">
                  <c:v>8.6358999999999995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47-4C7E-A644-1012918F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3368"/>
        <c:axId val="389118072"/>
      </c:lineChart>
      <c:catAx>
        <c:axId val="3891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8690793650793651"/>
              <c:y val="0.87212384101311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8072"/>
        <c:crosses val="autoZero"/>
        <c:auto val="1"/>
        <c:lblAlgn val="ctr"/>
        <c:lblOffset val="100"/>
        <c:noMultiLvlLbl val="0"/>
      </c:catAx>
      <c:valAx>
        <c:axId val="38911807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Aceleraion(m/S²)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res_10ms_vibrate!$L$4:$L$103</c:f>
              <c:numCache>
                <c:formatCode>General</c:formatCode>
                <c:ptCount val="100"/>
                <c:pt idx="0">
                  <c:v>-3.1602999999999999</c:v>
                </c:pt>
                <c:pt idx="1">
                  <c:v>-2.855</c:v>
                </c:pt>
                <c:pt idx="2">
                  <c:v>-3.0760000000000001</c:v>
                </c:pt>
                <c:pt idx="3">
                  <c:v>-2.9618000000000002</c:v>
                </c:pt>
                <c:pt idx="4">
                  <c:v>-3.0533999999999999</c:v>
                </c:pt>
                <c:pt idx="5">
                  <c:v>-3.0533999999999999</c:v>
                </c:pt>
                <c:pt idx="6">
                  <c:v>-2.8855</c:v>
                </c:pt>
                <c:pt idx="7">
                  <c:v>-2.9007999999999998</c:v>
                </c:pt>
                <c:pt idx="8">
                  <c:v>-2.9618000000000002</c:v>
                </c:pt>
                <c:pt idx="9">
                  <c:v>-2.9007999999999998</c:v>
                </c:pt>
                <c:pt idx="10">
                  <c:v>-3.1145</c:v>
                </c:pt>
                <c:pt idx="11">
                  <c:v>-3.0381999999999998</c:v>
                </c:pt>
                <c:pt idx="12">
                  <c:v>-3.2519</c:v>
                </c:pt>
                <c:pt idx="13">
                  <c:v>-3.145</c:v>
                </c:pt>
                <c:pt idx="14">
                  <c:v>-2.8702000000000001</c:v>
                </c:pt>
                <c:pt idx="15">
                  <c:v>-2.7633999999999999</c:v>
                </c:pt>
                <c:pt idx="16">
                  <c:v>-2.7938999999999998</c:v>
                </c:pt>
                <c:pt idx="17">
                  <c:v>-2.9618000000000002</c:v>
                </c:pt>
                <c:pt idx="18">
                  <c:v>-2.7938999999999998</c:v>
                </c:pt>
                <c:pt idx="19">
                  <c:v>-2.9618000000000002</c:v>
                </c:pt>
                <c:pt idx="20">
                  <c:v>-2.9159999999999999</c:v>
                </c:pt>
                <c:pt idx="21">
                  <c:v>-2.9923999999999999</c:v>
                </c:pt>
                <c:pt idx="22">
                  <c:v>-3.0840000000000001</c:v>
                </c:pt>
                <c:pt idx="23">
                  <c:v>-2.8855</c:v>
                </c:pt>
                <c:pt idx="24">
                  <c:v>-2.9771000000000001</c:v>
                </c:pt>
                <c:pt idx="25">
                  <c:v>-2.9618000000000002</c:v>
                </c:pt>
                <c:pt idx="26">
                  <c:v>-3.0760000000000001</c:v>
                </c:pt>
                <c:pt idx="27">
                  <c:v>-2.9618000000000002</c:v>
                </c:pt>
                <c:pt idx="28">
                  <c:v>-3.0687000000000002</c:v>
                </c:pt>
                <c:pt idx="29">
                  <c:v>-2.8243999999999998</c:v>
                </c:pt>
                <c:pt idx="30">
                  <c:v>-3.0381999999999998</c:v>
                </c:pt>
                <c:pt idx="31">
                  <c:v>-3.0687000000000002</c:v>
                </c:pt>
                <c:pt idx="32">
                  <c:v>-2.9007999999999998</c:v>
                </c:pt>
                <c:pt idx="33">
                  <c:v>-2.9312999999999998</c:v>
                </c:pt>
                <c:pt idx="34">
                  <c:v>-2.9923999999999999</c:v>
                </c:pt>
                <c:pt idx="35">
                  <c:v>-2.9159999999999999</c:v>
                </c:pt>
                <c:pt idx="36">
                  <c:v>-2.8702000000000001</c:v>
                </c:pt>
                <c:pt idx="37">
                  <c:v>-2.9771000000000001</c:v>
                </c:pt>
                <c:pt idx="38">
                  <c:v>-2.9159999999999999</c:v>
                </c:pt>
                <c:pt idx="39">
                  <c:v>-3.0228999999999999</c:v>
                </c:pt>
                <c:pt idx="40">
                  <c:v>-3.0533999999999999</c:v>
                </c:pt>
                <c:pt idx="41">
                  <c:v>-2.9923999999999999</c:v>
                </c:pt>
                <c:pt idx="42">
                  <c:v>-2.8397000000000001</c:v>
                </c:pt>
                <c:pt idx="43">
                  <c:v>-2.9466000000000001</c:v>
                </c:pt>
                <c:pt idx="44">
                  <c:v>-3.0381999999999998</c:v>
                </c:pt>
                <c:pt idx="45">
                  <c:v>-3.0228999999999999</c:v>
                </c:pt>
                <c:pt idx="46">
                  <c:v>-3.1297999999999999</c:v>
                </c:pt>
                <c:pt idx="47">
                  <c:v>-2.9771000000000001</c:v>
                </c:pt>
                <c:pt idx="48">
                  <c:v>-2.9007999999999998</c:v>
                </c:pt>
                <c:pt idx="49">
                  <c:v>-2.9771000000000001</c:v>
                </c:pt>
                <c:pt idx="50">
                  <c:v>-2.9771000000000001</c:v>
                </c:pt>
                <c:pt idx="51">
                  <c:v>-3.1602999999999999</c:v>
                </c:pt>
                <c:pt idx="52">
                  <c:v>-2.9312999999999998</c:v>
                </c:pt>
                <c:pt idx="53">
                  <c:v>-3.0533999999999999</c:v>
                </c:pt>
                <c:pt idx="54">
                  <c:v>-2.9618000000000002</c:v>
                </c:pt>
                <c:pt idx="55">
                  <c:v>-2.8855</c:v>
                </c:pt>
                <c:pt idx="56">
                  <c:v>-2.8397000000000001</c:v>
                </c:pt>
                <c:pt idx="57">
                  <c:v>-2.9159999999999999</c:v>
                </c:pt>
                <c:pt idx="58">
                  <c:v>-2.8092000000000001</c:v>
                </c:pt>
                <c:pt idx="59">
                  <c:v>-3.1145</c:v>
                </c:pt>
                <c:pt idx="60">
                  <c:v>-3.0760000000000001</c:v>
                </c:pt>
                <c:pt idx="61">
                  <c:v>-2.8855</c:v>
                </c:pt>
                <c:pt idx="62">
                  <c:v>-3.0228999999999999</c:v>
                </c:pt>
                <c:pt idx="63">
                  <c:v>-2.9007999999999998</c:v>
                </c:pt>
                <c:pt idx="64">
                  <c:v>-3.0687000000000002</c:v>
                </c:pt>
                <c:pt idx="65">
                  <c:v>-2.8092000000000001</c:v>
                </c:pt>
                <c:pt idx="66">
                  <c:v>-2.8702000000000001</c:v>
                </c:pt>
                <c:pt idx="67">
                  <c:v>-3.0840000000000001</c:v>
                </c:pt>
                <c:pt idx="68">
                  <c:v>-2.7176</c:v>
                </c:pt>
                <c:pt idx="69">
                  <c:v>-3.0381999999999998</c:v>
                </c:pt>
                <c:pt idx="70">
                  <c:v>-3.0760000000000001</c:v>
                </c:pt>
                <c:pt idx="71">
                  <c:v>-2.9466000000000001</c:v>
                </c:pt>
                <c:pt idx="72">
                  <c:v>-3.0533999999999999</c:v>
                </c:pt>
                <c:pt idx="73">
                  <c:v>-2.9007999999999998</c:v>
                </c:pt>
                <c:pt idx="74">
                  <c:v>-3.0760000000000001</c:v>
                </c:pt>
                <c:pt idx="75">
                  <c:v>-2.9466000000000001</c:v>
                </c:pt>
                <c:pt idx="76">
                  <c:v>-2.9159999999999999</c:v>
                </c:pt>
                <c:pt idx="77">
                  <c:v>-3.0533999999999999</c:v>
                </c:pt>
                <c:pt idx="78">
                  <c:v>-2.9771000000000001</c:v>
                </c:pt>
                <c:pt idx="79">
                  <c:v>-2.9466000000000001</c:v>
                </c:pt>
                <c:pt idx="80">
                  <c:v>-2.855</c:v>
                </c:pt>
                <c:pt idx="81">
                  <c:v>-3.0760000000000001</c:v>
                </c:pt>
                <c:pt idx="82">
                  <c:v>-3.0992000000000002</c:v>
                </c:pt>
                <c:pt idx="83">
                  <c:v>-2.8855</c:v>
                </c:pt>
                <c:pt idx="84">
                  <c:v>-2.9466000000000001</c:v>
                </c:pt>
                <c:pt idx="85">
                  <c:v>-2.7633999999999999</c:v>
                </c:pt>
                <c:pt idx="86">
                  <c:v>-2.9771000000000001</c:v>
                </c:pt>
                <c:pt idx="87">
                  <c:v>-2.9007999999999998</c:v>
                </c:pt>
                <c:pt idx="88">
                  <c:v>-2.9312999999999998</c:v>
                </c:pt>
                <c:pt idx="89">
                  <c:v>-2.9312999999999998</c:v>
                </c:pt>
                <c:pt idx="90">
                  <c:v>-3.0760000000000001</c:v>
                </c:pt>
                <c:pt idx="91">
                  <c:v>-2.9159999999999999</c:v>
                </c:pt>
                <c:pt idx="92">
                  <c:v>-2.9618000000000002</c:v>
                </c:pt>
                <c:pt idx="93">
                  <c:v>-2.9618000000000002</c:v>
                </c:pt>
                <c:pt idx="94">
                  <c:v>-2.8243999999999998</c:v>
                </c:pt>
                <c:pt idx="95">
                  <c:v>-3.0533999999999999</c:v>
                </c:pt>
                <c:pt idx="96">
                  <c:v>-3.0533999999999999</c:v>
                </c:pt>
                <c:pt idx="97">
                  <c:v>-3.0760000000000001</c:v>
                </c:pt>
                <c:pt idx="98">
                  <c:v>-2.8855</c:v>
                </c:pt>
                <c:pt idx="99">
                  <c:v>-3.0760000000000001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4-4BC3-8640-65C6A220C15B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res_10ms_vibrate!$M$4:$M$103</c:f>
              <c:numCache>
                <c:formatCode>General</c:formatCode>
                <c:ptCount val="100"/>
                <c:pt idx="0">
                  <c:v>1.8472999999999999</c:v>
                </c:pt>
                <c:pt idx="1">
                  <c:v>1.3282</c:v>
                </c:pt>
                <c:pt idx="2">
                  <c:v>1.7863</c:v>
                </c:pt>
                <c:pt idx="3">
                  <c:v>1.5878000000000001</c:v>
                </c:pt>
                <c:pt idx="4">
                  <c:v>1.7252000000000001</c:v>
                </c:pt>
                <c:pt idx="5">
                  <c:v>1.8626</c:v>
                </c:pt>
                <c:pt idx="6">
                  <c:v>1.4962</c:v>
                </c:pt>
                <c:pt idx="7">
                  <c:v>1.6335999999999999</c:v>
                </c:pt>
                <c:pt idx="8">
                  <c:v>1.6335999999999999</c:v>
                </c:pt>
                <c:pt idx="9">
                  <c:v>1.5266999999999999</c:v>
                </c:pt>
                <c:pt idx="10">
                  <c:v>1.5725</c:v>
                </c:pt>
                <c:pt idx="11">
                  <c:v>1.5725</c:v>
                </c:pt>
                <c:pt idx="12">
                  <c:v>1.6335999999999999</c:v>
                </c:pt>
                <c:pt idx="13">
                  <c:v>1.4656</c:v>
                </c:pt>
                <c:pt idx="14">
                  <c:v>1.6335999999999999</c:v>
                </c:pt>
                <c:pt idx="15">
                  <c:v>1.5878000000000001</c:v>
                </c:pt>
                <c:pt idx="16">
                  <c:v>1.6640999999999999</c:v>
                </c:pt>
                <c:pt idx="17">
                  <c:v>1.6794</c:v>
                </c:pt>
                <c:pt idx="18">
                  <c:v>1.542</c:v>
                </c:pt>
                <c:pt idx="19">
                  <c:v>1.7709999999999999</c:v>
                </c:pt>
                <c:pt idx="20">
                  <c:v>1.6794</c:v>
                </c:pt>
                <c:pt idx="21">
                  <c:v>1.5878000000000001</c:v>
                </c:pt>
                <c:pt idx="22">
                  <c:v>1.7252000000000001</c:v>
                </c:pt>
                <c:pt idx="23">
                  <c:v>1.6947000000000001</c:v>
                </c:pt>
                <c:pt idx="24">
                  <c:v>1.6335999999999999</c:v>
                </c:pt>
                <c:pt idx="25">
                  <c:v>1.6183000000000001</c:v>
                </c:pt>
                <c:pt idx="26">
                  <c:v>1.5115000000000001</c:v>
                </c:pt>
                <c:pt idx="27">
                  <c:v>1.6335999999999999</c:v>
                </c:pt>
                <c:pt idx="28">
                  <c:v>1.7404999999999999</c:v>
                </c:pt>
                <c:pt idx="29">
                  <c:v>1.8321000000000001</c:v>
                </c:pt>
                <c:pt idx="30">
                  <c:v>1.6031</c:v>
                </c:pt>
                <c:pt idx="31">
                  <c:v>1.6640999999999999</c:v>
                </c:pt>
                <c:pt idx="32">
                  <c:v>1.6640999999999999</c:v>
                </c:pt>
                <c:pt idx="33">
                  <c:v>1.6640999999999999</c:v>
                </c:pt>
                <c:pt idx="34">
                  <c:v>1.6335999999999999</c:v>
                </c:pt>
                <c:pt idx="35">
                  <c:v>1.5266999999999999</c:v>
                </c:pt>
                <c:pt idx="36">
                  <c:v>1.5725</c:v>
                </c:pt>
                <c:pt idx="37">
                  <c:v>1.6335999999999999</c:v>
                </c:pt>
                <c:pt idx="38">
                  <c:v>1.6640999999999999</c:v>
                </c:pt>
                <c:pt idx="39">
                  <c:v>1.7252000000000001</c:v>
                </c:pt>
                <c:pt idx="40">
                  <c:v>1.6183000000000001</c:v>
                </c:pt>
                <c:pt idx="41">
                  <c:v>1.7252000000000001</c:v>
                </c:pt>
                <c:pt idx="42">
                  <c:v>1.7557</c:v>
                </c:pt>
                <c:pt idx="43">
                  <c:v>1.6947000000000001</c:v>
                </c:pt>
                <c:pt idx="44">
                  <c:v>1.4046000000000001</c:v>
                </c:pt>
                <c:pt idx="45">
                  <c:v>1.7404999999999999</c:v>
                </c:pt>
                <c:pt idx="46">
                  <c:v>1.6335999999999999</c:v>
                </c:pt>
                <c:pt idx="47">
                  <c:v>1.5572999999999999</c:v>
                </c:pt>
                <c:pt idx="48">
                  <c:v>1.6335999999999999</c:v>
                </c:pt>
                <c:pt idx="49">
                  <c:v>1.6640999999999999</c:v>
                </c:pt>
                <c:pt idx="50">
                  <c:v>1.6335999999999999</c:v>
                </c:pt>
                <c:pt idx="51">
                  <c:v>1.6640999999999999</c:v>
                </c:pt>
                <c:pt idx="52">
                  <c:v>1.6489</c:v>
                </c:pt>
                <c:pt idx="53">
                  <c:v>1.6794</c:v>
                </c:pt>
                <c:pt idx="54">
                  <c:v>1.542</c:v>
                </c:pt>
                <c:pt idx="55">
                  <c:v>1.6640999999999999</c:v>
                </c:pt>
                <c:pt idx="56">
                  <c:v>1.6335999999999999</c:v>
                </c:pt>
                <c:pt idx="57">
                  <c:v>1.4809000000000001</c:v>
                </c:pt>
                <c:pt idx="58">
                  <c:v>1.6947000000000001</c:v>
                </c:pt>
                <c:pt idx="59">
                  <c:v>1.5115000000000001</c:v>
                </c:pt>
                <c:pt idx="60">
                  <c:v>1.6947000000000001</c:v>
                </c:pt>
                <c:pt idx="61">
                  <c:v>1.6947000000000001</c:v>
                </c:pt>
                <c:pt idx="62">
                  <c:v>1.6183000000000001</c:v>
                </c:pt>
                <c:pt idx="63">
                  <c:v>1.5266999999999999</c:v>
                </c:pt>
                <c:pt idx="64">
                  <c:v>1.5572999999999999</c:v>
                </c:pt>
                <c:pt idx="65">
                  <c:v>1.542</c:v>
                </c:pt>
                <c:pt idx="66">
                  <c:v>1.5725</c:v>
                </c:pt>
                <c:pt idx="67">
                  <c:v>1.8626</c:v>
                </c:pt>
                <c:pt idx="68">
                  <c:v>1.4198</c:v>
                </c:pt>
                <c:pt idx="69">
                  <c:v>1.7709999999999999</c:v>
                </c:pt>
                <c:pt idx="70">
                  <c:v>1.4962</c:v>
                </c:pt>
                <c:pt idx="71">
                  <c:v>1.5266999999999999</c:v>
                </c:pt>
                <c:pt idx="72">
                  <c:v>1.6183000000000001</c:v>
                </c:pt>
                <c:pt idx="73">
                  <c:v>1.4962</c:v>
                </c:pt>
                <c:pt idx="74">
                  <c:v>1.7099</c:v>
                </c:pt>
                <c:pt idx="75">
                  <c:v>1.5266999999999999</c:v>
                </c:pt>
                <c:pt idx="76">
                  <c:v>1.6794</c:v>
                </c:pt>
                <c:pt idx="77">
                  <c:v>1.6489</c:v>
                </c:pt>
                <c:pt idx="78">
                  <c:v>1.6794</c:v>
                </c:pt>
                <c:pt idx="79">
                  <c:v>1.7557</c:v>
                </c:pt>
                <c:pt idx="80">
                  <c:v>1.4809000000000001</c:v>
                </c:pt>
                <c:pt idx="81">
                  <c:v>1.5878000000000001</c:v>
                </c:pt>
                <c:pt idx="82">
                  <c:v>1.6947000000000001</c:v>
                </c:pt>
                <c:pt idx="83">
                  <c:v>1.4962</c:v>
                </c:pt>
                <c:pt idx="84">
                  <c:v>1.6489</c:v>
                </c:pt>
                <c:pt idx="85">
                  <c:v>1.6335999999999999</c:v>
                </c:pt>
                <c:pt idx="86">
                  <c:v>1.5878000000000001</c:v>
                </c:pt>
                <c:pt idx="87">
                  <c:v>1.5725</c:v>
                </c:pt>
                <c:pt idx="88">
                  <c:v>1.6183000000000001</c:v>
                </c:pt>
                <c:pt idx="89">
                  <c:v>1.7099</c:v>
                </c:pt>
                <c:pt idx="90">
                  <c:v>1.5115000000000001</c:v>
                </c:pt>
                <c:pt idx="91">
                  <c:v>1.6335999999999999</c:v>
                </c:pt>
                <c:pt idx="92">
                  <c:v>1.5878000000000001</c:v>
                </c:pt>
                <c:pt idx="93">
                  <c:v>1.5878000000000001</c:v>
                </c:pt>
                <c:pt idx="94">
                  <c:v>1.6335999999999999</c:v>
                </c:pt>
                <c:pt idx="95">
                  <c:v>1.6335999999999999</c:v>
                </c:pt>
                <c:pt idx="96">
                  <c:v>1.6031</c:v>
                </c:pt>
                <c:pt idx="97">
                  <c:v>1.6947000000000001</c:v>
                </c:pt>
                <c:pt idx="98">
                  <c:v>1.6947000000000001</c:v>
                </c:pt>
                <c:pt idx="99">
                  <c:v>1.6947000000000001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B4-4BC3-8640-65C6A220C15B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res_10ms_vibrate!$N$4:$N$103</c:f>
              <c:numCache>
                <c:formatCode>General</c:formatCode>
                <c:ptCount val="100"/>
                <c:pt idx="0">
                  <c:v>0.54959999999999998</c:v>
                </c:pt>
                <c:pt idx="1">
                  <c:v>0.56489999999999996</c:v>
                </c:pt>
                <c:pt idx="2">
                  <c:v>0.626</c:v>
                </c:pt>
                <c:pt idx="3">
                  <c:v>0.58020000000000005</c:v>
                </c:pt>
                <c:pt idx="4">
                  <c:v>0.39689999999999998</c:v>
                </c:pt>
                <c:pt idx="5">
                  <c:v>0.51910000000000001</c:v>
                </c:pt>
                <c:pt idx="6">
                  <c:v>0.4733</c:v>
                </c:pt>
                <c:pt idx="7">
                  <c:v>0.76339999999999997</c:v>
                </c:pt>
                <c:pt idx="8">
                  <c:v>0.67179999999999995</c:v>
                </c:pt>
                <c:pt idx="9">
                  <c:v>0.61070000000000002</c:v>
                </c:pt>
                <c:pt idx="10">
                  <c:v>0.61070000000000002</c:v>
                </c:pt>
                <c:pt idx="11">
                  <c:v>0.42749999999999999</c:v>
                </c:pt>
                <c:pt idx="12">
                  <c:v>0.51910000000000001</c:v>
                </c:pt>
                <c:pt idx="13">
                  <c:v>0.53439999999999999</c:v>
                </c:pt>
                <c:pt idx="14">
                  <c:v>0.65649999999999997</c:v>
                </c:pt>
                <c:pt idx="15">
                  <c:v>0.626</c:v>
                </c:pt>
                <c:pt idx="16">
                  <c:v>0.50380000000000003</c:v>
                </c:pt>
                <c:pt idx="17">
                  <c:v>0.53439999999999999</c:v>
                </c:pt>
                <c:pt idx="18">
                  <c:v>0.64119999999999999</c:v>
                </c:pt>
                <c:pt idx="19">
                  <c:v>0.626</c:v>
                </c:pt>
                <c:pt idx="20">
                  <c:v>0.51910000000000001</c:v>
                </c:pt>
                <c:pt idx="21">
                  <c:v>0.56489999999999996</c:v>
                </c:pt>
                <c:pt idx="22">
                  <c:v>0.626</c:v>
                </c:pt>
                <c:pt idx="23">
                  <c:v>0.53439999999999999</c:v>
                </c:pt>
                <c:pt idx="24">
                  <c:v>0.65649999999999997</c:v>
                </c:pt>
                <c:pt idx="25">
                  <c:v>0.53439999999999999</c:v>
                </c:pt>
                <c:pt idx="26">
                  <c:v>0.61070000000000002</c:v>
                </c:pt>
                <c:pt idx="27">
                  <c:v>0.71760000000000002</c:v>
                </c:pt>
                <c:pt idx="28">
                  <c:v>0.61070000000000002</c:v>
                </c:pt>
                <c:pt idx="29">
                  <c:v>0.61070000000000002</c:v>
                </c:pt>
                <c:pt idx="30">
                  <c:v>0.54959999999999998</c:v>
                </c:pt>
                <c:pt idx="31">
                  <c:v>0.56489999999999996</c:v>
                </c:pt>
                <c:pt idx="32">
                  <c:v>0.76339999999999997</c:v>
                </c:pt>
                <c:pt idx="33">
                  <c:v>0.48849999999999999</c:v>
                </c:pt>
                <c:pt idx="34">
                  <c:v>0.64119999999999999</c:v>
                </c:pt>
                <c:pt idx="35">
                  <c:v>0.54959999999999998</c:v>
                </c:pt>
                <c:pt idx="36">
                  <c:v>0.54959999999999998</c:v>
                </c:pt>
                <c:pt idx="37">
                  <c:v>0.48849999999999999</c:v>
                </c:pt>
                <c:pt idx="38">
                  <c:v>0.58020000000000005</c:v>
                </c:pt>
                <c:pt idx="39">
                  <c:v>0.65649999999999997</c:v>
                </c:pt>
                <c:pt idx="40">
                  <c:v>0.67179999999999995</c:v>
                </c:pt>
                <c:pt idx="41">
                  <c:v>0.53439999999999999</c:v>
                </c:pt>
                <c:pt idx="42">
                  <c:v>0.50380000000000003</c:v>
                </c:pt>
                <c:pt idx="43">
                  <c:v>0.53439999999999999</c:v>
                </c:pt>
                <c:pt idx="44">
                  <c:v>0.50380000000000003</c:v>
                </c:pt>
                <c:pt idx="45">
                  <c:v>0.50380000000000003</c:v>
                </c:pt>
                <c:pt idx="46">
                  <c:v>0.64119999999999999</c:v>
                </c:pt>
                <c:pt idx="47">
                  <c:v>0.56489999999999996</c:v>
                </c:pt>
                <c:pt idx="48">
                  <c:v>0.71760000000000002</c:v>
                </c:pt>
                <c:pt idx="49">
                  <c:v>0.64119999999999999</c:v>
                </c:pt>
                <c:pt idx="50">
                  <c:v>0.64119999999999999</c:v>
                </c:pt>
                <c:pt idx="51">
                  <c:v>0.67179999999999995</c:v>
                </c:pt>
                <c:pt idx="52">
                  <c:v>0.61070000000000002</c:v>
                </c:pt>
                <c:pt idx="53">
                  <c:v>0.58020000000000005</c:v>
                </c:pt>
                <c:pt idx="54">
                  <c:v>0.45800000000000002</c:v>
                </c:pt>
                <c:pt idx="55">
                  <c:v>0.74809999999999999</c:v>
                </c:pt>
                <c:pt idx="56">
                  <c:v>0.67179999999999995</c:v>
                </c:pt>
                <c:pt idx="57">
                  <c:v>0.71760000000000002</c:v>
                </c:pt>
                <c:pt idx="58">
                  <c:v>0.56489999999999996</c:v>
                </c:pt>
                <c:pt idx="59">
                  <c:v>0.50380000000000003</c:v>
                </c:pt>
                <c:pt idx="60">
                  <c:v>0.70230000000000004</c:v>
                </c:pt>
                <c:pt idx="61">
                  <c:v>0.50380000000000003</c:v>
                </c:pt>
                <c:pt idx="62">
                  <c:v>0.73280000000000001</c:v>
                </c:pt>
                <c:pt idx="63">
                  <c:v>0.70230000000000004</c:v>
                </c:pt>
                <c:pt idx="64">
                  <c:v>0.64119999999999999</c:v>
                </c:pt>
                <c:pt idx="65">
                  <c:v>0.42749999999999999</c:v>
                </c:pt>
                <c:pt idx="66">
                  <c:v>0.51910000000000001</c:v>
                </c:pt>
                <c:pt idx="67">
                  <c:v>0.59540000000000004</c:v>
                </c:pt>
                <c:pt idx="68">
                  <c:v>0.64119999999999999</c:v>
                </c:pt>
                <c:pt idx="69">
                  <c:v>0.53439999999999999</c:v>
                </c:pt>
                <c:pt idx="70">
                  <c:v>0.51910000000000001</c:v>
                </c:pt>
                <c:pt idx="71">
                  <c:v>0.61070000000000002</c:v>
                </c:pt>
                <c:pt idx="72">
                  <c:v>0.65649999999999997</c:v>
                </c:pt>
                <c:pt idx="73">
                  <c:v>0.48849999999999999</c:v>
                </c:pt>
                <c:pt idx="74">
                  <c:v>0.48849999999999999</c:v>
                </c:pt>
                <c:pt idx="75">
                  <c:v>0.64119999999999999</c:v>
                </c:pt>
                <c:pt idx="76">
                  <c:v>0.58020000000000005</c:v>
                </c:pt>
                <c:pt idx="77">
                  <c:v>0.48849999999999999</c:v>
                </c:pt>
                <c:pt idx="78">
                  <c:v>0.64119999999999999</c:v>
                </c:pt>
                <c:pt idx="79">
                  <c:v>0.64119999999999999</c:v>
                </c:pt>
                <c:pt idx="80">
                  <c:v>0.58020000000000005</c:v>
                </c:pt>
                <c:pt idx="81">
                  <c:v>0.53439999999999999</c:v>
                </c:pt>
                <c:pt idx="82">
                  <c:v>0.58020000000000005</c:v>
                </c:pt>
                <c:pt idx="83">
                  <c:v>0.73280000000000001</c:v>
                </c:pt>
                <c:pt idx="84">
                  <c:v>0.64119999999999999</c:v>
                </c:pt>
                <c:pt idx="85">
                  <c:v>0.54959999999999998</c:v>
                </c:pt>
                <c:pt idx="86">
                  <c:v>0.59540000000000004</c:v>
                </c:pt>
                <c:pt idx="87">
                  <c:v>0.42749999999999999</c:v>
                </c:pt>
                <c:pt idx="88">
                  <c:v>0.71760000000000002</c:v>
                </c:pt>
                <c:pt idx="89">
                  <c:v>0.53439999999999999</c:v>
                </c:pt>
                <c:pt idx="90">
                  <c:v>0.54959999999999998</c:v>
                </c:pt>
                <c:pt idx="91">
                  <c:v>0.70230000000000004</c:v>
                </c:pt>
                <c:pt idx="92">
                  <c:v>0.53439999999999999</c:v>
                </c:pt>
                <c:pt idx="93">
                  <c:v>0.68700000000000006</c:v>
                </c:pt>
                <c:pt idx="94">
                  <c:v>0.54959999999999998</c:v>
                </c:pt>
                <c:pt idx="95">
                  <c:v>0.77859999999999996</c:v>
                </c:pt>
                <c:pt idx="96">
                  <c:v>0.65649999999999997</c:v>
                </c:pt>
                <c:pt idx="97">
                  <c:v>0.61070000000000002</c:v>
                </c:pt>
                <c:pt idx="98">
                  <c:v>0.54959999999999998</c:v>
                </c:pt>
                <c:pt idx="99">
                  <c:v>0.58020000000000005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B4-4BC3-8640-65C6A220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1800"/>
        <c:axId val="389112192"/>
      </c:lineChart>
      <c:catAx>
        <c:axId val="38911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8212173478315212"/>
              <c:y val="0.8681258419014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192"/>
        <c:crosses val="autoZero"/>
        <c:auto val="1"/>
        <c:lblAlgn val="ctr"/>
        <c:lblOffset val="100"/>
        <c:noMultiLvlLbl val="0"/>
      </c:catAx>
      <c:valAx>
        <c:axId val="3891121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gyroscope(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°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res_100ms_vibrate!$F$4:$F$103</c:f>
              <c:numCache>
                <c:formatCode>General</c:formatCode>
                <c:ptCount val="100"/>
                <c:pt idx="0">
                  <c:v>1.6496</c:v>
                </c:pt>
                <c:pt idx="1">
                  <c:v>1.6735</c:v>
                </c:pt>
                <c:pt idx="2">
                  <c:v>1.6616</c:v>
                </c:pt>
                <c:pt idx="3">
                  <c:v>1.6735</c:v>
                </c:pt>
                <c:pt idx="4">
                  <c:v>1.7262</c:v>
                </c:pt>
                <c:pt idx="5">
                  <c:v>1.6375999999999999</c:v>
                </c:pt>
                <c:pt idx="6">
                  <c:v>1.6782999999999999</c:v>
                </c:pt>
                <c:pt idx="7">
                  <c:v>1.7334000000000001</c:v>
                </c:pt>
                <c:pt idx="8">
                  <c:v>1.6902999999999999</c:v>
                </c:pt>
                <c:pt idx="9">
                  <c:v>1.6496</c:v>
                </c:pt>
                <c:pt idx="10">
                  <c:v>1.6902999999999999</c:v>
                </c:pt>
                <c:pt idx="11">
                  <c:v>1.6735</c:v>
                </c:pt>
                <c:pt idx="12">
                  <c:v>1.6592</c:v>
                </c:pt>
                <c:pt idx="13">
                  <c:v>1.6233</c:v>
                </c:pt>
                <c:pt idx="14">
                  <c:v>1.7190000000000001</c:v>
                </c:pt>
                <c:pt idx="15">
                  <c:v>1.6855</c:v>
                </c:pt>
                <c:pt idx="16">
                  <c:v>1.6831</c:v>
                </c:pt>
                <c:pt idx="17">
                  <c:v>1.6616</c:v>
                </c:pt>
                <c:pt idx="18">
                  <c:v>1.6185</c:v>
                </c:pt>
                <c:pt idx="19">
                  <c:v>1.7478</c:v>
                </c:pt>
                <c:pt idx="20">
                  <c:v>1.6352</c:v>
                </c:pt>
                <c:pt idx="21">
                  <c:v>1.6568000000000001</c:v>
                </c:pt>
                <c:pt idx="22">
                  <c:v>1.6807000000000001</c:v>
                </c:pt>
                <c:pt idx="23">
                  <c:v>1.6305000000000001</c:v>
                </c:pt>
                <c:pt idx="24">
                  <c:v>1.6735</c:v>
                </c:pt>
                <c:pt idx="25">
                  <c:v>1.6975</c:v>
                </c:pt>
                <c:pt idx="26">
                  <c:v>1.7119</c:v>
                </c:pt>
                <c:pt idx="27">
                  <c:v>1.6616</c:v>
                </c:pt>
                <c:pt idx="28">
                  <c:v>1.6712</c:v>
                </c:pt>
                <c:pt idx="29">
                  <c:v>1.6328</c:v>
                </c:pt>
                <c:pt idx="30">
                  <c:v>1.7071000000000001</c:v>
                </c:pt>
                <c:pt idx="31">
                  <c:v>1.6831</c:v>
                </c:pt>
                <c:pt idx="32">
                  <c:v>1.6975</c:v>
                </c:pt>
                <c:pt idx="33">
                  <c:v>1.6831</c:v>
                </c:pt>
                <c:pt idx="34">
                  <c:v>1.6664000000000001</c:v>
                </c:pt>
                <c:pt idx="35">
                  <c:v>1.6592</c:v>
                </c:pt>
                <c:pt idx="36">
                  <c:v>1.6879</c:v>
                </c:pt>
                <c:pt idx="37">
                  <c:v>1.6879</c:v>
                </c:pt>
                <c:pt idx="38">
                  <c:v>1.6592</c:v>
                </c:pt>
                <c:pt idx="39">
                  <c:v>1.6616</c:v>
                </c:pt>
                <c:pt idx="40">
                  <c:v>1.7022999999999999</c:v>
                </c:pt>
                <c:pt idx="41">
                  <c:v>1.6758999999999999</c:v>
                </c:pt>
                <c:pt idx="42">
                  <c:v>1.7141999999999999</c:v>
                </c:pt>
                <c:pt idx="43">
                  <c:v>1.6544000000000001</c:v>
                </c:pt>
                <c:pt idx="44">
                  <c:v>1.6592</c:v>
                </c:pt>
                <c:pt idx="45">
                  <c:v>1.6688000000000001</c:v>
                </c:pt>
                <c:pt idx="46">
                  <c:v>1.6281000000000001</c:v>
                </c:pt>
                <c:pt idx="47">
                  <c:v>1.6472</c:v>
                </c:pt>
                <c:pt idx="48">
                  <c:v>1.6185</c:v>
                </c:pt>
                <c:pt idx="49">
                  <c:v>1.7190000000000001</c:v>
                </c:pt>
                <c:pt idx="50">
                  <c:v>1.7190000000000001</c:v>
                </c:pt>
                <c:pt idx="51">
                  <c:v>1.7141999999999999</c:v>
                </c:pt>
                <c:pt idx="52">
                  <c:v>1.6879</c:v>
                </c:pt>
                <c:pt idx="53">
                  <c:v>1.6592</c:v>
                </c:pt>
                <c:pt idx="54">
                  <c:v>1.7119</c:v>
                </c:pt>
                <c:pt idx="55">
                  <c:v>1.7190000000000001</c:v>
                </c:pt>
                <c:pt idx="56">
                  <c:v>1.7071000000000001</c:v>
                </c:pt>
                <c:pt idx="57">
                  <c:v>1.6758999999999999</c:v>
                </c:pt>
                <c:pt idx="58">
                  <c:v>1.6568000000000001</c:v>
                </c:pt>
                <c:pt idx="59">
                  <c:v>1.7214</c:v>
                </c:pt>
                <c:pt idx="60">
                  <c:v>1.7071000000000001</c:v>
                </c:pt>
                <c:pt idx="61">
                  <c:v>1.7071000000000001</c:v>
                </c:pt>
                <c:pt idx="62">
                  <c:v>1.7310000000000001</c:v>
                </c:pt>
                <c:pt idx="63">
                  <c:v>1.7165999999999999</c:v>
                </c:pt>
                <c:pt idx="64">
                  <c:v>1.6902999999999999</c:v>
                </c:pt>
                <c:pt idx="65">
                  <c:v>1.7047000000000001</c:v>
                </c:pt>
                <c:pt idx="66">
                  <c:v>1.6902999999999999</c:v>
                </c:pt>
                <c:pt idx="67">
                  <c:v>1.6855</c:v>
                </c:pt>
                <c:pt idx="68">
                  <c:v>1.6975</c:v>
                </c:pt>
                <c:pt idx="69">
                  <c:v>1.6975</c:v>
                </c:pt>
                <c:pt idx="70">
                  <c:v>1.6472</c:v>
                </c:pt>
                <c:pt idx="71">
                  <c:v>1.6855</c:v>
                </c:pt>
                <c:pt idx="72">
                  <c:v>1.6807000000000001</c:v>
                </c:pt>
                <c:pt idx="73">
                  <c:v>1.6999</c:v>
                </c:pt>
                <c:pt idx="74">
                  <c:v>1.7071000000000001</c:v>
                </c:pt>
                <c:pt idx="75">
                  <c:v>1.6902999999999999</c:v>
                </c:pt>
                <c:pt idx="76">
                  <c:v>1.6496</c:v>
                </c:pt>
                <c:pt idx="77">
                  <c:v>1.6664000000000001</c:v>
                </c:pt>
                <c:pt idx="78">
                  <c:v>1.7165999999999999</c:v>
                </c:pt>
                <c:pt idx="79">
                  <c:v>1.6951000000000001</c:v>
                </c:pt>
                <c:pt idx="80">
                  <c:v>1.7813000000000001</c:v>
                </c:pt>
                <c:pt idx="81">
                  <c:v>1.6544000000000001</c:v>
                </c:pt>
                <c:pt idx="82">
                  <c:v>1.6735</c:v>
                </c:pt>
                <c:pt idx="83">
                  <c:v>1.7071000000000001</c:v>
                </c:pt>
                <c:pt idx="84">
                  <c:v>1.6664000000000001</c:v>
                </c:pt>
                <c:pt idx="85">
                  <c:v>1.6664000000000001</c:v>
                </c:pt>
                <c:pt idx="86">
                  <c:v>1.6568000000000001</c:v>
                </c:pt>
                <c:pt idx="87">
                  <c:v>1.6664000000000001</c:v>
                </c:pt>
                <c:pt idx="88">
                  <c:v>1.6927000000000001</c:v>
                </c:pt>
                <c:pt idx="89">
                  <c:v>1.7334000000000001</c:v>
                </c:pt>
                <c:pt idx="90">
                  <c:v>1.6735</c:v>
                </c:pt>
                <c:pt idx="91">
                  <c:v>1.6448</c:v>
                </c:pt>
                <c:pt idx="92">
                  <c:v>1.6185</c:v>
                </c:pt>
                <c:pt idx="93">
                  <c:v>1.7214</c:v>
                </c:pt>
                <c:pt idx="94">
                  <c:v>1.7214</c:v>
                </c:pt>
                <c:pt idx="95">
                  <c:v>1.6927000000000001</c:v>
                </c:pt>
                <c:pt idx="96">
                  <c:v>1.6375999999999999</c:v>
                </c:pt>
                <c:pt idx="97">
                  <c:v>1.6951000000000001</c:v>
                </c:pt>
                <c:pt idx="98">
                  <c:v>1.7334000000000001</c:v>
                </c:pt>
                <c:pt idx="99">
                  <c:v>1.6927000000000001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4-4938-929A-F41018419DAB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res_100ms_vibrate!$G$4:$G$103</c:f>
              <c:numCache>
                <c:formatCode>General</c:formatCode>
                <c:ptCount val="100"/>
                <c:pt idx="0">
                  <c:v>-1.44E-2</c:v>
                </c:pt>
                <c:pt idx="1">
                  <c:v>-1.6799999999999999E-2</c:v>
                </c:pt>
                <c:pt idx="2">
                  <c:v>-4.8000000000000001E-2</c:v>
                </c:pt>
                <c:pt idx="3">
                  <c:v>-3.8300000000000001E-2</c:v>
                </c:pt>
                <c:pt idx="4">
                  <c:v>1.2E-2</c:v>
                </c:pt>
                <c:pt idx="5">
                  <c:v>7.1999999999999995E-2</c:v>
                </c:pt>
                <c:pt idx="6">
                  <c:v>4.8000000000000001E-2</c:v>
                </c:pt>
                <c:pt idx="7">
                  <c:v>-1.6799999999999999E-2</c:v>
                </c:pt>
                <c:pt idx="8">
                  <c:v>1.9199999999999998E-2</c:v>
                </c:pt>
                <c:pt idx="9">
                  <c:v>-5.2699999999999997E-2</c:v>
                </c:pt>
                <c:pt idx="10">
                  <c:v>-4.7899999999999998E-2</c:v>
                </c:pt>
                <c:pt idx="11">
                  <c:v>-2.63E-2</c:v>
                </c:pt>
                <c:pt idx="12">
                  <c:v>-5.5100000000000003E-2</c:v>
                </c:pt>
                <c:pt idx="13">
                  <c:v>0</c:v>
                </c:pt>
                <c:pt idx="14">
                  <c:v>2.87E-2</c:v>
                </c:pt>
                <c:pt idx="15">
                  <c:v>-6.9400000000000003E-2</c:v>
                </c:pt>
                <c:pt idx="16">
                  <c:v>-6.9400000000000003E-2</c:v>
                </c:pt>
                <c:pt idx="17">
                  <c:v>-4.5499999999999999E-2</c:v>
                </c:pt>
                <c:pt idx="18">
                  <c:v>2.4E-2</c:v>
                </c:pt>
                <c:pt idx="19">
                  <c:v>2.3900000000000001E-2</c:v>
                </c:pt>
                <c:pt idx="20">
                  <c:v>-3.1099999999999999E-2</c:v>
                </c:pt>
                <c:pt idx="21">
                  <c:v>-8.14E-2</c:v>
                </c:pt>
                <c:pt idx="22">
                  <c:v>-1.44E-2</c:v>
                </c:pt>
                <c:pt idx="23">
                  <c:v>1.2E-2</c:v>
                </c:pt>
                <c:pt idx="24">
                  <c:v>7.1999999999999995E-2</c:v>
                </c:pt>
                <c:pt idx="25">
                  <c:v>-8.14E-2</c:v>
                </c:pt>
                <c:pt idx="26">
                  <c:v>-4.3099999999999999E-2</c:v>
                </c:pt>
                <c:pt idx="27">
                  <c:v>-2.63E-2</c:v>
                </c:pt>
                <c:pt idx="28">
                  <c:v>-1.44E-2</c:v>
                </c:pt>
                <c:pt idx="29">
                  <c:v>0</c:v>
                </c:pt>
                <c:pt idx="30">
                  <c:v>-3.5900000000000001E-2</c:v>
                </c:pt>
                <c:pt idx="31">
                  <c:v>-6.7000000000000004E-2</c:v>
                </c:pt>
                <c:pt idx="32">
                  <c:v>-6.4600000000000005E-2</c:v>
                </c:pt>
                <c:pt idx="33">
                  <c:v>-2.1499999999999998E-2</c:v>
                </c:pt>
                <c:pt idx="34">
                  <c:v>1.44E-2</c:v>
                </c:pt>
                <c:pt idx="35">
                  <c:v>2.4E-2</c:v>
                </c:pt>
                <c:pt idx="36">
                  <c:v>-5.7500000000000002E-2</c:v>
                </c:pt>
                <c:pt idx="37">
                  <c:v>1.44E-2</c:v>
                </c:pt>
                <c:pt idx="38">
                  <c:v>-4.07E-2</c:v>
                </c:pt>
                <c:pt idx="39">
                  <c:v>-8.14E-2</c:v>
                </c:pt>
                <c:pt idx="40">
                  <c:v>-5.5100000000000003E-2</c:v>
                </c:pt>
                <c:pt idx="41">
                  <c:v>-3.1099999999999999E-2</c:v>
                </c:pt>
                <c:pt idx="42">
                  <c:v>-7.1999999999999995E-2</c:v>
                </c:pt>
                <c:pt idx="43">
                  <c:v>-3.1099999999999999E-2</c:v>
                </c:pt>
                <c:pt idx="44">
                  <c:v>-1.9199999999999998E-2</c:v>
                </c:pt>
                <c:pt idx="45">
                  <c:v>-2.1499999999999998E-2</c:v>
                </c:pt>
                <c:pt idx="46">
                  <c:v>-4.07E-2</c:v>
                </c:pt>
                <c:pt idx="47">
                  <c:v>5.7500000000000002E-2</c:v>
                </c:pt>
                <c:pt idx="48">
                  <c:v>-2.87E-2</c:v>
                </c:pt>
                <c:pt idx="49">
                  <c:v>-1.44E-2</c:v>
                </c:pt>
                <c:pt idx="50">
                  <c:v>1.6799999999999999E-2</c:v>
                </c:pt>
                <c:pt idx="51">
                  <c:v>-4.5499999999999999E-2</c:v>
                </c:pt>
                <c:pt idx="52">
                  <c:v>-4.3099999999999999E-2</c:v>
                </c:pt>
                <c:pt idx="53">
                  <c:v>-5.7500000000000002E-2</c:v>
                </c:pt>
                <c:pt idx="54">
                  <c:v>-4.7899999999999998E-2</c:v>
                </c:pt>
                <c:pt idx="55">
                  <c:v>1.6799999999999999E-2</c:v>
                </c:pt>
                <c:pt idx="56">
                  <c:v>-3.8300000000000001E-2</c:v>
                </c:pt>
                <c:pt idx="57">
                  <c:v>-3.8300000000000001E-2</c:v>
                </c:pt>
                <c:pt idx="58">
                  <c:v>-6.7000000000000004E-2</c:v>
                </c:pt>
                <c:pt idx="59">
                  <c:v>-5.2699999999999997E-2</c:v>
                </c:pt>
                <c:pt idx="60">
                  <c:v>-2.63E-2</c:v>
                </c:pt>
                <c:pt idx="61">
                  <c:v>-9.6000000000000002E-2</c:v>
                </c:pt>
                <c:pt idx="62">
                  <c:v>-4.07E-2</c:v>
                </c:pt>
                <c:pt idx="63">
                  <c:v>-1.9199999999999998E-2</c:v>
                </c:pt>
                <c:pt idx="64">
                  <c:v>7.1999999999999995E-2</c:v>
                </c:pt>
                <c:pt idx="65">
                  <c:v>-3.5900000000000001E-2</c:v>
                </c:pt>
                <c:pt idx="66">
                  <c:v>5.2699999999999997E-2</c:v>
                </c:pt>
                <c:pt idx="67">
                  <c:v>7.1999999999999995E-2</c:v>
                </c:pt>
                <c:pt idx="68">
                  <c:v>-4.3099999999999999E-2</c:v>
                </c:pt>
                <c:pt idx="69">
                  <c:v>-2.87E-2</c:v>
                </c:pt>
                <c:pt idx="70">
                  <c:v>-9.6000000000000002E-2</c:v>
                </c:pt>
                <c:pt idx="71">
                  <c:v>-2.1499999999999998E-2</c:v>
                </c:pt>
                <c:pt idx="72">
                  <c:v>-1.2E-2</c:v>
                </c:pt>
                <c:pt idx="73">
                  <c:v>-2.87E-2</c:v>
                </c:pt>
                <c:pt idx="74">
                  <c:v>3.1099999999999999E-2</c:v>
                </c:pt>
                <c:pt idx="75">
                  <c:v>-4.3099999999999999E-2</c:v>
                </c:pt>
                <c:pt idx="76">
                  <c:v>-4.8000000000000001E-2</c:v>
                </c:pt>
                <c:pt idx="77">
                  <c:v>-4.07E-2</c:v>
                </c:pt>
                <c:pt idx="78">
                  <c:v>1.9199999999999998E-2</c:v>
                </c:pt>
                <c:pt idx="79">
                  <c:v>-0.1197</c:v>
                </c:pt>
                <c:pt idx="80">
                  <c:v>-2.4E-2</c:v>
                </c:pt>
                <c:pt idx="81">
                  <c:v>-3.5900000000000001E-2</c:v>
                </c:pt>
                <c:pt idx="82">
                  <c:v>-2.87E-2</c:v>
                </c:pt>
                <c:pt idx="83">
                  <c:v>-1.44E-2</c:v>
                </c:pt>
                <c:pt idx="84">
                  <c:v>-1.2E-2</c:v>
                </c:pt>
                <c:pt idx="85">
                  <c:v>2.4E-2</c:v>
                </c:pt>
                <c:pt idx="86">
                  <c:v>-1.9199999999999998E-2</c:v>
                </c:pt>
                <c:pt idx="87">
                  <c:v>-1.44E-2</c:v>
                </c:pt>
                <c:pt idx="88">
                  <c:v>-1.6799999999999999E-2</c:v>
                </c:pt>
                <c:pt idx="89">
                  <c:v>-3.1099999999999999E-2</c:v>
                </c:pt>
                <c:pt idx="90">
                  <c:v>-5.7500000000000002E-2</c:v>
                </c:pt>
                <c:pt idx="91">
                  <c:v>-6.2199999999999998E-2</c:v>
                </c:pt>
                <c:pt idx="92">
                  <c:v>4.3099999999999999E-2</c:v>
                </c:pt>
                <c:pt idx="93">
                  <c:v>1.9199999999999998E-2</c:v>
                </c:pt>
                <c:pt idx="94">
                  <c:v>-6.4600000000000005E-2</c:v>
                </c:pt>
                <c:pt idx="95">
                  <c:v>-1.2E-2</c:v>
                </c:pt>
                <c:pt idx="96">
                  <c:v>3.1099999999999999E-2</c:v>
                </c:pt>
                <c:pt idx="97">
                  <c:v>-7.9000000000000001E-2</c:v>
                </c:pt>
                <c:pt idx="98">
                  <c:v>-4.8000000000000001E-2</c:v>
                </c:pt>
                <c:pt idx="99">
                  <c:v>-4.7899999999999998E-2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4-4938-929A-F41018419DAB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res_100ms_vibrate!$H$4:$H$103</c:f>
              <c:numCache>
                <c:formatCode>General</c:formatCode>
                <c:ptCount val="100"/>
                <c:pt idx="0">
                  <c:v>8.7125000000000004</c:v>
                </c:pt>
                <c:pt idx="1">
                  <c:v>8.6</c:v>
                </c:pt>
                <c:pt idx="2">
                  <c:v>8.6431000000000004</c:v>
                </c:pt>
                <c:pt idx="3">
                  <c:v>8.6072000000000006</c:v>
                </c:pt>
                <c:pt idx="4">
                  <c:v>8.6311</c:v>
                </c:pt>
                <c:pt idx="5">
                  <c:v>8.6311</c:v>
                </c:pt>
                <c:pt idx="6">
                  <c:v>8.6478999999999999</c:v>
                </c:pt>
                <c:pt idx="7">
                  <c:v>8.5928000000000004</c:v>
                </c:pt>
                <c:pt idx="8">
                  <c:v>8.4993999999999996</c:v>
                </c:pt>
                <c:pt idx="9">
                  <c:v>8.6455000000000002</c:v>
                </c:pt>
                <c:pt idx="10">
                  <c:v>8.6669999999999998</c:v>
                </c:pt>
                <c:pt idx="11">
                  <c:v>8.6525999999999996</c:v>
                </c:pt>
                <c:pt idx="12">
                  <c:v>8.7652000000000001</c:v>
                </c:pt>
                <c:pt idx="13">
                  <c:v>8.7125000000000004</c:v>
                </c:pt>
                <c:pt idx="14">
                  <c:v>8.6717999999999993</c:v>
                </c:pt>
                <c:pt idx="15">
                  <c:v>8.6549999999999994</c:v>
                </c:pt>
                <c:pt idx="16">
                  <c:v>8.734</c:v>
                </c:pt>
                <c:pt idx="17">
                  <c:v>8.6837999999999997</c:v>
                </c:pt>
                <c:pt idx="18">
                  <c:v>8.5760000000000005</c:v>
                </c:pt>
                <c:pt idx="19">
                  <c:v>8.6143000000000001</c:v>
                </c:pt>
                <c:pt idx="20">
                  <c:v>8.5879999999999992</c:v>
                </c:pt>
                <c:pt idx="21">
                  <c:v>8.6023999999999994</c:v>
                </c:pt>
                <c:pt idx="22">
                  <c:v>8.6334999999999997</c:v>
                </c:pt>
                <c:pt idx="23">
                  <c:v>8.5784000000000002</c:v>
                </c:pt>
                <c:pt idx="24">
                  <c:v>8.6885999999999992</c:v>
                </c:pt>
                <c:pt idx="25">
                  <c:v>8.5760000000000005</c:v>
                </c:pt>
                <c:pt idx="26">
                  <c:v>8.6072000000000006</c:v>
                </c:pt>
                <c:pt idx="27">
                  <c:v>8.6766000000000005</c:v>
                </c:pt>
                <c:pt idx="28">
                  <c:v>8.6072000000000006</c:v>
                </c:pt>
                <c:pt idx="29">
                  <c:v>8.5904000000000007</c:v>
                </c:pt>
                <c:pt idx="30">
                  <c:v>8.6646000000000001</c:v>
                </c:pt>
                <c:pt idx="31">
                  <c:v>8.6263000000000005</c:v>
                </c:pt>
                <c:pt idx="32">
                  <c:v>8.6790000000000003</c:v>
                </c:pt>
                <c:pt idx="33">
                  <c:v>8.6023999999999994</c:v>
                </c:pt>
                <c:pt idx="34">
                  <c:v>8.6669999999999998</c:v>
                </c:pt>
                <c:pt idx="35">
                  <c:v>8.6431000000000004</c:v>
                </c:pt>
                <c:pt idx="36">
                  <c:v>8.5808</c:v>
                </c:pt>
                <c:pt idx="37">
                  <c:v>8.5904000000000007</c:v>
                </c:pt>
                <c:pt idx="38">
                  <c:v>8.5760000000000005</c:v>
                </c:pt>
                <c:pt idx="39">
                  <c:v>8.7028999999999996</c:v>
                </c:pt>
                <c:pt idx="40">
                  <c:v>8.5879999999999992</c:v>
                </c:pt>
                <c:pt idx="41">
                  <c:v>8.6023999999999994</c:v>
                </c:pt>
                <c:pt idx="42">
                  <c:v>8.6214999999999993</c:v>
                </c:pt>
                <c:pt idx="43">
                  <c:v>8.6646000000000001</c:v>
                </c:pt>
                <c:pt idx="44">
                  <c:v>8.6214999999999993</c:v>
                </c:pt>
                <c:pt idx="45">
                  <c:v>8.6981000000000002</c:v>
                </c:pt>
                <c:pt idx="46">
                  <c:v>8.7052999999999994</c:v>
                </c:pt>
                <c:pt idx="47">
                  <c:v>8.6646000000000001</c:v>
                </c:pt>
                <c:pt idx="48">
                  <c:v>8.6358999999999995</c:v>
                </c:pt>
                <c:pt idx="49">
                  <c:v>8.6478999999999999</c:v>
                </c:pt>
                <c:pt idx="50">
                  <c:v>8.6263000000000005</c:v>
                </c:pt>
                <c:pt idx="51">
                  <c:v>8.6622000000000003</c:v>
                </c:pt>
                <c:pt idx="52">
                  <c:v>8.5593000000000004</c:v>
                </c:pt>
                <c:pt idx="53">
                  <c:v>8.6023999999999994</c:v>
                </c:pt>
                <c:pt idx="54">
                  <c:v>8.6358999999999995</c:v>
                </c:pt>
                <c:pt idx="55">
                  <c:v>8.6933000000000007</c:v>
                </c:pt>
                <c:pt idx="56">
                  <c:v>8.7245000000000008</c:v>
                </c:pt>
                <c:pt idx="57">
                  <c:v>8.6431000000000004</c:v>
                </c:pt>
                <c:pt idx="58">
                  <c:v>8.7077000000000009</c:v>
                </c:pt>
                <c:pt idx="59">
                  <c:v>8.5928000000000004</c:v>
                </c:pt>
                <c:pt idx="60">
                  <c:v>8.6</c:v>
                </c:pt>
                <c:pt idx="61">
                  <c:v>8.5831999999999997</c:v>
                </c:pt>
                <c:pt idx="62">
                  <c:v>8.6885999999999992</c:v>
                </c:pt>
                <c:pt idx="63">
                  <c:v>8.6119000000000003</c:v>
                </c:pt>
                <c:pt idx="64">
                  <c:v>8.5496999999999996</c:v>
                </c:pt>
                <c:pt idx="65">
                  <c:v>8.6622000000000003</c:v>
                </c:pt>
                <c:pt idx="66">
                  <c:v>8.5808</c:v>
                </c:pt>
                <c:pt idx="67">
                  <c:v>8.5760000000000005</c:v>
                </c:pt>
                <c:pt idx="68">
                  <c:v>8.6</c:v>
                </c:pt>
                <c:pt idx="69">
                  <c:v>8.6502999999999997</c:v>
                </c:pt>
                <c:pt idx="70">
                  <c:v>8.6669999999999998</c:v>
                </c:pt>
                <c:pt idx="71">
                  <c:v>8.6837999999999997</c:v>
                </c:pt>
                <c:pt idx="72">
                  <c:v>8.6861999999999995</c:v>
                </c:pt>
                <c:pt idx="73">
                  <c:v>8.6549999999999994</c:v>
                </c:pt>
                <c:pt idx="74">
                  <c:v>8.5472999999999999</c:v>
                </c:pt>
                <c:pt idx="75">
                  <c:v>8.6574000000000009</c:v>
                </c:pt>
                <c:pt idx="76">
                  <c:v>8.6574000000000009</c:v>
                </c:pt>
                <c:pt idx="77">
                  <c:v>8.6910000000000007</c:v>
                </c:pt>
                <c:pt idx="78">
                  <c:v>8.7293000000000003</c:v>
                </c:pt>
                <c:pt idx="79">
                  <c:v>8.6957000000000004</c:v>
                </c:pt>
                <c:pt idx="80">
                  <c:v>8.5928000000000004</c:v>
                </c:pt>
                <c:pt idx="81">
                  <c:v>8.6885999999999992</c:v>
                </c:pt>
                <c:pt idx="82">
                  <c:v>8.6</c:v>
                </c:pt>
                <c:pt idx="83">
                  <c:v>8.6287000000000003</c:v>
                </c:pt>
                <c:pt idx="84">
                  <c:v>8.5831999999999997</c:v>
                </c:pt>
                <c:pt idx="85">
                  <c:v>8.6047999999999991</c:v>
                </c:pt>
                <c:pt idx="86">
                  <c:v>8.6814</c:v>
                </c:pt>
                <c:pt idx="87">
                  <c:v>8.5593000000000004</c:v>
                </c:pt>
                <c:pt idx="88">
                  <c:v>8.6574000000000009</c:v>
                </c:pt>
                <c:pt idx="89">
                  <c:v>8.5855999999999995</c:v>
                </c:pt>
                <c:pt idx="90">
                  <c:v>8.5185999999999993</c:v>
                </c:pt>
                <c:pt idx="91">
                  <c:v>8.6574000000000009</c:v>
                </c:pt>
                <c:pt idx="92">
                  <c:v>8.6358999999999995</c:v>
                </c:pt>
                <c:pt idx="93">
                  <c:v>8.5664999999999996</c:v>
                </c:pt>
                <c:pt idx="94">
                  <c:v>8.6382999999999992</c:v>
                </c:pt>
                <c:pt idx="95">
                  <c:v>8.6047999999999991</c:v>
                </c:pt>
                <c:pt idx="96">
                  <c:v>8.6742000000000008</c:v>
                </c:pt>
                <c:pt idx="97">
                  <c:v>8.5711999999999993</c:v>
                </c:pt>
                <c:pt idx="98">
                  <c:v>8.6574000000000009</c:v>
                </c:pt>
                <c:pt idx="99">
                  <c:v>8.5760000000000005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F4-4938-929A-F4101841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5328"/>
        <c:axId val="389112976"/>
      </c:lineChart>
      <c:catAx>
        <c:axId val="3891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4075390576177975"/>
              <c:y val="0.8521338454549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976"/>
        <c:crosses val="autoZero"/>
        <c:auto val="1"/>
        <c:lblAlgn val="ctr"/>
        <c:lblOffset val="100"/>
        <c:noMultiLvlLbl val="0"/>
      </c:catAx>
      <c:valAx>
        <c:axId val="38911297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Aceleraion(m/S²)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res_100ms_vibrate!$L$4:$L$103</c:f>
              <c:numCache>
                <c:formatCode>General</c:formatCode>
                <c:ptCount val="100"/>
                <c:pt idx="0">
                  <c:v>-3.0840000000000001</c:v>
                </c:pt>
                <c:pt idx="1">
                  <c:v>-3.0381999999999998</c:v>
                </c:pt>
                <c:pt idx="2">
                  <c:v>-3.0381999999999998</c:v>
                </c:pt>
                <c:pt idx="3">
                  <c:v>-3.0992000000000002</c:v>
                </c:pt>
                <c:pt idx="4">
                  <c:v>-2.9618000000000002</c:v>
                </c:pt>
                <c:pt idx="5">
                  <c:v>-2.9618000000000002</c:v>
                </c:pt>
                <c:pt idx="6">
                  <c:v>-3.0381999999999998</c:v>
                </c:pt>
                <c:pt idx="7">
                  <c:v>-2.855</c:v>
                </c:pt>
                <c:pt idx="8">
                  <c:v>-2.9312999999999998</c:v>
                </c:pt>
                <c:pt idx="9">
                  <c:v>-2.9466000000000001</c:v>
                </c:pt>
                <c:pt idx="10">
                  <c:v>-2.9159999999999999</c:v>
                </c:pt>
                <c:pt idx="11">
                  <c:v>-2.9618000000000002</c:v>
                </c:pt>
                <c:pt idx="12">
                  <c:v>-2.8243999999999998</c:v>
                </c:pt>
                <c:pt idx="13">
                  <c:v>-2.9466000000000001</c:v>
                </c:pt>
                <c:pt idx="14">
                  <c:v>-2.8702000000000001</c:v>
                </c:pt>
                <c:pt idx="15">
                  <c:v>-2.9771000000000001</c:v>
                </c:pt>
                <c:pt idx="16">
                  <c:v>-3.0760000000000001</c:v>
                </c:pt>
                <c:pt idx="17">
                  <c:v>-2.8092000000000001</c:v>
                </c:pt>
                <c:pt idx="18">
                  <c:v>-3.0687000000000002</c:v>
                </c:pt>
                <c:pt idx="19">
                  <c:v>-2.9771000000000001</c:v>
                </c:pt>
                <c:pt idx="20">
                  <c:v>-2.8855</c:v>
                </c:pt>
                <c:pt idx="21">
                  <c:v>-2.9618000000000002</c:v>
                </c:pt>
                <c:pt idx="22">
                  <c:v>-2.9312999999999998</c:v>
                </c:pt>
                <c:pt idx="23">
                  <c:v>-2.9466000000000001</c:v>
                </c:pt>
                <c:pt idx="24">
                  <c:v>-3.0533999999999999</c:v>
                </c:pt>
                <c:pt idx="25">
                  <c:v>-2.9618000000000002</c:v>
                </c:pt>
                <c:pt idx="26">
                  <c:v>-2.9923999999999999</c:v>
                </c:pt>
                <c:pt idx="27">
                  <c:v>-2.8702000000000001</c:v>
                </c:pt>
                <c:pt idx="28">
                  <c:v>-2.9771000000000001</c:v>
                </c:pt>
                <c:pt idx="29">
                  <c:v>-2.9159999999999999</c:v>
                </c:pt>
                <c:pt idx="30">
                  <c:v>-2.9618000000000002</c:v>
                </c:pt>
                <c:pt idx="31">
                  <c:v>-3.0760000000000001</c:v>
                </c:pt>
                <c:pt idx="32">
                  <c:v>-3.0687000000000002</c:v>
                </c:pt>
                <c:pt idx="33">
                  <c:v>-2.9159999999999999</c:v>
                </c:pt>
                <c:pt idx="34">
                  <c:v>-3.1297999999999999</c:v>
                </c:pt>
                <c:pt idx="35">
                  <c:v>-2.9618000000000002</c:v>
                </c:pt>
                <c:pt idx="36">
                  <c:v>-2.9466000000000001</c:v>
                </c:pt>
                <c:pt idx="37">
                  <c:v>-3.1297999999999999</c:v>
                </c:pt>
                <c:pt idx="38">
                  <c:v>-2.855</c:v>
                </c:pt>
                <c:pt idx="39">
                  <c:v>-2.9159999999999999</c:v>
                </c:pt>
                <c:pt idx="40">
                  <c:v>-2.9923999999999999</c:v>
                </c:pt>
                <c:pt idx="41">
                  <c:v>-2.9466000000000001</c:v>
                </c:pt>
                <c:pt idx="42">
                  <c:v>-3.0992000000000002</c:v>
                </c:pt>
                <c:pt idx="43">
                  <c:v>-2.8855</c:v>
                </c:pt>
                <c:pt idx="44">
                  <c:v>-3.2214</c:v>
                </c:pt>
                <c:pt idx="45">
                  <c:v>-2.9466000000000001</c:v>
                </c:pt>
                <c:pt idx="46">
                  <c:v>-2.8702000000000001</c:v>
                </c:pt>
                <c:pt idx="47">
                  <c:v>-3.1602999999999999</c:v>
                </c:pt>
                <c:pt idx="48">
                  <c:v>-3.0760000000000001</c:v>
                </c:pt>
                <c:pt idx="49">
                  <c:v>-3.0760000000000001</c:v>
                </c:pt>
                <c:pt idx="50">
                  <c:v>-2.9159999999999999</c:v>
                </c:pt>
                <c:pt idx="51">
                  <c:v>-2.9618000000000002</c:v>
                </c:pt>
                <c:pt idx="52">
                  <c:v>-2.7633999999999999</c:v>
                </c:pt>
                <c:pt idx="53">
                  <c:v>-3.0228999999999999</c:v>
                </c:pt>
                <c:pt idx="54">
                  <c:v>-2.9923999999999999</c:v>
                </c:pt>
                <c:pt idx="55">
                  <c:v>-3.0381999999999998</c:v>
                </c:pt>
                <c:pt idx="56">
                  <c:v>-2.9466000000000001</c:v>
                </c:pt>
                <c:pt idx="57">
                  <c:v>-2.855</c:v>
                </c:pt>
                <c:pt idx="58">
                  <c:v>-3.145</c:v>
                </c:pt>
                <c:pt idx="59">
                  <c:v>-2.9923999999999999</c:v>
                </c:pt>
                <c:pt idx="60">
                  <c:v>-2.855</c:v>
                </c:pt>
                <c:pt idx="61">
                  <c:v>-3.1145</c:v>
                </c:pt>
                <c:pt idx="62">
                  <c:v>-3.0228999999999999</c:v>
                </c:pt>
                <c:pt idx="63">
                  <c:v>-2.9466000000000001</c:v>
                </c:pt>
                <c:pt idx="64">
                  <c:v>-3.0381999999999998</c:v>
                </c:pt>
                <c:pt idx="65">
                  <c:v>-3.0228999999999999</c:v>
                </c:pt>
                <c:pt idx="66">
                  <c:v>-2.9771000000000001</c:v>
                </c:pt>
                <c:pt idx="67">
                  <c:v>-2.9007999999999998</c:v>
                </c:pt>
                <c:pt idx="68">
                  <c:v>-2.9771000000000001</c:v>
                </c:pt>
                <c:pt idx="69">
                  <c:v>-2.8397000000000001</c:v>
                </c:pt>
                <c:pt idx="70">
                  <c:v>-2.855</c:v>
                </c:pt>
                <c:pt idx="71">
                  <c:v>-2.9771000000000001</c:v>
                </c:pt>
                <c:pt idx="72">
                  <c:v>-3.0992000000000002</c:v>
                </c:pt>
                <c:pt idx="73">
                  <c:v>-3.0381999999999998</c:v>
                </c:pt>
                <c:pt idx="74">
                  <c:v>-2.9466000000000001</c:v>
                </c:pt>
                <c:pt idx="75">
                  <c:v>-2.9618000000000002</c:v>
                </c:pt>
                <c:pt idx="76">
                  <c:v>-2.8243999999999998</c:v>
                </c:pt>
                <c:pt idx="77">
                  <c:v>-3.0760000000000001</c:v>
                </c:pt>
                <c:pt idx="78">
                  <c:v>-2.8855</c:v>
                </c:pt>
                <c:pt idx="79">
                  <c:v>-2.9771000000000001</c:v>
                </c:pt>
                <c:pt idx="80">
                  <c:v>-2.9466000000000001</c:v>
                </c:pt>
                <c:pt idx="81">
                  <c:v>-3.1145</c:v>
                </c:pt>
                <c:pt idx="82">
                  <c:v>-2.8397000000000001</c:v>
                </c:pt>
                <c:pt idx="83">
                  <c:v>-2.9923999999999999</c:v>
                </c:pt>
                <c:pt idx="84">
                  <c:v>-2.855</c:v>
                </c:pt>
                <c:pt idx="85">
                  <c:v>-3.0533999999999999</c:v>
                </c:pt>
                <c:pt idx="86">
                  <c:v>-2.9771000000000001</c:v>
                </c:pt>
                <c:pt idx="87">
                  <c:v>-2.9007999999999998</c:v>
                </c:pt>
                <c:pt idx="88">
                  <c:v>-2.8855</c:v>
                </c:pt>
                <c:pt idx="89">
                  <c:v>-2.9618000000000002</c:v>
                </c:pt>
                <c:pt idx="90">
                  <c:v>-2.9618000000000002</c:v>
                </c:pt>
                <c:pt idx="91">
                  <c:v>-2.9618000000000002</c:v>
                </c:pt>
                <c:pt idx="92">
                  <c:v>-2.9923999999999999</c:v>
                </c:pt>
                <c:pt idx="93">
                  <c:v>-2.8397000000000001</c:v>
                </c:pt>
                <c:pt idx="94">
                  <c:v>-3.0381999999999998</c:v>
                </c:pt>
                <c:pt idx="95">
                  <c:v>-2.9923999999999999</c:v>
                </c:pt>
                <c:pt idx="96">
                  <c:v>-2.9771000000000001</c:v>
                </c:pt>
                <c:pt idx="97">
                  <c:v>-2.9923999999999999</c:v>
                </c:pt>
                <c:pt idx="98">
                  <c:v>-2.9007999999999998</c:v>
                </c:pt>
                <c:pt idx="99">
                  <c:v>-2.8243999999999998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73-497C-9D46-96A0F3E05EEA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res_100ms_vibrate!$M$4:$M$103</c:f>
              <c:numCache>
                <c:formatCode>General</c:formatCode>
                <c:ptCount val="100"/>
                <c:pt idx="0">
                  <c:v>1.6794</c:v>
                </c:pt>
                <c:pt idx="1">
                  <c:v>1.6640999999999999</c:v>
                </c:pt>
                <c:pt idx="2">
                  <c:v>1.6489</c:v>
                </c:pt>
                <c:pt idx="3">
                  <c:v>1.6031</c:v>
                </c:pt>
                <c:pt idx="4">
                  <c:v>1.5572999999999999</c:v>
                </c:pt>
                <c:pt idx="5">
                  <c:v>1.5572999999999999</c:v>
                </c:pt>
                <c:pt idx="6">
                  <c:v>1.7404999999999999</c:v>
                </c:pt>
                <c:pt idx="7">
                  <c:v>1.6031</c:v>
                </c:pt>
                <c:pt idx="8">
                  <c:v>1.6031</c:v>
                </c:pt>
                <c:pt idx="9">
                  <c:v>1.542</c:v>
                </c:pt>
                <c:pt idx="10">
                  <c:v>1.7404999999999999</c:v>
                </c:pt>
                <c:pt idx="11">
                  <c:v>1.6947000000000001</c:v>
                </c:pt>
                <c:pt idx="12">
                  <c:v>1.542</c:v>
                </c:pt>
                <c:pt idx="13">
                  <c:v>1.6794</c:v>
                </c:pt>
                <c:pt idx="14">
                  <c:v>1.6335999999999999</c:v>
                </c:pt>
                <c:pt idx="15">
                  <c:v>1.6489</c:v>
                </c:pt>
                <c:pt idx="16">
                  <c:v>1.6489</c:v>
                </c:pt>
                <c:pt idx="17">
                  <c:v>1.6947000000000001</c:v>
                </c:pt>
                <c:pt idx="18">
                  <c:v>1.6031</c:v>
                </c:pt>
                <c:pt idx="19">
                  <c:v>1.6794</c:v>
                </c:pt>
                <c:pt idx="20">
                  <c:v>1.7099</c:v>
                </c:pt>
                <c:pt idx="21">
                  <c:v>1.6640999999999999</c:v>
                </c:pt>
                <c:pt idx="22">
                  <c:v>1.6335999999999999</c:v>
                </c:pt>
                <c:pt idx="23">
                  <c:v>1.5115000000000001</c:v>
                </c:pt>
                <c:pt idx="24">
                  <c:v>1.7099</c:v>
                </c:pt>
                <c:pt idx="25">
                  <c:v>1.4809000000000001</c:v>
                </c:pt>
                <c:pt idx="26">
                  <c:v>1.6031</c:v>
                </c:pt>
                <c:pt idx="27">
                  <c:v>1.5878000000000001</c:v>
                </c:pt>
                <c:pt idx="28">
                  <c:v>1.6489</c:v>
                </c:pt>
                <c:pt idx="29">
                  <c:v>1.6335999999999999</c:v>
                </c:pt>
                <c:pt idx="30">
                  <c:v>1.6031</c:v>
                </c:pt>
                <c:pt idx="31">
                  <c:v>1.5115000000000001</c:v>
                </c:pt>
                <c:pt idx="32">
                  <c:v>1.6794</c:v>
                </c:pt>
                <c:pt idx="33">
                  <c:v>1.7099</c:v>
                </c:pt>
                <c:pt idx="34">
                  <c:v>1.5725</c:v>
                </c:pt>
                <c:pt idx="35">
                  <c:v>1.542</c:v>
                </c:pt>
                <c:pt idx="36">
                  <c:v>1.5266999999999999</c:v>
                </c:pt>
                <c:pt idx="37">
                  <c:v>1.6335999999999999</c:v>
                </c:pt>
                <c:pt idx="38">
                  <c:v>1.5266999999999999</c:v>
                </c:pt>
                <c:pt idx="39">
                  <c:v>1.6031</c:v>
                </c:pt>
                <c:pt idx="40">
                  <c:v>1.6489</c:v>
                </c:pt>
                <c:pt idx="41">
                  <c:v>1.5266999999999999</c:v>
                </c:pt>
                <c:pt idx="42">
                  <c:v>1.7099</c:v>
                </c:pt>
                <c:pt idx="43">
                  <c:v>1.4503999999999999</c:v>
                </c:pt>
                <c:pt idx="44">
                  <c:v>1.5266999999999999</c:v>
                </c:pt>
                <c:pt idx="45">
                  <c:v>1.542</c:v>
                </c:pt>
                <c:pt idx="46">
                  <c:v>1.6640999999999999</c:v>
                </c:pt>
                <c:pt idx="47">
                  <c:v>1.7099</c:v>
                </c:pt>
                <c:pt idx="48">
                  <c:v>1.5115000000000001</c:v>
                </c:pt>
                <c:pt idx="49">
                  <c:v>1.5572999999999999</c:v>
                </c:pt>
                <c:pt idx="50">
                  <c:v>1.5572999999999999</c:v>
                </c:pt>
                <c:pt idx="51">
                  <c:v>1.9237</c:v>
                </c:pt>
                <c:pt idx="52">
                  <c:v>1.6489</c:v>
                </c:pt>
                <c:pt idx="53">
                  <c:v>1.7863</c:v>
                </c:pt>
                <c:pt idx="54">
                  <c:v>1.6031</c:v>
                </c:pt>
                <c:pt idx="55">
                  <c:v>1.7252000000000001</c:v>
                </c:pt>
                <c:pt idx="56">
                  <c:v>1.542</c:v>
                </c:pt>
                <c:pt idx="57">
                  <c:v>1.6183000000000001</c:v>
                </c:pt>
                <c:pt idx="58">
                  <c:v>1.4962</c:v>
                </c:pt>
                <c:pt idx="59">
                  <c:v>1.8168</c:v>
                </c:pt>
                <c:pt idx="60">
                  <c:v>1.6031</c:v>
                </c:pt>
                <c:pt idx="61">
                  <c:v>1.4962</c:v>
                </c:pt>
                <c:pt idx="62">
                  <c:v>1.5572999999999999</c:v>
                </c:pt>
                <c:pt idx="63">
                  <c:v>1.6335999999999999</c:v>
                </c:pt>
                <c:pt idx="64">
                  <c:v>1.6794</c:v>
                </c:pt>
                <c:pt idx="65">
                  <c:v>1.5266999999999999</c:v>
                </c:pt>
                <c:pt idx="66">
                  <c:v>1.5878000000000001</c:v>
                </c:pt>
                <c:pt idx="67">
                  <c:v>1.5725</c:v>
                </c:pt>
                <c:pt idx="68">
                  <c:v>1.7557</c:v>
                </c:pt>
                <c:pt idx="69">
                  <c:v>1.7099</c:v>
                </c:pt>
                <c:pt idx="70">
                  <c:v>1.8168</c:v>
                </c:pt>
                <c:pt idx="71">
                  <c:v>1.5266999999999999</c:v>
                </c:pt>
                <c:pt idx="72">
                  <c:v>1.7404999999999999</c:v>
                </c:pt>
                <c:pt idx="73">
                  <c:v>1.7099</c:v>
                </c:pt>
                <c:pt idx="74">
                  <c:v>1.6031</c:v>
                </c:pt>
                <c:pt idx="75">
                  <c:v>1.7252000000000001</c:v>
                </c:pt>
                <c:pt idx="76">
                  <c:v>1.5725</c:v>
                </c:pt>
                <c:pt idx="77">
                  <c:v>1.5115000000000001</c:v>
                </c:pt>
                <c:pt idx="78">
                  <c:v>1.6031</c:v>
                </c:pt>
                <c:pt idx="79">
                  <c:v>1.6640999999999999</c:v>
                </c:pt>
                <c:pt idx="80">
                  <c:v>1.8015000000000001</c:v>
                </c:pt>
                <c:pt idx="81">
                  <c:v>1.6183000000000001</c:v>
                </c:pt>
                <c:pt idx="82">
                  <c:v>1.6640999999999999</c:v>
                </c:pt>
                <c:pt idx="83">
                  <c:v>1.5266999999999999</c:v>
                </c:pt>
                <c:pt idx="84">
                  <c:v>1.6947000000000001</c:v>
                </c:pt>
                <c:pt idx="85">
                  <c:v>1.6183000000000001</c:v>
                </c:pt>
                <c:pt idx="86">
                  <c:v>1.5725</c:v>
                </c:pt>
                <c:pt idx="87">
                  <c:v>1.6031</c:v>
                </c:pt>
                <c:pt idx="88">
                  <c:v>1.5115000000000001</c:v>
                </c:pt>
                <c:pt idx="89">
                  <c:v>1.5725</c:v>
                </c:pt>
                <c:pt idx="90">
                  <c:v>1.6031</c:v>
                </c:pt>
                <c:pt idx="91">
                  <c:v>1.6794</c:v>
                </c:pt>
                <c:pt idx="92">
                  <c:v>1.6640999999999999</c:v>
                </c:pt>
                <c:pt idx="93">
                  <c:v>1.6794</c:v>
                </c:pt>
                <c:pt idx="94">
                  <c:v>1.6947000000000001</c:v>
                </c:pt>
                <c:pt idx="95">
                  <c:v>1.5115000000000001</c:v>
                </c:pt>
                <c:pt idx="96">
                  <c:v>1.5878000000000001</c:v>
                </c:pt>
                <c:pt idx="97">
                  <c:v>1.6031</c:v>
                </c:pt>
                <c:pt idx="98">
                  <c:v>1.5878000000000001</c:v>
                </c:pt>
                <c:pt idx="99">
                  <c:v>1.5725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73-497C-9D46-96A0F3E05EEA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res_100ms_vibrate!$N$4:$N$103</c:f>
              <c:numCache>
                <c:formatCode>General</c:formatCode>
                <c:ptCount val="100"/>
                <c:pt idx="0">
                  <c:v>0.53439999999999999</c:v>
                </c:pt>
                <c:pt idx="1">
                  <c:v>0.67179999999999995</c:v>
                </c:pt>
                <c:pt idx="2">
                  <c:v>0.626</c:v>
                </c:pt>
                <c:pt idx="3">
                  <c:v>0.54959999999999998</c:v>
                </c:pt>
                <c:pt idx="4">
                  <c:v>0.56489999999999996</c:v>
                </c:pt>
                <c:pt idx="5">
                  <c:v>0.4733</c:v>
                </c:pt>
                <c:pt idx="6">
                  <c:v>0.58020000000000005</c:v>
                </c:pt>
                <c:pt idx="7">
                  <c:v>0.4733</c:v>
                </c:pt>
                <c:pt idx="8">
                  <c:v>0.53439999999999999</c:v>
                </c:pt>
                <c:pt idx="9">
                  <c:v>0.67179999999999995</c:v>
                </c:pt>
                <c:pt idx="10">
                  <c:v>0.74809999999999999</c:v>
                </c:pt>
                <c:pt idx="11">
                  <c:v>0.65649999999999997</c:v>
                </c:pt>
                <c:pt idx="12">
                  <c:v>0.68700000000000006</c:v>
                </c:pt>
                <c:pt idx="13">
                  <c:v>0.77859999999999996</c:v>
                </c:pt>
                <c:pt idx="14">
                  <c:v>0.65649999999999997</c:v>
                </c:pt>
                <c:pt idx="15">
                  <c:v>0.65649999999999997</c:v>
                </c:pt>
                <c:pt idx="16">
                  <c:v>0.53439999999999999</c:v>
                </c:pt>
                <c:pt idx="17">
                  <c:v>0.68700000000000006</c:v>
                </c:pt>
                <c:pt idx="18">
                  <c:v>0.70230000000000004</c:v>
                </c:pt>
                <c:pt idx="19">
                  <c:v>0.626</c:v>
                </c:pt>
                <c:pt idx="20">
                  <c:v>0.51910000000000001</c:v>
                </c:pt>
                <c:pt idx="21">
                  <c:v>0.68700000000000006</c:v>
                </c:pt>
                <c:pt idx="22">
                  <c:v>0.56489999999999996</c:v>
                </c:pt>
                <c:pt idx="23">
                  <c:v>0.51910000000000001</c:v>
                </c:pt>
                <c:pt idx="24">
                  <c:v>0.59540000000000004</c:v>
                </c:pt>
                <c:pt idx="25">
                  <c:v>0.42749999999999999</c:v>
                </c:pt>
                <c:pt idx="26">
                  <c:v>0.626</c:v>
                </c:pt>
                <c:pt idx="27">
                  <c:v>0.70230000000000004</c:v>
                </c:pt>
                <c:pt idx="28">
                  <c:v>0.58020000000000005</c:v>
                </c:pt>
                <c:pt idx="29">
                  <c:v>0.39689999999999998</c:v>
                </c:pt>
                <c:pt idx="30">
                  <c:v>0.73280000000000001</c:v>
                </c:pt>
                <c:pt idx="31">
                  <c:v>0.53439999999999999</c:v>
                </c:pt>
                <c:pt idx="32">
                  <c:v>0.51910000000000001</c:v>
                </c:pt>
                <c:pt idx="33">
                  <c:v>0.68700000000000006</c:v>
                </c:pt>
                <c:pt idx="34">
                  <c:v>0.61070000000000002</c:v>
                </c:pt>
                <c:pt idx="35">
                  <c:v>0.56489999999999996</c:v>
                </c:pt>
                <c:pt idx="36">
                  <c:v>0.44269999999999998</c:v>
                </c:pt>
                <c:pt idx="37">
                  <c:v>0.53439999999999999</c:v>
                </c:pt>
                <c:pt idx="38">
                  <c:v>0.59540000000000004</c:v>
                </c:pt>
                <c:pt idx="39">
                  <c:v>0.53439999999999999</c:v>
                </c:pt>
                <c:pt idx="40">
                  <c:v>0.626</c:v>
                </c:pt>
                <c:pt idx="41">
                  <c:v>0.56489999999999996</c:v>
                </c:pt>
                <c:pt idx="42">
                  <c:v>0.68700000000000006</c:v>
                </c:pt>
                <c:pt idx="43">
                  <c:v>0.53439999999999999</c:v>
                </c:pt>
                <c:pt idx="44">
                  <c:v>0.68700000000000006</c:v>
                </c:pt>
                <c:pt idx="45">
                  <c:v>0.67179999999999995</c:v>
                </c:pt>
                <c:pt idx="46">
                  <c:v>0.4733</c:v>
                </c:pt>
                <c:pt idx="47">
                  <c:v>0.59540000000000004</c:v>
                </c:pt>
                <c:pt idx="48">
                  <c:v>0.53439999999999999</c:v>
                </c:pt>
                <c:pt idx="49">
                  <c:v>0.41220000000000001</c:v>
                </c:pt>
                <c:pt idx="50">
                  <c:v>0.65649999999999997</c:v>
                </c:pt>
                <c:pt idx="51">
                  <c:v>0.58020000000000005</c:v>
                </c:pt>
                <c:pt idx="52">
                  <c:v>0.61070000000000002</c:v>
                </c:pt>
                <c:pt idx="53">
                  <c:v>0.626</c:v>
                </c:pt>
                <c:pt idx="54">
                  <c:v>0.41220000000000001</c:v>
                </c:pt>
                <c:pt idx="55">
                  <c:v>0.54959999999999998</c:v>
                </c:pt>
                <c:pt idx="56">
                  <c:v>0.61070000000000002</c:v>
                </c:pt>
                <c:pt idx="57">
                  <c:v>0.54959999999999998</c:v>
                </c:pt>
                <c:pt idx="58">
                  <c:v>0.65649999999999997</c:v>
                </c:pt>
                <c:pt idx="59">
                  <c:v>0.626</c:v>
                </c:pt>
                <c:pt idx="60">
                  <c:v>0.4733</c:v>
                </c:pt>
                <c:pt idx="61">
                  <c:v>0.4733</c:v>
                </c:pt>
                <c:pt idx="62">
                  <c:v>0.44269999999999998</c:v>
                </c:pt>
                <c:pt idx="63">
                  <c:v>0.4733</c:v>
                </c:pt>
                <c:pt idx="64">
                  <c:v>0.53439999999999999</c:v>
                </c:pt>
                <c:pt idx="65">
                  <c:v>0.54959999999999998</c:v>
                </c:pt>
                <c:pt idx="66">
                  <c:v>0.68700000000000006</c:v>
                </c:pt>
                <c:pt idx="67">
                  <c:v>0.4733</c:v>
                </c:pt>
                <c:pt idx="68">
                  <c:v>0.53439999999999999</c:v>
                </c:pt>
                <c:pt idx="69">
                  <c:v>0.53439999999999999</c:v>
                </c:pt>
                <c:pt idx="70">
                  <c:v>0.61070000000000002</c:v>
                </c:pt>
                <c:pt idx="71">
                  <c:v>0.65649999999999997</c:v>
                </c:pt>
                <c:pt idx="72">
                  <c:v>0.67179999999999995</c:v>
                </c:pt>
                <c:pt idx="73">
                  <c:v>0.48849999999999999</c:v>
                </c:pt>
                <c:pt idx="74">
                  <c:v>0.53439999999999999</c:v>
                </c:pt>
                <c:pt idx="75">
                  <c:v>0.73280000000000001</c:v>
                </c:pt>
                <c:pt idx="76">
                  <c:v>0.64119999999999999</c:v>
                </c:pt>
                <c:pt idx="77">
                  <c:v>0.65649999999999997</c:v>
                </c:pt>
                <c:pt idx="78">
                  <c:v>0.51910000000000001</c:v>
                </c:pt>
                <c:pt idx="79">
                  <c:v>0.626</c:v>
                </c:pt>
                <c:pt idx="80">
                  <c:v>0.58020000000000005</c:v>
                </c:pt>
                <c:pt idx="81">
                  <c:v>0.68700000000000006</c:v>
                </c:pt>
                <c:pt idx="82">
                  <c:v>0.59540000000000004</c:v>
                </c:pt>
                <c:pt idx="83">
                  <c:v>0.56489999999999996</c:v>
                </c:pt>
                <c:pt idx="84">
                  <c:v>0.626</c:v>
                </c:pt>
                <c:pt idx="85">
                  <c:v>0.48849999999999999</c:v>
                </c:pt>
                <c:pt idx="86">
                  <c:v>0.59540000000000004</c:v>
                </c:pt>
                <c:pt idx="87">
                  <c:v>0.58020000000000005</c:v>
                </c:pt>
                <c:pt idx="88">
                  <c:v>0.626</c:v>
                </c:pt>
                <c:pt idx="89">
                  <c:v>0.53439999999999999</c:v>
                </c:pt>
                <c:pt idx="90">
                  <c:v>0.65649999999999997</c:v>
                </c:pt>
                <c:pt idx="91">
                  <c:v>0.70230000000000004</c:v>
                </c:pt>
                <c:pt idx="92">
                  <c:v>0.56489999999999996</c:v>
                </c:pt>
                <c:pt idx="93">
                  <c:v>0.51910000000000001</c:v>
                </c:pt>
                <c:pt idx="94">
                  <c:v>0.74809999999999999</c:v>
                </c:pt>
                <c:pt idx="95">
                  <c:v>0.65649999999999997</c:v>
                </c:pt>
                <c:pt idx="96">
                  <c:v>0.65649999999999997</c:v>
                </c:pt>
                <c:pt idx="97">
                  <c:v>0.626</c:v>
                </c:pt>
                <c:pt idx="98">
                  <c:v>0.50380000000000003</c:v>
                </c:pt>
                <c:pt idx="99">
                  <c:v>0.51910000000000001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73-497C-9D46-96A0F3E0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8464"/>
        <c:axId val="389112584"/>
      </c:lineChart>
      <c:catAx>
        <c:axId val="3891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6434395700537434"/>
              <c:y val="0.85613184456660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584"/>
        <c:crosses val="autoZero"/>
        <c:auto val="1"/>
        <c:lblAlgn val="ctr"/>
        <c:lblOffset val="100"/>
        <c:noMultiLvlLbl val="0"/>
      </c:catAx>
      <c:valAx>
        <c:axId val="38911258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gyroscope(°/S)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res_1000ms_vibrate!$F$4:$F$103</c:f>
              <c:numCache>
                <c:formatCode>General</c:formatCode>
                <c:ptCount val="100"/>
                <c:pt idx="0">
                  <c:v>-1.4772000000000001</c:v>
                </c:pt>
                <c:pt idx="1">
                  <c:v>-3.6009000000000002</c:v>
                </c:pt>
                <c:pt idx="2">
                  <c:v>-7.2256999999999998</c:v>
                </c:pt>
                <c:pt idx="3">
                  <c:v>1.7525999999999999</c:v>
                </c:pt>
                <c:pt idx="4">
                  <c:v>-3.6320000000000001</c:v>
                </c:pt>
                <c:pt idx="5">
                  <c:v>-3.2848000000000002</c:v>
                </c:pt>
                <c:pt idx="6">
                  <c:v>-0.95050000000000001</c:v>
                </c:pt>
                <c:pt idx="7">
                  <c:v>-3.2010000000000001</c:v>
                </c:pt>
                <c:pt idx="8">
                  <c:v>-2.7749000000000001</c:v>
                </c:pt>
                <c:pt idx="9">
                  <c:v>1.2641</c:v>
                </c:pt>
                <c:pt idx="10">
                  <c:v>-2.8466999999999998</c:v>
                </c:pt>
                <c:pt idx="11">
                  <c:v>-3.1484000000000001</c:v>
                </c:pt>
                <c:pt idx="12">
                  <c:v>-7.3765000000000001</c:v>
                </c:pt>
                <c:pt idx="13">
                  <c:v>-4.9584000000000001</c:v>
                </c:pt>
                <c:pt idx="14">
                  <c:v>-5.8777999999999997</c:v>
                </c:pt>
                <c:pt idx="15">
                  <c:v>-7.3381999999999996</c:v>
                </c:pt>
                <c:pt idx="16">
                  <c:v>0.1963</c:v>
                </c:pt>
                <c:pt idx="17">
                  <c:v>1.8483000000000001</c:v>
                </c:pt>
                <c:pt idx="18">
                  <c:v>-3.6488</c:v>
                </c:pt>
                <c:pt idx="19">
                  <c:v>-1.5130999999999999</c:v>
                </c:pt>
                <c:pt idx="20">
                  <c:v>-7.2855999999999996</c:v>
                </c:pt>
                <c:pt idx="21">
                  <c:v>1.8794</c:v>
                </c:pt>
                <c:pt idx="22">
                  <c:v>-2.5857000000000001</c:v>
                </c:pt>
                <c:pt idx="23">
                  <c:v>-7.4219999999999997</c:v>
                </c:pt>
                <c:pt idx="24">
                  <c:v>-6.6391</c:v>
                </c:pt>
                <c:pt idx="25">
                  <c:v>-4.3621999999999996</c:v>
                </c:pt>
                <c:pt idx="26">
                  <c:v>-4.4676</c:v>
                </c:pt>
                <c:pt idx="27">
                  <c:v>2.0781999999999998</c:v>
                </c:pt>
                <c:pt idx="28">
                  <c:v>-0.50519999999999998</c:v>
                </c:pt>
                <c:pt idx="29">
                  <c:v>-4.4100999999999999</c:v>
                </c:pt>
                <c:pt idx="30">
                  <c:v>-2.2841</c:v>
                </c:pt>
                <c:pt idx="31">
                  <c:v>-1.8842000000000001</c:v>
                </c:pt>
                <c:pt idx="32">
                  <c:v>-6.9048999999999996</c:v>
                </c:pt>
                <c:pt idx="33">
                  <c:v>-6.9024999999999999</c:v>
                </c:pt>
                <c:pt idx="34">
                  <c:v>-7.3884999999999996</c:v>
                </c:pt>
                <c:pt idx="35">
                  <c:v>-7.0533000000000001</c:v>
                </c:pt>
                <c:pt idx="36">
                  <c:v>-3.383</c:v>
                </c:pt>
                <c:pt idx="37">
                  <c:v>-7.4626999999999999</c:v>
                </c:pt>
                <c:pt idx="38">
                  <c:v>2.4134000000000002</c:v>
                </c:pt>
                <c:pt idx="39">
                  <c:v>-7.2496</c:v>
                </c:pt>
                <c:pt idx="40">
                  <c:v>1.1036999999999999</c:v>
                </c:pt>
                <c:pt idx="41">
                  <c:v>0.42380000000000001</c:v>
                </c:pt>
                <c:pt idx="42">
                  <c:v>-2.1907000000000001</c:v>
                </c:pt>
                <c:pt idx="43">
                  <c:v>-1.9345000000000001</c:v>
                </c:pt>
                <c:pt idx="44">
                  <c:v>0.59140000000000004</c:v>
                </c:pt>
                <c:pt idx="45">
                  <c:v>-3.1412</c:v>
                </c:pt>
                <c:pt idx="46">
                  <c:v>-6.7373000000000003</c:v>
                </c:pt>
                <c:pt idx="47">
                  <c:v>-6.7683999999999997</c:v>
                </c:pt>
                <c:pt idx="48">
                  <c:v>-2.3248000000000002</c:v>
                </c:pt>
                <c:pt idx="49">
                  <c:v>2.2648999999999999</c:v>
                </c:pt>
                <c:pt idx="50">
                  <c:v>-6.11</c:v>
                </c:pt>
                <c:pt idx="51">
                  <c:v>-0.92420000000000002</c:v>
                </c:pt>
                <c:pt idx="52">
                  <c:v>-1.1756</c:v>
                </c:pt>
                <c:pt idx="53">
                  <c:v>-1.4389000000000001</c:v>
                </c:pt>
                <c:pt idx="54">
                  <c:v>-3.4668000000000001</c:v>
                </c:pt>
                <c:pt idx="55">
                  <c:v>-3.9815999999999998</c:v>
                </c:pt>
                <c:pt idx="56">
                  <c:v>2.2170000000000001</c:v>
                </c:pt>
                <c:pt idx="57">
                  <c:v>-6.9073000000000002</c:v>
                </c:pt>
                <c:pt idx="58">
                  <c:v>-0.2969</c:v>
                </c:pt>
                <c:pt idx="59">
                  <c:v>-3.6536</c:v>
                </c:pt>
                <c:pt idx="60">
                  <c:v>0.91220000000000001</c:v>
                </c:pt>
                <c:pt idx="61">
                  <c:v>2.3342999999999998</c:v>
                </c:pt>
                <c:pt idx="62">
                  <c:v>-3.5577999999999999</c:v>
                </c:pt>
                <c:pt idx="63">
                  <c:v>-6.2201000000000004</c:v>
                </c:pt>
                <c:pt idx="64">
                  <c:v>-1.7621</c:v>
                </c:pt>
                <c:pt idx="65">
                  <c:v>-2.7149999999999999</c:v>
                </c:pt>
                <c:pt idx="66">
                  <c:v>-3.1579999999999999</c:v>
                </c:pt>
                <c:pt idx="67">
                  <c:v>-2.7772999999999999</c:v>
                </c:pt>
                <c:pt idx="68">
                  <c:v>2.3631000000000002</c:v>
                </c:pt>
                <c:pt idx="69">
                  <c:v>-3.7637</c:v>
                </c:pt>
                <c:pt idx="70">
                  <c:v>-2.6312000000000002</c:v>
                </c:pt>
                <c:pt idx="71">
                  <c:v>2.2576999999999998</c:v>
                </c:pt>
                <c:pt idx="72">
                  <c:v>-6.4428000000000001</c:v>
                </c:pt>
                <c:pt idx="73">
                  <c:v>-4.5346000000000002</c:v>
                </c:pt>
                <c:pt idx="74">
                  <c:v>0.77569999999999995</c:v>
                </c:pt>
                <c:pt idx="75">
                  <c:v>2.3199999999999998</c:v>
                </c:pt>
                <c:pt idx="76">
                  <c:v>-4.4124999999999996</c:v>
                </c:pt>
                <c:pt idx="77">
                  <c:v>-2.2313999999999998</c:v>
                </c:pt>
                <c:pt idx="78">
                  <c:v>-7.173</c:v>
                </c:pt>
                <c:pt idx="79">
                  <c:v>-6.5673000000000004</c:v>
                </c:pt>
                <c:pt idx="80">
                  <c:v>-5.77</c:v>
                </c:pt>
                <c:pt idx="81">
                  <c:v>-5.8323</c:v>
                </c:pt>
                <c:pt idx="82">
                  <c:v>-7.2424999999999997</c:v>
                </c:pt>
                <c:pt idx="83">
                  <c:v>-6.7755999999999998</c:v>
                </c:pt>
                <c:pt idx="84">
                  <c:v>-6.9192</c:v>
                </c:pt>
                <c:pt idx="85">
                  <c:v>-1.7071000000000001</c:v>
                </c:pt>
                <c:pt idx="86">
                  <c:v>-2.6240000000000001</c:v>
                </c:pt>
                <c:pt idx="87">
                  <c:v>-4.1515000000000004</c:v>
                </c:pt>
                <c:pt idx="88">
                  <c:v>-1.2450000000000001</c:v>
                </c:pt>
                <c:pt idx="89">
                  <c:v>-3.3519000000000001</c:v>
                </c:pt>
                <c:pt idx="90">
                  <c:v>2.0758000000000001</c:v>
                </c:pt>
                <c:pt idx="91">
                  <c:v>-4.8170999999999999</c:v>
                </c:pt>
                <c:pt idx="92">
                  <c:v>-5.8681999999999999</c:v>
                </c:pt>
                <c:pt idx="93">
                  <c:v>-2.5043000000000002</c:v>
                </c:pt>
                <c:pt idx="94">
                  <c:v>-7.2712000000000003</c:v>
                </c:pt>
                <c:pt idx="95">
                  <c:v>-6.6654999999999998</c:v>
                </c:pt>
                <c:pt idx="96">
                  <c:v>-1.7502</c:v>
                </c:pt>
                <c:pt idx="97">
                  <c:v>-3.0741999999999998</c:v>
                </c:pt>
                <c:pt idx="98">
                  <c:v>-1.6519999999999999</c:v>
                </c:pt>
                <c:pt idx="99">
                  <c:v>-6.4619999999999997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C-45E0-B46F-417CF62B769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res_1000ms_vibrate!$G$4:$G$103</c:f>
              <c:numCache>
                <c:formatCode>General</c:formatCode>
                <c:ptCount val="100"/>
                <c:pt idx="0">
                  <c:v>0.44769999999999999</c:v>
                </c:pt>
                <c:pt idx="1">
                  <c:v>-0.68710000000000004</c:v>
                </c:pt>
                <c:pt idx="2">
                  <c:v>-1.8244</c:v>
                </c:pt>
                <c:pt idx="3">
                  <c:v>1.6136999999999999</c:v>
                </c:pt>
                <c:pt idx="4">
                  <c:v>-0.5363</c:v>
                </c:pt>
                <c:pt idx="5">
                  <c:v>-5.5100000000000003E-2</c:v>
                </c:pt>
                <c:pt idx="6">
                  <c:v>-1.2617</c:v>
                </c:pt>
                <c:pt idx="7">
                  <c:v>0.43569999999999998</c:v>
                </c:pt>
                <c:pt idx="8">
                  <c:v>-0.35670000000000002</c:v>
                </c:pt>
                <c:pt idx="9">
                  <c:v>1.3767</c:v>
                </c:pt>
                <c:pt idx="10">
                  <c:v>-0.44529999999999997</c:v>
                </c:pt>
                <c:pt idx="11">
                  <c:v>-0.53149999999999997</c:v>
                </c:pt>
                <c:pt idx="12">
                  <c:v>-1.9225000000000001</c:v>
                </c:pt>
                <c:pt idx="13">
                  <c:v>-0.82840000000000003</c:v>
                </c:pt>
                <c:pt idx="14">
                  <c:v>-1.2258</c:v>
                </c:pt>
                <c:pt idx="15">
                  <c:v>-1.8747</c:v>
                </c:pt>
                <c:pt idx="16">
                  <c:v>0.88590000000000002</c:v>
                </c:pt>
                <c:pt idx="17">
                  <c:v>1.3048</c:v>
                </c:pt>
                <c:pt idx="18">
                  <c:v>0.78049999999999997</c:v>
                </c:pt>
                <c:pt idx="19">
                  <c:v>1.1395999999999999</c:v>
                </c:pt>
                <c:pt idx="20">
                  <c:v>-1.8220000000000001</c:v>
                </c:pt>
                <c:pt idx="21">
                  <c:v>1.4676</c:v>
                </c:pt>
                <c:pt idx="22">
                  <c:v>0.1341</c:v>
                </c:pt>
                <c:pt idx="23">
                  <c:v>-1.9320999999999999</c:v>
                </c:pt>
                <c:pt idx="24">
                  <c:v>-1.7525999999999999</c:v>
                </c:pt>
                <c:pt idx="25">
                  <c:v>-0.99839999999999995</c:v>
                </c:pt>
                <c:pt idx="26">
                  <c:v>-0.96730000000000005</c:v>
                </c:pt>
                <c:pt idx="27">
                  <c:v>1.5969</c:v>
                </c:pt>
                <c:pt idx="28">
                  <c:v>0.65600000000000003</c:v>
                </c:pt>
                <c:pt idx="29">
                  <c:v>0.498</c:v>
                </c:pt>
                <c:pt idx="30">
                  <c:v>-0.1173</c:v>
                </c:pt>
                <c:pt idx="31">
                  <c:v>0.75660000000000005</c:v>
                </c:pt>
                <c:pt idx="32">
                  <c:v>-1.6544000000000001</c:v>
                </c:pt>
                <c:pt idx="33">
                  <c:v>-1.7262</c:v>
                </c:pt>
                <c:pt idx="34">
                  <c:v>-1.9584999999999999</c:v>
                </c:pt>
                <c:pt idx="35">
                  <c:v>-1.8434999999999999</c:v>
                </c:pt>
                <c:pt idx="36">
                  <c:v>-0.249</c:v>
                </c:pt>
                <c:pt idx="37">
                  <c:v>-1.9106000000000001</c:v>
                </c:pt>
                <c:pt idx="38">
                  <c:v>1.7214</c:v>
                </c:pt>
                <c:pt idx="39">
                  <c:v>-1.9249000000000001</c:v>
                </c:pt>
                <c:pt idx="40">
                  <c:v>1.5347</c:v>
                </c:pt>
                <c:pt idx="41">
                  <c:v>1.0678000000000001</c:v>
                </c:pt>
                <c:pt idx="42">
                  <c:v>-0.47410000000000002</c:v>
                </c:pt>
                <c:pt idx="43">
                  <c:v>0.30170000000000002</c:v>
                </c:pt>
                <c:pt idx="44">
                  <c:v>1.2425999999999999</c:v>
                </c:pt>
                <c:pt idx="45">
                  <c:v>-0.53149999999999997</c:v>
                </c:pt>
                <c:pt idx="46">
                  <c:v>-1.6592</c:v>
                </c:pt>
                <c:pt idx="47">
                  <c:v>-1.5921000000000001</c:v>
                </c:pt>
                <c:pt idx="48">
                  <c:v>0.1676</c:v>
                </c:pt>
                <c:pt idx="49">
                  <c:v>1.6735</c:v>
                </c:pt>
                <c:pt idx="50">
                  <c:v>-1.3431</c:v>
                </c:pt>
                <c:pt idx="51">
                  <c:v>0.61770000000000003</c:v>
                </c:pt>
                <c:pt idx="52">
                  <c:v>0.96009999999999995</c:v>
                </c:pt>
                <c:pt idx="53">
                  <c:v>-1.4843999999999999</c:v>
                </c:pt>
                <c:pt idx="54">
                  <c:v>1.0533999999999999</c:v>
                </c:pt>
                <c:pt idx="55">
                  <c:v>-0.44769999999999999</c:v>
                </c:pt>
                <c:pt idx="56">
                  <c:v>1.6424000000000001</c:v>
                </c:pt>
                <c:pt idx="57">
                  <c:v>-1.8340000000000001</c:v>
                </c:pt>
                <c:pt idx="58">
                  <c:v>0.85470000000000002</c:v>
                </c:pt>
                <c:pt idx="59">
                  <c:v>-0.316</c:v>
                </c:pt>
                <c:pt idx="60">
                  <c:v>1.3264</c:v>
                </c:pt>
                <c:pt idx="61">
                  <c:v>1.6902999999999999</c:v>
                </c:pt>
                <c:pt idx="62">
                  <c:v>-0.71830000000000005</c:v>
                </c:pt>
                <c:pt idx="63">
                  <c:v>-1.5513999999999999</c:v>
                </c:pt>
                <c:pt idx="64">
                  <c:v>1.1971000000000001</c:v>
                </c:pt>
                <c:pt idx="65">
                  <c:v>8.6199999999999999E-2</c:v>
                </c:pt>
                <c:pt idx="66">
                  <c:v>-1.3360000000000001</c:v>
                </c:pt>
                <c:pt idx="67">
                  <c:v>-9.6000000000000002E-2</c:v>
                </c:pt>
                <c:pt idx="68">
                  <c:v>1.6448</c:v>
                </c:pt>
                <c:pt idx="69">
                  <c:v>-0.79010000000000002</c:v>
                </c:pt>
                <c:pt idx="70">
                  <c:v>0.1149</c:v>
                </c:pt>
                <c:pt idx="71">
                  <c:v>1.7071000000000001</c:v>
                </c:pt>
                <c:pt idx="72">
                  <c:v>-1.7165999999999999</c:v>
                </c:pt>
                <c:pt idx="73">
                  <c:v>-0.7661</c:v>
                </c:pt>
                <c:pt idx="74">
                  <c:v>1.0606</c:v>
                </c:pt>
                <c:pt idx="75">
                  <c:v>1.7405999999999999</c:v>
                </c:pt>
                <c:pt idx="76">
                  <c:v>0.67520000000000002</c:v>
                </c:pt>
                <c:pt idx="77">
                  <c:v>-0.38790000000000002</c:v>
                </c:pt>
                <c:pt idx="78">
                  <c:v>-1.9177999999999999</c:v>
                </c:pt>
                <c:pt idx="79">
                  <c:v>-1.5370999999999999</c:v>
                </c:pt>
                <c:pt idx="80">
                  <c:v>-1.1564000000000001</c:v>
                </c:pt>
                <c:pt idx="81">
                  <c:v>-1.2067000000000001</c:v>
                </c:pt>
                <c:pt idx="82">
                  <c:v>-1.8220000000000001</c:v>
                </c:pt>
                <c:pt idx="83">
                  <c:v>-1.7119</c:v>
                </c:pt>
                <c:pt idx="84">
                  <c:v>-1.6712</c:v>
                </c:pt>
                <c:pt idx="85">
                  <c:v>0.44290000000000002</c:v>
                </c:pt>
                <c:pt idx="86">
                  <c:v>3.5900000000000001E-2</c:v>
                </c:pt>
                <c:pt idx="87">
                  <c:v>-0.46689999999999998</c:v>
                </c:pt>
                <c:pt idx="88">
                  <c:v>-1.5586</c:v>
                </c:pt>
                <c:pt idx="89">
                  <c:v>-0.83560000000000001</c:v>
                </c:pt>
                <c:pt idx="90">
                  <c:v>1.6016999999999999</c:v>
                </c:pt>
                <c:pt idx="91">
                  <c:v>-0.8236</c:v>
                </c:pt>
                <c:pt idx="92">
                  <c:v>-1.2761</c:v>
                </c:pt>
                <c:pt idx="93">
                  <c:v>0.14369999999999999</c:v>
                </c:pt>
                <c:pt idx="94">
                  <c:v>-1.8986000000000001</c:v>
                </c:pt>
                <c:pt idx="95">
                  <c:v>-1.5083</c:v>
                </c:pt>
                <c:pt idx="96">
                  <c:v>0.41660000000000003</c:v>
                </c:pt>
                <c:pt idx="97">
                  <c:v>-0.53390000000000004</c:v>
                </c:pt>
                <c:pt idx="98">
                  <c:v>0.1077</c:v>
                </c:pt>
                <c:pt idx="99">
                  <c:v>-1.1971000000000001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C-45E0-B46F-417CF62B7699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res_1000ms_vibrate!$H$4:$H$103</c:f>
              <c:numCache>
                <c:formatCode>General</c:formatCode>
                <c:ptCount val="100"/>
                <c:pt idx="0">
                  <c:v>-10.606299999999999</c:v>
                </c:pt>
                <c:pt idx="1">
                  <c:v>-10.673400000000001</c:v>
                </c:pt>
                <c:pt idx="2">
                  <c:v>-209.0214</c:v>
                </c:pt>
                <c:pt idx="3">
                  <c:v>-12.0357</c:v>
                </c:pt>
                <c:pt idx="4">
                  <c:v>-10.740399999999999</c:v>
                </c:pt>
                <c:pt idx="5">
                  <c:v>-10.9152</c:v>
                </c:pt>
                <c:pt idx="6">
                  <c:v>-10.536899999999999</c:v>
                </c:pt>
                <c:pt idx="7">
                  <c:v>-10.343</c:v>
                </c:pt>
                <c:pt idx="8">
                  <c:v>-11.0852</c:v>
                </c:pt>
                <c:pt idx="9">
                  <c:v>-11.891999999999999</c:v>
                </c:pt>
                <c:pt idx="10">
                  <c:v>-10.848100000000001</c:v>
                </c:pt>
                <c:pt idx="11">
                  <c:v>-10.740399999999999</c:v>
                </c:pt>
                <c:pt idx="12">
                  <c:v>-236.90879999999999</c:v>
                </c:pt>
                <c:pt idx="13">
                  <c:v>-137.6223</c:v>
                </c:pt>
                <c:pt idx="14">
                  <c:v>-153.3948</c:v>
                </c:pt>
                <c:pt idx="15">
                  <c:v>-235.8322</c:v>
                </c:pt>
                <c:pt idx="16">
                  <c:v>-11.722</c:v>
                </c:pt>
                <c:pt idx="17">
                  <c:v>-12.095499999999999</c:v>
                </c:pt>
                <c:pt idx="18">
                  <c:v>-10.199299999999999</c:v>
                </c:pt>
                <c:pt idx="19">
                  <c:v>-11.166600000000001</c:v>
                </c:pt>
                <c:pt idx="20">
                  <c:v>-205.95670000000001</c:v>
                </c:pt>
                <c:pt idx="21">
                  <c:v>-12.169700000000001</c:v>
                </c:pt>
                <c:pt idx="22">
                  <c:v>-10.2592</c:v>
                </c:pt>
                <c:pt idx="23">
                  <c:v>-248.97110000000001</c:v>
                </c:pt>
                <c:pt idx="24">
                  <c:v>-292.38530000000003</c:v>
                </c:pt>
                <c:pt idx="25">
                  <c:v>-10.41</c:v>
                </c:pt>
                <c:pt idx="26">
                  <c:v>-10.331</c:v>
                </c:pt>
                <c:pt idx="27">
                  <c:v>-12.164899999999999</c:v>
                </c:pt>
                <c:pt idx="28">
                  <c:v>-10.8362</c:v>
                </c:pt>
                <c:pt idx="29">
                  <c:v>-10.6829</c:v>
                </c:pt>
                <c:pt idx="30">
                  <c:v>-10.7691</c:v>
                </c:pt>
                <c:pt idx="31">
                  <c:v>-11.3988</c:v>
                </c:pt>
                <c:pt idx="32">
                  <c:v>-189.0453</c:v>
                </c:pt>
                <c:pt idx="33">
                  <c:v>-196.0333</c:v>
                </c:pt>
                <c:pt idx="34">
                  <c:v>-260.97829999999999</c:v>
                </c:pt>
                <c:pt idx="35">
                  <c:v>-284.12430000000001</c:v>
                </c:pt>
                <c:pt idx="36">
                  <c:v>-10.058</c:v>
                </c:pt>
                <c:pt idx="37">
                  <c:v>-255.9615</c:v>
                </c:pt>
                <c:pt idx="38">
                  <c:v>-12.2392</c:v>
                </c:pt>
                <c:pt idx="39">
                  <c:v>-230.97110000000001</c:v>
                </c:pt>
                <c:pt idx="40">
                  <c:v>-12.083500000000001</c:v>
                </c:pt>
                <c:pt idx="41">
                  <c:v>-11.525700000000001</c:v>
                </c:pt>
                <c:pt idx="42">
                  <c:v>-10.987</c:v>
                </c:pt>
                <c:pt idx="43">
                  <c:v>-10.4291</c:v>
                </c:pt>
                <c:pt idx="44">
                  <c:v>-11.4467</c:v>
                </c:pt>
                <c:pt idx="45">
                  <c:v>-10.9535</c:v>
                </c:pt>
                <c:pt idx="46">
                  <c:v>-198.11709999999999</c:v>
                </c:pt>
                <c:pt idx="47">
                  <c:v>-185.0333</c:v>
                </c:pt>
                <c:pt idx="48">
                  <c:v>-10.4291</c:v>
                </c:pt>
                <c:pt idx="49">
                  <c:v>-12.354100000000001</c:v>
                </c:pt>
                <c:pt idx="50">
                  <c:v>-158.31110000000001</c:v>
                </c:pt>
                <c:pt idx="51">
                  <c:v>-10.812200000000001</c:v>
                </c:pt>
                <c:pt idx="52">
                  <c:v>-11.587899999999999</c:v>
                </c:pt>
                <c:pt idx="53">
                  <c:v>-10.9511</c:v>
                </c:pt>
                <c:pt idx="54">
                  <c:v>-10.678100000000001</c:v>
                </c:pt>
                <c:pt idx="55">
                  <c:v>-124.8737</c:v>
                </c:pt>
                <c:pt idx="56">
                  <c:v>-12.2727</c:v>
                </c:pt>
                <c:pt idx="57">
                  <c:v>-283.20330000000001</c:v>
                </c:pt>
                <c:pt idx="58">
                  <c:v>-11.044499999999999</c:v>
                </c:pt>
                <c:pt idx="59">
                  <c:v>-115.9144</c:v>
                </c:pt>
                <c:pt idx="60">
                  <c:v>-11.484999999999999</c:v>
                </c:pt>
                <c:pt idx="61">
                  <c:v>-12.2966</c:v>
                </c:pt>
                <c:pt idx="62">
                  <c:v>-10.589600000000001</c:v>
                </c:pt>
                <c:pt idx="63">
                  <c:v>-298.50020000000001</c:v>
                </c:pt>
                <c:pt idx="64">
                  <c:v>-11.6143</c:v>
                </c:pt>
                <c:pt idx="65">
                  <c:v>-10.606299999999999</c:v>
                </c:pt>
                <c:pt idx="66">
                  <c:v>-150.96709999999999</c:v>
                </c:pt>
                <c:pt idx="67">
                  <c:v>-10.218500000000001</c:v>
                </c:pt>
                <c:pt idx="68">
                  <c:v>-12.368399999999999</c:v>
                </c:pt>
                <c:pt idx="69">
                  <c:v>-10.6015</c:v>
                </c:pt>
                <c:pt idx="70">
                  <c:v>-10.247199999999999</c:v>
                </c:pt>
                <c:pt idx="71">
                  <c:v>-12.2416</c:v>
                </c:pt>
                <c:pt idx="72">
                  <c:v>-292.2919</c:v>
                </c:pt>
                <c:pt idx="73">
                  <c:v>-125.7612</c:v>
                </c:pt>
                <c:pt idx="74">
                  <c:v>-11.904</c:v>
                </c:pt>
                <c:pt idx="75">
                  <c:v>-12.3637</c:v>
                </c:pt>
                <c:pt idx="76">
                  <c:v>-10.757099999999999</c:v>
                </c:pt>
                <c:pt idx="77">
                  <c:v>-197.08500000000001</c:v>
                </c:pt>
                <c:pt idx="78">
                  <c:v>-277.17219999999998</c:v>
                </c:pt>
                <c:pt idx="79">
                  <c:v>-179.20570000000001</c:v>
                </c:pt>
                <c:pt idx="80">
                  <c:v>-160.35890000000001</c:v>
                </c:pt>
                <c:pt idx="81">
                  <c:v>-154.41399999999999</c:v>
                </c:pt>
                <c:pt idx="82">
                  <c:v>-215.97110000000001</c:v>
                </c:pt>
                <c:pt idx="83">
                  <c:v>-180.12909999999999</c:v>
                </c:pt>
                <c:pt idx="84">
                  <c:v>-187.0573</c:v>
                </c:pt>
                <c:pt idx="85">
                  <c:v>-10.5608</c:v>
                </c:pt>
                <c:pt idx="86">
                  <c:v>-10.1873</c:v>
                </c:pt>
                <c:pt idx="87">
                  <c:v>-10.477</c:v>
                </c:pt>
                <c:pt idx="88">
                  <c:v>-10.694900000000001</c:v>
                </c:pt>
                <c:pt idx="89">
                  <c:v>-10.4244</c:v>
                </c:pt>
                <c:pt idx="90">
                  <c:v>-12.217599999999999</c:v>
                </c:pt>
                <c:pt idx="91">
                  <c:v>-135.65100000000001</c:v>
                </c:pt>
                <c:pt idx="92">
                  <c:v>-155.26320000000001</c:v>
                </c:pt>
                <c:pt idx="93">
                  <c:v>-10.333399999999999</c:v>
                </c:pt>
                <c:pt idx="94">
                  <c:v>-265.01900000000001</c:v>
                </c:pt>
                <c:pt idx="95">
                  <c:v>-186.18889999999999</c:v>
                </c:pt>
                <c:pt idx="96">
                  <c:v>-10.654199999999999</c:v>
                </c:pt>
                <c:pt idx="97">
                  <c:v>-10.778700000000001</c:v>
                </c:pt>
                <c:pt idx="98">
                  <c:v>-11.267099999999999</c:v>
                </c:pt>
                <c:pt idx="99">
                  <c:v>-299.56240000000003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C-45E0-B46F-417CF62B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14936"/>
        <c:axId val="390376752"/>
      </c:lineChart>
      <c:catAx>
        <c:axId val="3891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5853168353955753"/>
              <c:y val="0.848135846343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6752"/>
        <c:crosses val="autoZero"/>
        <c:auto val="1"/>
        <c:lblAlgn val="ctr"/>
        <c:lblOffset val="100"/>
        <c:noMultiLvlLbl val="0"/>
      </c:catAx>
      <c:valAx>
        <c:axId val="3903767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Aceleraion(m/S²)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res_1000ms_vibrate!$L$4:$L$103</c:f>
              <c:numCache>
                <c:formatCode>General</c:formatCode>
                <c:ptCount val="100"/>
                <c:pt idx="0">
                  <c:v>-3.0687000000000002</c:v>
                </c:pt>
                <c:pt idx="1">
                  <c:v>-2.9466000000000001</c:v>
                </c:pt>
                <c:pt idx="2">
                  <c:v>-2.8243999999999998</c:v>
                </c:pt>
                <c:pt idx="3">
                  <c:v>-2.9923999999999999</c:v>
                </c:pt>
                <c:pt idx="4">
                  <c:v>-2.9466000000000001</c:v>
                </c:pt>
                <c:pt idx="5">
                  <c:v>-2.9618000000000002</c:v>
                </c:pt>
                <c:pt idx="6">
                  <c:v>-3.0760000000000001</c:v>
                </c:pt>
                <c:pt idx="7">
                  <c:v>-2.9159999999999999</c:v>
                </c:pt>
                <c:pt idx="8">
                  <c:v>-2.9771000000000001</c:v>
                </c:pt>
                <c:pt idx="9">
                  <c:v>-2.9159999999999999</c:v>
                </c:pt>
                <c:pt idx="10">
                  <c:v>-3.1145</c:v>
                </c:pt>
                <c:pt idx="11">
                  <c:v>-2.8855</c:v>
                </c:pt>
                <c:pt idx="12">
                  <c:v>-3.0228999999999999</c:v>
                </c:pt>
                <c:pt idx="13">
                  <c:v>-2.9312999999999998</c:v>
                </c:pt>
                <c:pt idx="14">
                  <c:v>-2.8855</c:v>
                </c:pt>
                <c:pt idx="15">
                  <c:v>-3.0381999999999998</c:v>
                </c:pt>
                <c:pt idx="16">
                  <c:v>-2.9771000000000001</c:v>
                </c:pt>
                <c:pt idx="17">
                  <c:v>-3.0228999999999999</c:v>
                </c:pt>
                <c:pt idx="18">
                  <c:v>-2.9771000000000001</c:v>
                </c:pt>
                <c:pt idx="19">
                  <c:v>-2.8855</c:v>
                </c:pt>
                <c:pt idx="20">
                  <c:v>-2.8855</c:v>
                </c:pt>
                <c:pt idx="21">
                  <c:v>-2.9159999999999999</c:v>
                </c:pt>
                <c:pt idx="22">
                  <c:v>-2.9618000000000002</c:v>
                </c:pt>
                <c:pt idx="23">
                  <c:v>-2.9771000000000001</c:v>
                </c:pt>
                <c:pt idx="24">
                  <c:v>-3.0533999999999999</c:v>
                </c:pt>
                <c:pt idx="25">
                  <c:v>-3.0533999999999999</c:v>
                </c:pt>
                <c:pt idx="26">
                  <c:v>-3.0228999999999999</c:v>
                </c:pt>
                <c:pt idx="27">
                  <c:v>-2.8855</c:v>
                </c:pt>
                <c:pt idx="28">
                  <c:v>-2.9312999999999998</c:v>
                </c:pt>
                <c:pt idx="29">
                  <c:v>-2.9923999999999999</c:v>
                </c:pt>
                <c:pt idx="30">
                  <c:v>-2.855</c:v>
                </c:pt>
                <c:pt idx="31">
                  <c:v>-2.8702000000000001</c:v>
                </c:pt>
                <c:pt idx="32">
                  <c:v>-2.9312999999999998</c:v>
                </c:pt>
                <c:pt idx="33">
                  <c:v>-3.0381999999999998</c:v>
                </c:pt>
                <c:pt idx="34">
                  <c:v>-3.0228999999999999</c:v>
                </c:pt>
                <c:pt idx="35">
                  <c:v>-3.0760000000000001</c:v>
                </c:pt>
                <c:pt idx="36">
                  <c:v>-3.0760000000000001</c:v>
                </c:pt>
                <c:pt idx="37">
                  <c:v>-2.9159999999999999</c:v>
                </c:pt>
                <c:pt idx="38">
                  <c:v>-2.9771000000000001</c:v>
                </c:pt>
                <c:pt idx="39">
                  <c:v>-3.0533999999999999</c:v>
                </c:pt>
                <c:pt idx="40">
                  <c:v>-3.145</c:v>
                </c:pt>
                <c:pt idx="41">
                  <c:v>-3.0228999999999999</c:v>
                </c:pt>
                <c:pt idx="42">
                  <c:v>-2.9159999999999999</c:v>
                </c:pt>
                <c:pt idx="43">
                  <c:v>-3.0687000000000002</c:v>
                </c:pt>
                <c:pt idx="44">
                  <c:v>-2.7938999999999998</c:v>
                </c:pt>
                <c:pt idx="45">
                  <c:v>-3.0840000000000001</c:v>
                </c:pt>
                <c:pt idx="46">
                  <c:v>-2.9618000000000002</c:v>
                </c:pt>
                <c:pt idx="47">
                  <c:v>-2.9466000000000001</c:v>
                </c:pt>
                <c:pt idx="48">
                  <c:v>-2.9466000000000001</c:v>
                </c:pt>
                <c:pt idx="49">
                  <c:v>-3.0992000000000002</c:v>
                </c:pt>
                <c:pt idx="50">
                  <c:v>-2.8702000000000001</c:v>
                </c:pt>
                <c:pt idx="51">
                  <c:v>-2.9312999999999998</c:v>
                </c:pt>
                <c:pt idx="52">
                  <c:v>-2.9618000000000002</c:v>
                </c:pt>
                <c:pt idx="53">
                  <c:v>-3.0687000000000002</c:v>
                </c:pt>
                <c:pt idx="54">
                  <c:v>-2.855</c:v>
                </c:pt>
                <c:pt idx="55">
                  <c:v>-2.9466000000000001</c:v>
                </c:pt>
                <c:pt idx="56">
                  <c:v>-3.0687000000000002</c:v>
                </c:pt>
                <c:pt idx="57">
                  <c:v>-2.9618000000000002</c:v>
                </c:pt>
                <c:pt idx="58">
                  <c:v>-3.0760000000000001</c:v>
                </c:pt>
                <c:pt idx="59">
                  <c:v>-2.9923999999999999</c:v>
                </c:pt>
                <c:pt idx="60">
                  <c:v>-3.0760000000000001</c:v>
                </c:pt>
                <c:pt idx="61">
                  <c:v>-2.9159999999999999</c:v>
                </c:pt>
                <c:pt idx="62">
                  <c:v>-2.8397000000000001</c:v>
                </c:pt>
                <c:pt idx="63">
                  <c:v>-3.0992000000000002</c:v>
                </c:pt>
                <c:pt idx="64">
                  <c:v>-2.9312999999999998</c:v>
                </c:pt>
                <c:pt idx="65">
                  <c:v>-2.9159999999999999</c:v>
                </c:pt>
                <c:pt idx="66">
                  <c:v>-2.9312999999999998</c:v>
                </c:pt>
                <c:pt idx="67">
                  <c:v>-2.9466000000000001</c:v>
                </c:pt>
                <c:pt idx="68">
                  <c:v>-3.0840000000000001</c:v>
                </c:pt>
                <c:pt idx="69">
                  <c:v>-3.0228999999999999</c:v>
                </c:pt>
                <c:pt idx="70">
                  <c:v>-3.0992000000000002</c:v>
                </c:pt>
                <c:pt idx="71">
                  <c:v>-2.9159999999999999</c:v>
                </c:pt>
                <c:pt idx="72">
                  <c:v>-2.9466000000000001</c:v>
                </c:pt>
                <c:pt idx="73">
                  <c:v>-3.0228999999999999</c:v>
                </c:pt>
                <c:pt idx="74">
                  <c:v>-2.9007999999999998</c:v>
                </c:pt>
                <c:pt idx="75">
                  <c:v>-2.7786</c:v>
                </c:pt>
                <c:pt idx="76">
                  <c:v>-2.9923999999999999</c:v>
                </c:pt>
                <c:pt idx="77">
                  <c:v>-2.9618000000000002</c:v>
                </c:pt>
                <c:pt idx="78">
                  <c:v>-2.9007999999999998</c:v>
                </c:pt>
                <c:pt idx="79">
                  <c:v>-3.0381999999999998</c:v>
                </c:pt>
                <c:pt idx="80">
                  <c:v>-2.9618000000000002</c:v>
                </c:pt>
                <c:pt idx="81">
                  <c:v>-2.9312999999999998</c:v>
                </c:pt>
                <c:pt idx="82">
                  <c:v>-2.9312999999999998</c:v>
                </c:pt>
                <c:pt idx="83">
                  <c:v>-2.9312999999999998</c:v>
                </c:pt>
                <c:pt idx="84">
                  <c:v>-2.9466000000000001</c:v>
                </c:pt>
                <c:pt idx="85">
                  <c:v>-3.0760000000000001</c:v>
                </c:pt>
                <c:pt idx="86">
                  <c:v>-2.8855</c:v>
                </c:pt>
                <c:pt idx="87">
                  <c:v>-2.9923999999999999</c:v>
                </c:pt>
                <c:pt idx="88">
                  <c:v>-2.9312999999999998</c:v>
                </c:pt>
                <c:pt idx="89">
                  <c:v>-2.8855</c:v>
                </c:pt>
                <c:pt idx="90">
                  <c:v>-2.9771000000000001</c:v>
                </c:pt>
                <c:pt idx="91">
                  <c:v>-2.8702000000000001</c:v>
                </c:pt>
                <c:pt idx="92">
                  <c:v>-3.0760000000000001</c:v>
                </c:pt>
                <c:pt idx="93">
                  <c:v>-3.0228999999999999</c:v>
                </c:pt>
                <c:pt idx="94">
                  <c:v>-2.9159999999999999</c:v>
                </c:pt>
                <c:pt idx="95">
                  <c:v>-2.9771000000000001</c:v>
                </c:pt>
                <c:pt idx="96">
                  <c:v>-2.9923999999999999</c:v>
                </c:pt>
                <c:pt idx="97">
                  <c:v>-3.0228999999999999</c:v>
                </c:pt>
                <c:pt idx="98">
                  <c:v>-2.9923999999999999</c:v>
                </c:pt>
                <c:pt idx="99">
                  <c:v>-3.0533999999999999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E-456A-B6A5-9715033DDBA3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res_1000ms_vibrate!$M$4:$M$103</c:f>
              <c:numCache>
                <c:formatCode>General</c:formatCode>
                <c:ptCount val="100"/>
                <c:pt idx="0">
                  <c:v>1.5266999999999999</c:v>
                </c:pt>
                <c:pt idx="1">
                  <c:v>1.5115000000000001</c:v>
                </c:pt>
                <c:pt idx="2">
                  <c:v>1.5572999999999999</c:v>
                </c:pt>
                <c:pt idx="3">
                  <c:v>1.5266999999999999</c:v>
                </c:pt>
                <c:pt idx="4">
                  <c:v>1.5725</c:v>
                </c:pt>
                <c:pt idx="5">
                  <c:v>1.4962</c:v>
                </c:pt>
                <c:pt idx="6">
                  <c:v>1.6183000000000001</c:v>
                </c:pt>
                <c:pt idx="7">
                  <c:v>1.6489</c:v>
                </c:pt>
                <c:pt idx="8">
                  <c:v>1.6640999999999999</c:v>
                </c:pt>
                <c:pt idx="9">
                  <c:v>1.5266999999999999</c:v>
                </c:pt>
                <c:pt idx="10">
                  <c:v>1.6183000000000001</c:v>
                </c:pt>
                <c:pt idx="11">
                  <c:v>1.5266999999999999</c:v>
                </c:pt>
                <c:pt idx="12">
                  <c:v>1.5878000000000001</c:v>
                </c:pt>
                <c:pt idx="13">
                  <c:v>1.6183000000000001</c:v>
                </c:pt>
                <c:pt idx="14">
                  <c:v>1.6031</c:v>
                </c:pt>
                <c:pt idx="15">
                  <c:v>1.6031</c:v>
                </c:pt>
                <c:pt idx="16">
                  <c:v>1.6031</c:v>
                </c:pt>
                <c:pt idx="17">
                  <c:v>1.4503999999999999</c:v>
                </c:pt>
                <c:pt idx="18">
                  <c:v>1.4656</c:v>
                </c:pt>
                <c:pt idx="19">
                  <c:v>1.542</c:v>
                </c:pt>
                <c:pt idx="20">
                  <c:v>1.6031</c:v>
                </c:pt>
                <c:pt idx="21">
                  <c:v>1.6794</c:v>
                </c:pt>
                <c:pt idx="22">
                  <c:v>1.5572999999999999</c:v>
                </c:pt>
                <c:pt idx="23">
                  <c:v>1.6794</c:v>
                </c:pt>
                <c:pt idx="24">
                  <c:v>1.6947000000000001</c:v>
                </c:pt>
                <c:pt idx="25">
                  <c:v>1.5266999999999999</c:v>
                </c:pt>
                <c:pt idx="26">
                  <c:v>1.542</c:v>
                </c:pt>
                <c:pt idx="27">
                  <c:v>1.6183000000000001</c:v>
                </c:pt>
                <c:pt idx="28">
                  <c:v>1.6489</c:v>
                </c:pt>
                <c:pt idx="29">
                  <c:v>1.6031</c:v>
                </c:pt>
                <c:pt idx="30">
                  <c:v>1.6183000000000001</c:v>
                </c:pt>
                <c:pt idx="31">
                  <c:v>1.5725</c:v>
                </c:pt>
                <c:pt idx="32">
                  <c:v>1.4503999999999999</c:v>
                </c:pt>
                <c:pt idx="33">
                  <c:v>1.542</c:v>
                </c:pt>
                <c:pt idx="34">
                  <c:v>1.6489</c:v>
                </c:pt>
                <c:pt idx="35">
                  <c:v>1.6031</c:v>
                </c:pt>
                <c:pt idx="36">
                  <c:v>1.5878000000000001</c:v>
                </c:pt>
                <c:pt idx="37">
                  <c:v>1.6947000000000001</c:v>
                </c:pt>
                <c:pt idx="38">
                  <c:v>1.6489</c:v>
                </c:pt>
                <c:pt idx="39">
                  <c:v>1.5725</c:v>
                </c:pt>
                <c:pt idx="40">
                  <c:v>1.7404999999999999</c:v>
                </c:pt>
                <c:pt idx="41">
                  <c:v>1.5725</c:v>
                </c:pt>
                <c:pt idx="42">
                  <c:v>1.6640999999999999</c:v>
                </c:pt>
                <c:pt idx="43">
                  <c:v>1.6335999999999999</c:v>
                </c:pt>
                <c:pt idx="44">
                  <c:v>1.7252000000000001</c:v>
                </c:pt>
                <c:pt idx="45">
                  <c:v>1.6794</c:v>
                </c:pt>
                <c:pt idx="46">
                  <c:v>1.5266999999999999</c:v>
                </c:pt>
                <c:pt idx="47">
                  <c:v>1.6794</c:v>
                </c:pt>
                <c:pt idx="48">
                  <c:v>1.6183000000000001</c:v>
                </c:pt>
                <c:pt idx="49">
                  <c:v>1.6947000000000001</c:v>
                </c:pt>
                <c:pt idx="50">
                  <c:v>1.6183000000000001</c:v>
                </c:pt>
                <c:pt idx="51">
                  <c:v>1.5115000000000001</c:v>
                </c:pt>
                <c:pt idx="52">
                  <c:v>1.6183000000000001</c:v>
                </c:pt>
                <c:pt idx="53">
                  <c:v>1.6031</c:v>
                </c:pt>
                <c:pt idx="54">
                  <c:v>1.8626</c:v>
                </c:pt>
                <c:pt idx="55">
                  <c:v>1.7099</c:v>
                </c:pt>
                <c:pt idx="56">
                  <c:v>1.7099</c:v>
                </c:pt>
                <c:pt idx="57">
                  <c:v>1.5878000000000001</c:v>
                </c:pt>
                <c:pt idx="58">
                  <c:v>1.5572999999999999</c:v>
                </c:pt>
                <c:pt idx="59">
                  <c:v>1.7099</c:v>
                </c:pt>
                <c:pt idx="60">
                  <c:v>1.6031</c:v>
                </c:pt>
                <c:pt idx="61">
                  <c:v>1.6335999999999999</c:v>
                </c:pt>
                <c:pt idx="62">
                  <c:v>1.6335999999999999</c:v>
                </c:pt>
                <c:pt idx="63">
                  <c:v>1.5725</c:v>
                </c:pt>
                <c:pt idx="64">
                  <c:v>1.6489</c:v>
                </c:pt>
                <c:pt idx="65">
                  <c:v>1.6335999999999999</c:v>
                </c:pt>
                <c:pt idx="66">
                  <c:v>1.6335999999999999</c:v>
                </c:pt>
                <c:pt idx="67">
                  <c:v>1.6335999999999999</c:v>
                </c:pt>
                <c:pt idx="68">
                  <c:v>1.542</c:v>
                </c:pt>
                <c:pt idx="69">
                  <c:v>1.6031</c:v>
                </c:pt>
                <c:pt idx="70">
                  <c:v>1.8472999999999999</c:v>
                </c:pt>
                <c:pt idx="71">
                  <c:v>1.6489</c:v>
                </c:pt>
                <c:pt idx="72">
                  <c:v>1.6335999999999999</c:v>
                </c:pt>
                <c:pt idx="73">
                  <c:v>1.5725</c:v>
                </c:pt>
                <c:pt idx="74">
                  <c:v>1.5572999999999999</c:v>
                </c:pt>
                <c:pt idx="75">
                  <c:v>1.3588</c:v>
                </c:pt>
                <c:pt idx="76">
                  <c:v>1.7863</c:v>
                </c:pt>
                <c:pt idx="77">
                  <c:v>1.6335999999999999</c:v>
                </c:pt>
                <c:pt idx="78">
                  <c:v>1.7099</c:v>
                </c:pt>
                <c:pt idx="79">
                  <c:v>1.7252000000000001</c:v>
                </c:pt>
                <c:pt idx="80">
                  <c:v>1.6947000000000001</c:v>
                </c:pt>
                <c:pt idx="81">
                  <c:v>1.6031</c:v>
                </c:pt>
                <c:pt idx="82">
                  <c:v>1.5115000000000001</c:v>
                </c:pt>
                <c:pt idx="83">
                  <c:v>1.6947000000000001</c:v>
                </c:pt>
                <c:pt idx="84">
                  <c:v>1.5725</c:v>
                </c:pt>
                <c:pt idx="85">
                  <c:v>1.6031</c:v>
                </c:pt>
                <c:pt idx="86">
                  <c:v>1.3740000000000001</c:v>
                </c:pt>
                <c:pt idx="87">
                  <c:v>1.7557</c:v>
                </c:pt>
                <c:pt idx="88">
                  <c:v>1.6640999999999999</c:v>
                </c:pt>
                <c:pt idx="89">
                  <c:v>1.7709999999999999</c:v>
                </c:pt>
                <c:pt idx="90">
                  <c:v>1.7099</c:v>
                </c:pt>
                <c:pt idx="91">
                  <c:v>1.5266999999999999</c:v>
                </c:pt>
                <c:pt idx="92">
                  <c:v>1.6794</c:v>
                </c:pt>
                <c:pt idx="93">
                  <c:v>1.5266999999999999</c:v>
                </c:pt>
                <c:pt idx="94">
                  <c:v>1.5725</c:v>
                </c:pt>
                <c:pt idx="95">
                  <c:v>1.5725</c:v>
                </c:pt>
                <c:pt idx="96">
                  <c:v>1.6794</c:v>
                </c:pt>
                <c:pt idx="97">
                  <c:v>1.6794</c:v>
                </c:pt>
                <c:pt idx="98">
                  <c:v>1.4962</c:v>
                </c:pt>
                <c:pt idx="99">
                  <c:v>1.4351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BE-456A-B6A5-9715033DDBA3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res_1000ms_vibrate!$A$4:$A$103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res_1000ms_vibrate!$N$4:$N$103</c:f>
              <c:numCache>
                <c:formatCode>General</c:formatCode>
                <c:ptCount val="100"/>
                <c:pt idx="0">
                  <c:v>0.51910000000000001</c:v>
                </c:pt>
                <c:pt idx="1">
                  <c:v>0.53439999999999999</c:v>
                </c:pt>
                <c:pt idx="2">
                  <c:v>0.59540000000000004</c:v>
                </c:pt>
                <c:pt idx="3">
                  <c:v>0.45800000000000002</c:v>
                </c:pt>
                <c:pt idx="4">
                  <c:v>0.4733</c:v>
                </c:pt>
                <c:pt idx="5">
                  <c:v>0.42749999999999999</c:v>
                </c:pt>
                <c:pt idx="6">
                  <c:v>0.54959999999999998</c:v>
                </c:pt>
                <c:pt idx="7">
                  <c:v>0.56489999999999996</c:v>
                </c:pt>
                <c:pt idx="8">
                  <c:v>0.61070000000000002</c:v>
                </c:pt>
                <c:pt idx="9">
                  <c:v>0.64119999999999999</c:v>
                </c:pt>
                <c:pt idx="10">
                  <c:v>0.64119999999999999</c:v>
                </c:pt>
                <c:pt idx="11">
                  <c:v>0.56489999999999996</c:v>
                </c:pt>
                <c:pt idx="12">
                  <c:v>0.50380000000000003</c:v>
                </c:pt>
                <c:pt idx="13">
                  <c:v>0.68700000000000006</c:v>
                </c:pt>
                <c:pt idx="14">
                  <c:v>0.4733</c:v>
                </c:pt>
                <c:pt idx="15">
                  <c:v>0.45800000000000002</c:v>
                </c:pt>
                <c:pt idx="16">
                  <c:v>0.65649999999999997</c:v>
                </c:pt>
                <c:pt idx="17">
                  <c:v>0.58020000000000005</c:v>
                </c:pt>
                <c:pt idx="18">
                  <c:v>0.56489999999999996</c:v>
                </c:pt>
                <c:pt idx="19">
                  <c:v>0.56489999999999996</c:v>
                </c:pt>
                <c:pt idx="20">
                  <c:v>0.65649999999999997</c:v>
                </c:pt>
                <c:pt idx="21">
                  <c:v>0.51910000000000001</c:v>
                </c:pt>
                <c:pt idx="22">
                  <c:v>0.42749999999999999</c:v>
                </c:pt>
                <c:pt idx="23">
                  <c:v>0.64119999999999999</c:v>
                </c:pt>
                <c:pt idx="24">
                  <c:v>0.59540000000000004</c:v>
                </c:pt>
                <c:pt idx="25">
                  <c:v>0.64119999999999999</c:v>
                </c:pt>
                <c:pt idx="26">
                  <c:v>0.61070000000000002</c:v>
                </c:pt>
                <c:pt idx="27">
                  <c:v>0.54959999999999998</c:v>
                </c:pt>
                <c:pt idx="28">
                  <c:v>0.54959999999999998</c:v>
                </c:pt>
                <c:pt idx="29">
                  <c:v>0.48849999999999999</c:v>
                </c:pt>
                <c:pt idx="30">
                  <c:v>0.56489999999999996</c:v>
                </c:pt>
                <c:pt idx="31">
                  <c:v>0.61070000000000002</c:v>
                </c:pt>
                <c:pt idx="32">
                  <c:v>0.58020000000000005</c:v>
                </c:pt>
                <c:pt idx="33">
                  <c:v>0.70230000000000004</c:v>
                </c:pt>
                <c:pt idx="34">
                  <c:v>0.59540000000000004</c:v>
                </c:pt>
                <c:pt idx="35">
                  <c:v>0.56489999999999996</c:v>
                </c:pt>
                <c:pt idx="36">
                  <c:v>0.58020000000000005</c:v>
                </c:pt>
                <c:pt idx="37">
                  <c:v>0.4733</c:v>
                </c:pt>
                <c:pt idx="38">
                  <c:v>0.51910000000000001</c:v>
                </c:pt>
                <c:pt idx="39">
                  <c:v>0.71760000000000002</c:v>
                </c:pt>
                <c:pt idx="40">
                  <c:v>0.56489999999999996</c:v>
                </c:pt>
                <c:pt idx="41">
                  <c:v>0.56489999999999996</c:v>
                </c:pt>
                <c:pt idx="42">
                  <c:v>0.53439999999999999</c:v>
                </c:pt>
                <c:pt idx="43">
                  <c:v>0.59540000000000004</c:v>
                </c:pt>
                <c:pt idx="44">
                  <c:v>0.50380000000000003</c:v>
                </c:pt>
                <c:pt idx="45">
                  <c:v>0.61070000000000002</c:v>
                </c:pt>
                <c:pt idx="46">
                  <c:v>0.65649999999999997</c:v>
                </c:pt>
                <c:pt idx="47">
                  <c:v>0.70230000000000004</c:v>
                </c:pt>
                <c:pt idx="48">
                  <c:v>0.74809999999999999</c:v>
                </c:pt>
                <c:pt idx="49">
                  <c:v>0.54959999999999998</c:v>
                </c:pt>
                <c:pt idx="50">
                  <c:v>0.61070000000000002</c:v>
                </c:pt>
                <c:pt idx="51">
                  <c:v>0.3206</c:v>
                </c:pt>
                <c:pt idx="52">
                  <c:v>0.61070000000000002</c:v>
                </c:pt>
                <c:pt idx="53">
                  <c:v>0.56489999999999996</c:v>
                </c:pt>
                <c:pt idx="54">
                  <c:v>0.44269999999999998</c:v>
                </c:pt>
                <c:pt idx="55">
                  <c:v>0.65649999999999997</c:v>
                </c:pt>
                <c:pt idx="56">
                  <c:v>0.71760000000000002</c:v>
                </c:pt>
                <c:pt idx="57">
                  <c:v>0.73280000000000001</c:v>
                </c:pt>
                <c:pt idx="58">
                  <c:v>0.61070000000000002</c:v>
                </c:pt>
                <c:pt idx="59">
                  <c:v>0.58020000000000005</c:v>
                </c:pt>
                <c:pt idx="60">
                  <c:v>0.51910000000000001</c:v>
                </c:pt>
                <c:pt idx="61">
                  <c:v>0.53439999999999999</c:v>
                </c:pt>
                <c:pt idx="62">
                  <c:v>0.626</c:v>
                </c:pt>
                <c:pt idx="63">
                  <c:v>0.58020000000000005</c:v>
                </c:pt>
                <c:pt idx="64">
                  <c:v>0.79390000000000005</c:v>
                </c:pt>
                <c:pt idx="65">
                  <c:v>0.48849999999999999</c:v>
                </c:pt>
                <c:pt idx="66">
                  <c:v>0.61070000000000002</c:v>
                </c:pt>
                <c:pt idx="67">
                  <c:v>0.79390000000000005</c:v>
                </c:pt>
                <c:pt idx="68">
                  <c:v>0.65649999999999997</c:v>
                </c:pt>
                <c:pt idx="69">
                  <c:v>0.70230000000000004</c:v>
                </c:pt>
                <c:pt idx="70">
                  <c:v>0.4733</c:v>
                </c:pt>
                <c:pt idx="71">
                  <c:v>0.50380000000000003</c:v>
                </c:pt>
                <c:pt idx="72">
                  <c:v>0.58020000000000005</c:v>
                </c:pt>
                <c:pt idx="73">
                  <c:v>0.53439999999999999</c:v>
                </c:pt>
                <c:pt idx="74">
                  <c:v>0.68700000000000006</c:v>
                </c:pt>
                <c:pt idx="75">
                  <c:v>0.54959999999999998</c:v>
                </c:pt>
                <c:pt idx="76">
                  <c:v>0.51910000000000001</c:v>
                </c:pt>
                <c:pt idx="77">
                  <c:v>0.626</c:v>
                </c:pt>
                <c:pt idx="78">
                  <c:v>0.45800000000000002</c:v>
                </c:pt>
                <c:pt idx="79">
                  <c:v>0.56489999999999996</c:v>
                </c:pt>
                <c:pt idx="80">
                  <c:v>0.4733</c:v>
                </c:pt>
                <c:pt idx="81">
                  <c:v>0.64119999999999999</c:v>
                </c:pt>
                <c:pt idx="82">
                  <c:v>0.64119999999999999</c:v>
                </c:pt>
                <c:pt idx="83">
                  <c:v>0.65649999999999997</c:v>
                </c:pt>
                <c:pt idx="84">
                  <c:v>0.59540000000000004</c:v>
                </c:pt>
                <c:pt idx="85">
                  <c:v>0.4733</c:v>
                </c:pt>
                <c:pt idx="86">
                  <c:v>0.626</c:v>
                </c:pt>
                <c:pt idx="87">
                  <c:v>0.56489999999999996</c:v>
                </c:pt>
                <c:pt idx="88">
                  <c:v>0.67179999999999995</c:v>
                </c:pt>
                <c:pt idx="89">
                  <c:v>0.50380000000000003</c:v>
                </c:pt>
                <c:pt idx="90">
                  <c:v>0.67179999999999995</c:v>
                </c:pt>
                <c:pt idx="91">
                  <c:v>0.59540000000000004</c:v>
                </c:pt>
                <c:pt idx="92">
                  <c:v>0.58020000000000005</c:v>
                </c:pt>
                <c:pt idx="93">
                  <c:v>0.58020000000000005</c:v>
                </c:pt>
                <c:pt idx="94">
                  <c:v>0.73280000000000001</c:v>
                </c:pt>
                <c:pt idx="95">
                  <c:v>0.74809999999999999</c:v>
                </c:pt>
                <c:pt idx="96">
                  <c:v>0.64119999999999999</c:v>
                </c:pt>
                <c:pt idx="97">
                  <c:v>0.626</c:v>
                </c:pt>
                <c:pt idx="98">
                  <c:v>0.64119999999999999</c:v>
                </c:pt>
                <c:pt idx="99">
                  <c:v>0.51910000000000001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BE-456A-B6A5-9715033D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75184"/>
        <c:axId val="390374792"/>
      </c:lineChart>
      <c:catAx>
        <c:axId val="3903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7404554430696161"/>
              <c:y val="0.85613184456660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4792"/>
        <c:crosses val="autoZero"/>
        <c:auto val="1"/>
        <c:lblAlgn val="ctr"/>
        <c:lblOffset val="100"/>
        <c:noMultiLvlLbl val="0"/>
      </c:catAx>
      <c:valAx>
        <c:axId val="3903747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gyroscope(°/S)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119062</xdr:rowOff>
    </xdr:from>
    <xdr:to>
      <xdr:col>23</xdr:col>
      <xdr:colOff>74543</xdr:colOff>
      <xdr:row>22</xdr:row>
      <xdr:rowOff>149088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5E88850-CE4F-46FA-8F76-6760831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C2E37DD-9BBA-4276-BC27-D8C7E54E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9B3C2F4-05AA-40B8-91A2-DE96A5BF7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A488CC3-B873-4042-BB6F-6AE014AE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B7B9975-13CB-45A8-8E27-47B956875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76FB309-CBE0-477F-A634-D6C094800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823E598-D045-43D4-AAEF-0B10DFA8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0028219-9933-4F70-A1B4-D4DA20B9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100" zoomScaleNormal="100" workbookViewId="0">
      <selection activeCell="A106" sqref="A106:N110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20" t="s">
        <v>115</v>
      </c>
      <c r="D2" s="20"/>
      <c r="E2" s="20"/>
      <c r="F2" s="20"/>
      <c r="G2" s="20"/>
      <c r="H2" s="20"/>
      <c r="I2" s="21" t="s">
        <v>114</v>
      </c>
      <c r="J2" s="21"/>
      <c r="K2" s="21"/>
      <c r="L2" s="21"/>
      <c r="M2" s="21"/>
      <c r="N2" s="21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2868</v>
      </c>
      <c r="D4" s="10">
        <v>16</v>
      </c>
      <c r="E4" s="10">
        <v>14584</v>
      </c>
      <c r="F4" s="10">
        <v>1.7165999999999999</v>
      </c>
      <c r="G4" s="10">
        <v>9.6000000000000002E-2</v>
      </c>
      <c r="H4" s="10">
        <v>8.7293000000000003</v>
      </c>
      <c r="I4" s="12">
        <v>-185</v>
      </c>
      <c r="J4" s="12">
        <v>114</v>
      </c>
      <c r="K4" s="12">
        <v>35</v>
      </c>
      <c r="L4" s="12">
        <v>-2.8243999999999998</v>
      </c>
      <c r="M4" s="12">
        <v>1.7404999999999999</v>
      </c>
      <c r="N4" s="12">
        <v>0.53439999999999999</v>
      </c>
    </row>
    <row r="5" spans="1:14" ht="16.5" thickTop="1" thickBot="1" x14ac:dyDescent="0.3">
      <c r="A5" s="2" t="s">
        <v>1</v>
      </c>
      <c r="B5" s="1">
        <v>7</v>
      </c>
      <c r="C5" s="10">
        <v>2800</v>
      </c>
      <c r="D5" s="10">
        <v>-36</v>
      </c>
      <c r="E5" s="10">
        <v>14516</v>
      </c>
      <c r="F5" s="10">
        <v>1.6758999999999999</v>
      </c>
      <c r="G5" s="10">
        <v>-2.1499999999999998E-2</v>
      </c>
      <c r="H5" s="10">
        <v>8.6885999999999992</v>
      </c>
      <c r="I5" s="12">
        <v>-191</v>
      </c>
      <c r="J5" s="12">
        <v>103</v>
      </c>
      <c r="K5" s="12">
        <v>45</v>
      </c>
      <c r="L5" s="12">
        <v>-2.9159999999999999</v>
      </c>
      <c r="M5" s="12">
        <v>1.5725</v>
      </c>
      <c r="N5" s="12">
        <v>0.68700000000000006</v>
      </c>
    </row>
    <row r="6" spans="1:14" ht="16.5" thickTop="1" thickBot="1" x14ac:dyDescent="0.3">
      <c r="A6" s="2" t="s">
        <v>2</v>
      </c>
      <c r="B6" s="1">
        <v>14</v>
      </c>
      <c r="C6" s="10">
        <v>2820</v>
      </c>
      <c r="D6" s="10">
        <v>-16</v>
      </c>
      <c r="E6" s="10">
        <v>14444</v>
      </c>
      <c r="F6" s="10">
        <v>1.6879</v>
      </c>
      <c r="G6" s="10">
        <v>-9.6000000000000002E-2</v>
      </c>
      <c r="H6" s="10">
        <v>8.6455000000000002</v>
      </c>
      <c r="I6" s="12">
        <v>-188</v>
      </c>
      <c r="J6" s="12">
        <v>96</v>
      </c>
      <c r="K6" s="12">
        <v>38</v>
      </c>
      <c r="L6" s="12">
        <v>-2.8702000000000001</v>
      </c>
      <c r="M6" s="12">
        <v>1.4656</v>
      </c>
      <c r="N6" s="12">
        <v>0.58020000000000005</v>
      </c>
    </row>
    <row r="7" spans="1:14" ht="16.5" thickTop="1" thickBot="1" x14ac:dyDescent="0.3">
      <c r="A7" s="2" t="s">
        <v>3</v>
      </c>
      <c r="B7" s="1">
        <v>21</v>
      </c>
      <c r="C7" s="10">
        <v>2908</v>
      </c>
      <c r="D7" s="10">
        <v>-52</v>
      </c>
      <c r="E7" s="10">
        <v>14440</v>
      </c>
      <c r="F7" s="10">
        <v>1.7405999999999999</v>
      </c>
      <c r="G7" s="10">
        <v>-3.1099999999999999E-2</v>
      </c>
      <c r="H7" s="10">
        <v>8.6431000000000004</v>
      </c>
      <c r="I7" s="12">
        <v>-190</v>
      </c>
      <c r="J7" s="12">
        <v>114</v>
      </c>
      <c r="K7" s="12">
        <v>41</v>
      </c>
      <c r="L7" s="12">
        <v>-2.9007999999999998</v>
      </c>
      <c r="M7" s="12">
        <v>1.7404999999999999</v>
      </c>
      <c r="N7" s="12">
        <v>0.626</v>
      </c>
    </row>
    <row r="8" spans="1:14" ht="16.5" thickTop="1" thickBot="1" x14ac:dyDescent="0.3">
      <c r="A8" s="2" t="s">
        <v>4</v>
      </c>
      <c r="B8" s="1">
        <v>29</v>
      </c>
      <c r="C8" s="10">
        <v>2804</v>
      </c>
      <c r="D8" s="10">
        <v>-52</v>
      </c>
      <c r="E8" s="10">
        <v>14444</v>
      </c>
      <c r="F8" s="10">
        <v>1.6782999999999999</v>
      </c>
      <c r="G8" s="10">
        <v>-3.1099999999999999E-2</v>
      </c>
      <c r="H8" s="10">
        <v>8.6455000000000002</v>
      </c>
      <c r="I8" s="12">
        <v>-203</v>
      </c>
      <c r="J8" s="12">
        <v>97</v>
      </c>
      <c r="K8" s="12">
        <v>30</v>
      </c>
      <c r="L8" s="12">
        <v>-3.0992000000000002</v>
      </c>
      <c r="M8" s="12">
        <v>1.4809000000000001</v>
      </c>
      <c r="N8" s="12">
        <v>0.45800000000000002</v>
      </c>
    </row>
    <row r="9" spans="1:14" ht="16.5" thickTop="1" thickBot="1" x14ac:dyDescent="0.3">
      <c r="A9" s="2" t="s">
        <v>5</v>
      </c>
      <c r="B9" s="1">
        <v>36</v>
      </c>
      <c r="C9" s="10">
        <v>2852</v>
      </c>
      <c r="D9" s="10">
        <v>-100</v>
      </c>
      <c r="E9" s="10">
        <v>14304</v>
      </c>
      <c r="F9" s="10">
        <v>1.7071000000000001</v>
      </c>
      <c r="G9" s="10">
        <v>-5.9900000000000002E-2</v>
      </c>
      <c r="H9" s="10">
        <v>8.5617000000000001</v>
      </c>
      <c r="I9" s="12">
        <v>-199</v>
      </c>
      <c r="J9" s="12">
        <v>108</v>
      </c>
      <c r="K9" s="12">
        <v>29</v>
      </c>
      <c r="L9" s="12">
        <v>-3.0381999999999998</v>
      </c>
      <c r="M9" s="12">
        <v>1.6489</v>
      </c>
      <c r="N9" s="12">
        <v>0.44269999999999998</v>
      </c>
    </row>
    <row r="10" spans="1:14" ht="16.5" thickTop="1" thickBot="1" x14ac:dyDescent="0.3">
      <c r="A10" s="2" t="s">
        <v>6</v>
      </c>
      <c r="B10" s="1">
        <v>44</v>
      </c>
      <c r="C10" s="10">
        <v>2716</v>
      </c>
      <c r="D10" s="10">
        <v>-8</v>
      </c>
      <c r="E10" s="10">
        <v>14416</v>
      </c>
      <c r="F10" s="10">
        <v>1.6256999999999999</v>
      </c>
      <c r="G10" s="10">
        <v>-4.8000000000000001E-2</v>
      </c>
      <c r="H10" s="10">
        <v>8.6287000000000003</v>
      </c>
      <c r="I10" s="12">
        <v>-195</v>
      </c>
      <c r="J10" s="12">
        <v>114</v>
      </c>
      <c r="K10" s="12">
        <v>39</v>
      </c>
      <c r="L10" s="12">
        <v>-2.9771000000000001</v>
      </c>
      <c r="M10" s="12">
        <v>1.7404999999999999</v>
      </c>
      <c r="N10" s="12">
        <v>0.59540000000000004</v>
      </c>
    </row>
    <row r="11" spans="1:14" ht="16.5" thickTop="1" thickBot="1" x14ac:dyDescent="0.3">
      <c r="A11" s="2" t="s">
        <v>7</v>
      </c>
      <c r="B11" s="1">
        <v>51</v>
      </c>
      <c r="C11" s="10">
        <v>2792</v>
      </c>
      <c r="D11" s="10">
        <v>-28</v>
      </c>
      <c r="E11" s="10">
        <v>14400</v>
      </c>
      <c r="F11" s="10">
        <v>1.6712</v>
      </c>
      <c r="G11" s="10">
        <v>-1.6799999999999999E-2</v>
      </c>
      <c r="H11" s="10">
        <v>8.6190999999999995</v>
      </c>
      <c r="I11" s="12">
        <v>-192</v>
      </c>
      <c r="J11" s="12">
        <v>111</v>
      </c>
      <c r="K11" s="12">
        <v>50</v>
      </c>
      <c r="L11" s="12">
        <v>-2.9312999999999998</v>
      </c>
      <c r="M11" s="12">
        <v>1.6947000000000001</v>
      </c>
      <c r="N11" s="12">
        <v>0.76339999999999997</v>
      </c>
    </row>
    <row r="12" spans="1:14" ht="16.5" thickTop="1" thickBot="1" x14ac:dyDescent="0.3">
      <c r="A12" s="2" t="s">
        <v>8</v>
      </c>
      <c r="B12" s="1">
        <v>59</v>
      </c>
      <c r="C12" s="10">
        <v>2844</v>
      </c>
      <c r="D12" s="10">
        <v>-52</v>
      </c>
      <c r="E12" s="10">
        <v>14472</v>
      </c>
      <c r="F12" s="10">
        <v>1.7022999999999999</v>
      </c>
      <c r="G12" s="10">
        <v>-3.1099999999999999E-2</v>
      </c>
      <c r="H12" s="10">
        <v>8.6622000000000003</v>
      </c>
      <c r="I12" s="12">
        <v>-189</v>
      </c>
      <c r="J12" s="12">
        <v>106</v>
      </c>
      <c r="K12" s="12">
        <v>41</v>
      </c>
      <c r="L12" s="12">
        <v>-2.8855</v>
      </c>
      <c r="M12" s="12">
        <v>1.6183000000000001</v>
      </c>
      <c r="N12" s="12">
        <v>0.626</v>
      </c>
    </row>
    <row r="13" spans="1:14" ht="16.5" thickTop="1" thickBot="1" x14ac:dyDescent="0.3">
      <c r="A13" s="2" t="s">
        <v>9</v>
      </c>
      <c r="B13" s="1">
        <v>67</v>
      </c>
      <c r="C13" s="10">
        <v>2920</v>
      </c>
      <c r="D13" s="10">
        <v>-92</v>
      </c>
      <c r="E13" s="10">
        <v>14380</v>
      </c>
      <c r="F13" s="10">
        <v>1.7478</v>
      </c>
      <c r="G13" s="10">
        <v>-5.5100000000000003E-2</v>
      </c>
      <c r="H13" s="10">
        <v>8.6072000000000006</v>
      </c>
      <c r="I13" s="12">
        <v>-191</v>
      </c>
      <c r="J13" s="12">
        <v>110</v>
      </c>
      <c r="K13" s="12">
        <v>36</v>
      </c>
      <c r="L13" s="12">
        <v>-2.9159999999999999</v>
      </c>
      <c r="M13" s="12">
        <v>1.6794</v>
      </c>
      <c r="N13" s="12">
        <v>0.54959999999999998</v>
      </c>
    </row>
    <row r="14" spans="1:14" ht="16.5" thickTop="1" thickBot="1" x14ac:dyDescent="0.3">
      <c r="A14" s="2" t="s">
        <v>10</v>
      </c>
      <c r="B14" s="1">
        <v>75</v>
      </c>
      <c r="C14" s="10">
        <v>2812</v>
      </c>
      <c r="D14" s="10">
        <v>44</v>
      </c>
      <c r="E14" s="10">
        <v>14352</v>
      </c>
      <c r="F14" s="10">
        <v>1.6831</v>
      </c>
      <c r="G14" s="10">
        <v>2.63E-2</v>
      </c>
      <c r="H14" s="10">
        <v>8.5904000000000007</v>
      </c>
      <c r="I14" s="12">
        <v>-198</v>
      </c>
      <c r="J14" s="12">
        <v>99</v>
      </c>
      <c r="K14" s="12">
        <v>45</v>
      </c>
      <c r="L14" s="12">
        <v>-3.0228999999999999</v>
      </c>
      <c r="M14" s="12">
        <v>1.5115000000000001</v>
      </c>
      <c r="N14" s="12">
        <v>0.68700000000000006</v>
      </c>
    </row>
    <row r="15" spans="1:14" ht="16.5" thickTop="1" thickBot="1" x14ac:dyDescent="0.3">
      <c r="A15" s="2" t="s">
        <v>11</v>
      </c>
      <c r="B15" s="1">
        <v>82</v>
      </c>
      <c r="C15" s="10">
        <v>2756</v>
      </c>
      <c r="D15" s="10">
        <v>44</v>
      </c>
      <c r="E15" s="10">
        <v>14588</v>
      </c>
      <c r="F15" s="10">
        <v>1.6496</v>
      </c>
      <c r="G15" s="10">
        <v>2.63E-2</v>
      </c>
      <c r="H15" s="10">
        <v>8.7317</v>
      </c>
      <c r="I15" s="12">
        <v>-194</v>
      </c>
      <c r="J15" s="12">
        <v>103</v>
      </c>
      <c r="K15" s="12">
        <v>45</v>
      </c>
      <c r="L15" s="12">
        <v>-2.9618000000000002</v>
      </c>
      <c r="M15" s="12">
        <v>1.5725</v>
      </c>
      <c r="N15" s="12">
        <v>0.68700000000000006</v>
      </c>
    </row>
    <row r="16" spans="1:14" ht="16.5" thickTop="1" thickBot="1" x14ac:dyDescent="0.3">
      <c r="A16" s="2" t="s">
        <v>12</v>
      </c>
      <c r="B16" s="1">
        <v>89</v>
      </c>
      <c r="C16" s="10">
        <v>2696</v>
      </c>
      <c r="D16" s="10">
        <v>-24</v>
      </c>
      <c r="E16" s="10">
        <v>14456</v>
      </c>
      <c r="F16" s="10">
        <v>1.6136999999999999</v>
      </c>
      <c r="G16" s="10">
        <v>-1.44E-2</v>
      </c>
      <c r="H16" s="10">
        <v>8.6525999999999996</v>
      </c>
      <c r="I16" s="12">
        <v>-201</v>
      </c>
      <c r="J16" s="12">
        <v>112</v>
      </c>
      <c r="K16" s="12">
        <v>37</v>
      </c>
      <c r="L16" s="12">
        <v>-3.0687000000000002</v>
      </c>
      <c r="M16" s="12">
        <v>1.7099</v>
      </c>
      <c r="N16" s="12">
        <v>0.56489999999999996</v>
      </c>
    </row>
    <row r="17" spans="1:14" ht="16.5" thickTop="1" thickBot="1" x14ac:dyDescent="0.3">
      <c r="A17" s="2" t="s">
        <v>13</v>
      </c>
      <c r="B17" s="1">
        <v>97</v>
      </c>
      <c r="C17" s="10">
        <v>2748</v>
      </c>
      <c r="D17" s="10">
        <v>4</v>
      </c>
      <c r="E17" s="10">
        <v>14408</v>
      </c>
      <c r="F17" s="10">
        <v>1.6448</v>
      </c>
      <c r="G17" s="10">
        <v>2.4E-2</v>
      </c>
      <c r="H17" s="10">
        <v>8.6239000000000008</v>
      </c>
      <c r="I17" s="12">
        <v>-195</v>
      </c>
      <c r="J17" s="12">
        <v>108</v>
      </c>
      <c r="K17" s="12">
        <v>44</v>
      </c>
      <c r="L17" s="12">
        <v>-2.9771000000000001</v>
      </c>
      <c r="M17" s="12">
        <v>1.6489</v>
      </c>
      <c r="N17" s="12">
        <v>0.67179999999999995</v>
      </c>
    </row>
    <row r="18" spans="1:14" ht="16.5" thickTop="1" thickBot="1" x14ac:dyDescent="0.3">
      <c r="A18" s="2" t="s">
        <v>14</v>
      </c>
      <c r="B18" s="1">
        <v>104</v>
      </c>
      <c r="C18" s="10">
        <v>2872</v>
      </c>
      <c r="D18" s="10">
        <v>120</v>
      </c>
      <c r="E18" s="10">
        <v>14244</v>
      </c>
      <c r="F18" s="10">
        <v>1.7190000000000001</v>
      </c>
      <c r="G18" s="10">
        <v>7.1800000000000003E-2</v>
      </c>
      <c r="H18" s="10">
        <v>8.5258000000000003</v>
      </c>
      <c r="I18" s="12">
        <v>-194</v>
      </c>
      <c r="J18" s="12">
        <v>117</v>
      </c>
      <c r="K18" s="12">
        <v>37</v>
      </c>
      <c r="L18" s="12">
        <v>-2.9618000000000002</v>
      </c>
      <c r="M18" s="12">
        <v>1.7863</v>
      </c>
      <c r="N18" s="12">
        <v>0.56489999999999996</v>
      </c>
    </row>
    <row r="19" spans="1:14" ht="16.5" thickTop="1" thickBot="1" x14ac:dyDescent="0.3">
      <c r="A19" s="2" t="s">
        <v>15</v>
      </c>
      <c r="B19" s="1">
        <v>112</v>
      </c>
      <c r="C19" s="10">
        <v>2804</v>
      </c>
      <c r="D19" s="10">
        <v>-96</v>
      </c>
      <c r="E19" s="10">
        <v>14428</v>
      </c>
      <c r="F19" s="10">
        <v>1.6782999999999999</v>
      </c>
      <c r="G19" s="10">
        <v>-5.7500000000000002E-2</v>
      </c>
      <c r="H19" s="10">
        <v>8.6358999999999995</v>
      </c>
      <c r="I19" s="12">
        <v>-197</v>
      </c>
      <c r="J19" s="12">
        <v>102</v>
      </c>
      <c r="K19" s="12">
        <v>44</v>
      </c>
      <c r="L19" s="12">
        <v>-3.0760000000000001</v>
      </c>
      <c r="M19" s="12">
        <v>1.5572999999999999</v>
      </c>
      <c r="N19" s="12">
        <v>0.67179999999999995</v>
      </c>
    </row>
    <row r="20" spans="1:14" ht="16.5" thickTop="1" thickBot="1" x14ac:dyDescent="0.3">
      <c r="A20" s="2" t="s">
        <v>16</v>
      </c>
      <c r="B20" s="1">
        <v>120</v>
      </c>
      <c r="C20" s="10">
        <v>2880</v>
      </c>
      <c r="D20" s="10">
        <v>-32</v>
      </c>
      <c r="E20" s="10">
        <v>14484</v>
      </c>
      <c r="F20" s="10">
        <v>1.7238</v>
      </c>
      <c r="G20" s="10">
        <v>-1.9199999999999998E-2</v>
      </c>
      <c r="H20" s="10">
        <v>8.6693999999999996</v>
      </c>
      <c r="I20" s="12">
        <v>-193</v>
      </c>
      <c r="J20" s="12">
        <v>113</v>
      </c>
      <c r="K20" s="12">
        <v>38</v>
      </c>
      <c r="L20" s="12">
        <v>-2.9466000000000001</v>
      </c>
      <c r="M20" s="12">
        <v>1.7252000000000001</v>
      </c>
      <c r="N20" s="12">
        <v>0.58020000000000005</v>
      </c>
    </row>
    <row r="21" spans="1:14" ht="16.5" thickTop="1" thickBot="1" x14ac:dyDescent="0.3">
      <c r="A21" s="2" t="s">
        <v>17</v>
      </c>
      <c r="B21" s="1">
        <v>128</v>
      </c>
      <c r="C21" s="10">
        <v>2792</v>
      </c>
      <c r="D21" s="10">
        <v>-88</v>
      </c>
      <c r="E21" s="10">
        <v>14524</v>
      </c>
      <c r="F21" s="10">
        <v>1.6712</v>
      </c>
      <c r="G21" s="10">
        <v>-5.2699999999999997E-2</v>
      </c>
      <c r="H21" s="10">
        <v>8.6933000000000007</v>
      </c>
      <c r="I21" s="12">
        <v>-194</v>
      </c>
      <c r="J21" s="12">
        <v>90</v>
      </c>
      <c r="K21" s="12">
        <v>36</v>
      </c>
      <c r="L21" s="12">
        <v>-2.9618000000000002</v>
      </c>
      <c r="M21" s="12">
        <v>1.3740000000000001</v>
      </c>
      <c r="N21" s="12">
        <v>0.54959999999999998</v>
      </c>
    </row>
    <row r="22" spans="1:14" ht="16.5" thickTop="1" thickBot="1" x14ac:dyDescent="0.3">
      <c r="A22" s="2" t="s">
        <v>18</v>
      </c>
      <c r="B22" s="1">
        <v>136</v>
      </c>
      <c r="C22" s="10">
        <v>2800</v>
      </c>
      <c r="D22" s="10">
        <v>-112</v>
      </c>
      <c r="E22" s="10">
        <v>14424</v>
      </c>
      <c r="F22" s="10">
        <v>1.6758999999999999</v>
      </c>
      <c r="G22" s="10">
        <v>-6.7000000000000004E-2</v>
      </c>
      <c r="H22" s="10">
        <v>8.6334999999999997</v>
      </c>
      <c r="I22" s="12">
        <v>-195</v>
      </c>
      <c r="J22" s="12">
        <v>96</v>
      </c>
      <c r="K22" s="12">
        <v>34</v>
      </c>
      <c r="L22" s="12">
        <v>-2.9771000000000001</v>
      </c>
      <c r="M22" s="12">
        <v>1.4656</v>
      </c>
      <c r="N22" s="12">
        <v>0.51910000000000001</v>
      </c>
    </row>
    <row r="23" spans="1:14" ht="16.5" thickTop="1" thickBot="1" x14ac:dyDescent="0.3">
      <c r="A23" s="2" t="s">
        <v>19</v>
      </c>
      <c r="B23" s="1">
        <v>144</v>
      </c>
      <c r="C23" s="10">
        <v>2744</v>
      </c>
      <c r="D23" s="10">
        <v>48</v>
      </c>
      <c r="E23" s="10">
        <v>14408</v>
      </c>
      <c r="F23" s="10">
        <v>1.6424000000000001</v>
      </c>
      <c r="G23" s="10">
        <v>2.87E-2</v>
      </c>
      <c r="H23" s="10">
        <v>8.6239000000000008</v>
      </c>
      <c r="I23" s="12">
        <v>-182</v>
      </c>
      <c r="J23" s="12">
        <v>109</v>
      </c>
      <c r="K23" s="12">
        <v>37</v>
      </c>
      <c r="L23" s="12">
        <v>-2.7786</v>
      </c>
      <c r="M23" s="12">
        <v>1.6640999999999999</v>
      </c>
      <c r="N23" s="12">
        <v>0.56489999999999996</v>
      </c>
    </row>
    <row r="24" spans="1:14" ht="16.5" thickTop="1" thickBot="1" x14ac:dyDescent="0.3">
      <c r="A24" s="2" t="s">
        <v>20</v>
      </c>
      <c r="B24" s="1">
        <v>152</v>
      </c>
      <c r="C24" s="10">
        <v>2784</v>
      </c>
      <c r="D24" s="10">
        <v>-84</v>
      </c>
      <c r="E24" s="10">
        <v>14336</v>
      </c>
      <c r="F24" s="10">
        <v>1.6664000000000001</v>
      </c>
      <c r="G24" s="10">
        <v>-5.0299999999999997E-2</v>
      </c>
      <c r="H24" s="10">
        <v>8.5808</v>
      </c>
      <c r="I24" s="12">
        <v>-203</v>
      </c>
      <c r="J24" s="12">
        <v>109</v>
      </c>
      <c r="K24" s="12">
        <v>37</v>
      </c>
      <c r="L24" s="12">
        <v>-3.0992000000000002</v>
      </c>
      <c r="M24" s="12">
        <v>1.6640999999999999</v>
      </c>
      <c r="N24" s="12">
        <v>0.56489999999999996</v>
      </c>
    </row>
    <row r="25" spans="1:14" ht="16.5" thickTop="1" thickBot="1" x14ac:dyDescent="0.3">
      <c r="A25" s="2" t="s">
        <v>21</v>
      </c>
      <c r="B25" s="1">
        <v>160</v>
      </c>
      <c r="C25" s="10">
        <v>2748</v>
      </c>
      <c r="D25" s="10">
        <v>52</v>
      </c>
      <c r="E25" s="10">
        <v>14352</v>
      </c>
      <c r="F25" s="10">
        <v>1.6448</v>
      </c>
      <c r="G25" s="10">
        <v>3.1099999999999999E-2</v>
      </c>
      <c r="H25" s="10">
        <v>8.5904000000000007</v>
      </c>
      <c r="I25" s="12">
        <v>-193</v>
      </c>
      <c r="J25" s="12">
        <v>102</v>
      </c>
      <c r="K25" s="12">
        <v>37</v>
      </c>
      <c r="L25" s="12">
        <v>-2.9466000000000001</v>
      </c>
      <c r="M25" s="12">
        <v>1.5572999999999999</v>
      </c>
      <c r="N25" s="12">
        <v>0.56489999999999996</v>
      </c>
    </row>
    <row r="26" spans="1:14" ht="16.5" thickTop="1" thickBot="1" x14ac:dyDescent="0.3">
      <c r="A26" s="2" t="s">
        <v>22</v>
      </c>
      <c r="B26" s="1">
        <v>168</v>
      </c>
      <c r="C26" s="10">
        <v>2940</v>
      </c>
      <c r="D26" s="10">
        <v>-36</v>
      </c>
      <c r="E26" s="10">
        <v>14396</v>
      </c>
      <c r="F26" s="10">
        <v>1.7597</v>
      </c>
      <c r="G26" s="10">
        <v>-2.1499999999999998E-2</v>
      </c>
      <c r="H26" s="10">
        <v>8.6166999999999998</v>
      </c>
      <c r="I26" s="12">
        <v>-196</v>
      </c>
      <c r="J26" s="12">
        <v>101</v>
      </c>
      <c r="K26" s="12">
        <v>49</v>
      </c>
      <c r="L26" s="12">
        <v>-2.9923999999999999</v>
      </c>
      <c r="M26" s="12">
        <v>1.542</v>
      </c>
      <c r="N26" s="12">
        <v>0.74809999999999999</v>
      </c>
    </row>
    <row r="27" spans="1:14" ht="16.5" thickTop="1" thickBot="1" x14ac:dyDescent="0.3">
      <c r="A27" s="2" t="s">
        <v>23</v>
      </c>
      <c r="B27" s="1">
        <v>207</v>
      </c>
      <c r="C27" s="10">
        <v>2820</v>
      </c>
      <c r="D27" s="10">
        <v>-20</v>
      </c>
      <c r="E27" s="10">
        <v>14472</v>
      </c>
      <c r="F27" s="10">
        <v>1.6879</v>
      </c>
      <c r="G27" s="10">
        <v>-1.2E-2</v>
      </c>
      <c r="H27" s="10">
        <v>8.6622000000000003</v>
      </c>
      <c r="I27" s="12">
        <v>-195</v>
      </c>
      <c r="J27" s="12">
        <v>113</v>
      </c>
      <c r="K27" s="12">
        <v>38</v>
      </c>
      <c r="L27" s="12">
        <v>-2.9771000000000001</v>
      </c>
      <c r="M27" s="12">
        <v>1.7252000000000001</v>
      </c>
      <c r="N27" s="12">
        <v>0.58020000000000005</v>
      </c>
    </row>
    <row r="28" spans="1:14" ht="16.5" thickTop="1" thickBot="1" x14ac:dyDescent="0.3">
      <c r="A28" s="2" t="s">
        <v>24</v>
      </c>
      <c r="B28" s="1">
        <v>215</v>
      </c>
      <c r="C28" s="10">
        <v>2824</v>
      </c>
      <c r="D28" s="10">
        <v>-96</v>
      </c>
      <c r="E28" s="10">
        <v>14304</v>
      </c>
      <c r="F28" s="10">
        <v>1.6902999999999999</v>
      </c>
      <c r="G28" s="10">
        <v>-5.7500000000000002E-2</v>
      </c>
      <c r="H28" s="10">
        <v>8.5617000000000001</v>
      </c>
      <c r="I28" s="12">
        <v>-195</v>
      </c>
      <c r="J28" s="12">
        <v>109</v>
      </c>
      <c r="K28" s="12">
        <v>33</v>
      </c>
      <c r="L28" s="12">
        <v>-2.9771000000000001</v>
      </c>
      <c r="M28" s="12">
        <v>1.6640999999999999</v>
      </c>
      <c r="N28" s="12">
        <v>0.50380000000000003</v>
      </c>
    </row>
    <row r="29" spans="1:14" ht="16.5" thickTop="1" thickBot="1" x14ac:dyDescent="0.3">
      <c r="A29" s="2" t="s">
        <v>25</v>
      </c>
      <c r="B29" s="1">
        <v>223</v>
      </c>
      <c r="C29" s="10">
        <v>2796</v>
      </c>
      <c r="D29" s="10">
        <v>-56</v>
      </c>
      <c r="E29" s="10">
        <v>14304</v>
      </c>
      <c r="F29" s="10">
        <v>1.6735</v>
      </c>
      <c r="G29" s="10">
        <v>-3.3500000000000002E-2</v>
      </c>
      <c r="H29" s="10">
        <v>8.5617000000000001</v>
      </c>
      <c r="I29" s="12">
        <v>-197</v>
      </c>
      <c r="J29" s="12">
        <v>98</v>
      </c>
      <c r="K29" s="12">
        <v>37</v>
      </c>
      <c r="L29" s="12">
        <v>-3.0760000000000001</v>
      </c>
      <c r="M29" s="12">
        <v>1.4962</v>
      </c>
      <c r="N29" s="12">
        <v>0.56489999999999996</v>
      </c>
    </row>
    <row r="30" spans="1:14" ht="16.5" thickTop="1" thickBot="1" x14ac:dyDescent="0.3">
      <c r="A30" s="2" t="s">
        <v>26</v>
      </c>
      <c r="B30" s="1">
        <v>231</v>
      </c>
      <c r="C30" s="10">
        <v>2860</v>
      </c>
      <c r="D30" s="10">
        <v>-92</v>
      </c>
      <c r="E30" s="10">
        <v>14460</v>
      </c>
      <c r="F30" s="10">
        <v>1.7119</v>
      </c>
      <c r="G30" s="10">
        <v>-5.5100000000000003E-2</v>
      </c>
      <c r="H30" s="10">
        <v>8.6549999999999994</v>
      </c>
      <c r="I30" s="12">
        <v>-195</v>
      </c>
      <c r="J30" s="12">
        <v>111</v>
      </c>
      <c r="K30" s="12">
        <v>35</v>
      </c>
      <c r="L30" s="12">
        <v>-2.9771000000000001</v>
      </c>
      <c r="M30" s="12">
        <v>1.6947000000000001</v>
      </c>
      <c r="N30" s="12">
        <v>0.53439999999999999</v>
      </c>
    </row>
    <row r="31" spans="1:14" ht="16.5" thickTop="1" thickBot="1" x14ac:dyDescent="0.3">
      <c r="A31" s="2" t="s">
        <v>27</v>
      </c>
      <c r="B31" s="1">
        <v>239</v>
      </c>
      <c r="C31" s="10">
        <v>2828</v>
      </c>
      <c r="D31" s="10">
        <v>-20</v>
      </c>
      <c r="E31" s="10">
        <v>14404</v>
      </c>
      <c r="F31" s="10">
        <v>1.6927000000000001</v>
      </c>
      <c r="G31" s="10">
        <v>-1.2E-2</v>
      </c>
      <c r="H31" s="10">
        <v>8.6214999999999993</v>
      </c>
      <c r="I31" s="12">
        <v>-197</v>
      </c>
      <c r="J31" s="12">
        <v>116</v>
      </c>
      <c r="K31" s="12">
        <v>42</v>
      </c>
      <c r="L31" s="12">
        <v>-3.0760000000000001</v>
      </c>
      <c r="M31" s="12">
        <v>1.7709999999999999</v>
      </c>
      <c r="N31" s="12">
        <v>0.64119999999999999</v>
      </c>
    </row>
    <row r="32" spans="1:14" ht="16.5" thickTop="1" thickBot="1" x14ac:dyDescent="0.3">
      <c r="A32" s="2" t="s">
        <v>28</v>
      </c>
      <c r="B32" s="1">
        <v>247</v>
      </c>
      <c r="C32" s="10">
        <v>2848</v>
      </c>
      <c r="D32" s="10">
        <v>-44</v>
      </c>
      <c r="E32" s="10">
        <v>14332</v>
      </c>
      <c r="F32" s="10">
        <v>1.7047000000000001</v>
      </c>
      <c r="G32" s="10">
        <v>-2.63E-2</v>
      </c>
      <c r="H32" s="10">
        <v>8.5784000000000002</v>
      </c>
      <c r="I32" s="12">
        <v>-192</v>
      </c>
      <c r="J32" s="12">
        <v>105</v>
      </c>
      <c r="K32" s="12">
        <v>37</v>
      </c>
      <c r="L32" s="12">
        <v>-2.9312999999999998</v>
      </c>
      <c r="M32" s="12">
        <v>1.6031</v>
      </c>
      <c r="N32" s="12">
        <v>0.56489999999999996</v>
      </c>
    </row>
    <row r="33" spans="1:14" ht="16.5" thickTop="1" thickBot="1" x14ac:dyDescent="0.3">
      <c r="A33" s="2" t="s">
        <v>29</v>
      </c>
      <c r="B33" s="1">
        <v>255</v>
      </c>
      <c r="C33" s="10">
        <v>2796</v>
      </c>
      <c r="D33" s="10">
        <v>32</v>
      </c>
      <c r="E33" s="10">
        <v>14308</v>
      </c>
      <c r="F33" s="10">
        <v>1.6735</v>
      </c>
      <c r="G33" s="10">
        <v>1.9199999999999998E-2</v>
      </c>
      <c r="H33" s="10">
        <v>8.5640999999999998</v>
      </c>
      <c r="I33" s="12">
        <v>-195</v>
      </c>
      <c r="J33" s="12">
        <v>107</v>
      </c>
      <c r="K33" s="12">
        <v>41</v>
      </c>
      <c r="L33" s="12">
        <v>-2.9771000000000001</v>
      </c>
      <c r="M33" s="12">
        <v>1.6335999999999999</v>
      </c>
      <c r="N33" s="12">
        <v>0.626</v>
      </c>
    </row>
    <row r="34" spans="1:14" ht="16.5" thickTop="1" thickBot="1" x14ac:dyDescent="0.3">
      <c r="A34" s="2" t="s">
        <v>30</v>
      </c>
      <c r="B34" s="1">
        <v>263</v>
      </c>
      <c r="C34" s="10">
        <v>2748</v>
      </c>
      <c r="D34" s="10">
        <v>-88</v>
      </c>
      <c r="E34" s="10">
        <v>14332</v>
      </c>
      <c r="F34" s="10">
        <v>1.6448</v>
      </c>
      <c r="G34" s="10">
        <v>-5.2699999999999997E-2</v>
      </c>
      <c r="H34" s="10">
        <v>8.5784000000000002</v>
      </c>
      <c r="I34" s="12">
        <v>-194</v>
      </c>
      <c r="J34" s="12">
        <v>106</v>
      </c>
      <c r="K34" s="12">
        <v>37</v>
      </c>
      <c r="L34" s="12">
        <v>-2.9618000000000002</v>
      </c>
      <c r="M34" s="12">
        <v>1.6183000000000001</v>
      </c>
      <c r="N34" s="12">
        <v>0.56489999999999996</v>
      </c>
    </row>
    <row r="35" spans="1:14" ht="16.5" thickTop="1" thickBot="1" x14ac:dyDescent="0.3">
      <c r="A35" s="2" t="s">
        <v>31</v>
      </c>
      <c r="B35" s="1">
        <v>271</v>
      </c>
      <c r="C35" s="10">
        <v>2864</v>
      </c>
      <c r="D35" s="10">
        <v>-48</v>
      </c>
      <c r="E35" s="10">
        <v>14492</v>
      </c>
      <c r="F35" s="10">
        <v>1.7141999999999999</v>
      </c>
      <c r="G35" s="10">
        <v>-2.87E-2</v>
      </c>
      <c r="H35" s="10">
        <v>8.6742000000000008</v>
      </c>
      <c r="I35" s="12">
        <v>-184</v>
      </c>
      <c r="J35" s="12">
        <v>99</v>
      </c>
      <c r="K35" s="12">
        <v>43</v>
      </c>
      <c r="L35" s="12">
        <v>-2.8092000000000001</v>
      </c>
      <c r="M35" s="12">
        <v>1.5115000000000001</v>
      </c>
      <c r="N35" s="12">
        <v>0.65649999999999997</v>
      </c>
    </row>
    <row r="36" spans="1:14" ht="16.5" thickTop="1" thickBot="1" x14ac:dyDescent="0.3">
      <c r="A36" s="2" t="s">
        <v>32</v>
      </c>
      <c r="B36" s="1">
        <v>279</v>
      </c>
      <c r="C36" s="10">
        <v>2916</v>
      </c>
      <c r="D36" s="10">
        <v>68</v>
      </c>
      <c r="E36" s="10">
        <v>14300</v>
      </c>
      <c r="F36" s="10">
        <v>1.7454000000000001</v>
      </c>
      <c r="G36" s="10">
        <v>4.07E-2</v>
      </c>
      <c r="H36" s="10">
        <v>8.5593000000000004</v>
      </c>
      <c r="I36" s="12">
        <v>-184</v>
      </c>
      <c r="J36" s="12">
        <v>105</v>
      </c>
      <c r="K36" s="12">
        <v>40</v>
      </c>
      <c r="L36" s="12">
        <v>-2.8092000000000001</v>
      </c>
      <c r="M36" s="12">
        <v>1.6031</v>
      </c>
      <c r="N36" s="12">
        <v>0.61070000000000002</v>
      </c>
    </row>
    <row r="37" spans="1:14" ht="16.5" thickTop="1" thickBot="1" x14ac:dyDescent="0.3">
      <c r="A37" s="2" t="s">
        <v>33</v>
      </c>
      <c r="B37" s="1">
        <v>287</v>
      </c>
      <c r="C37" s="10">
        <v>2808</v>
      </c>
      <c r="D37" s="10">
        <v>20</v>
      </c>
      <c r="E37" s="10">
        <v>14432</v>
      </c>
      <c r="F37" s="10">
        <v>1.6807000000000001</v>
      </c>
      <c r="G37" s="10">
        <v>1.2E-2</v>
      </c>
      <c r="H37" s="10">
        <v>8.6382999999999992</v>
      </c>
      <c r="I37" s="12">
        <v>-194</v>
      </c>
      <c r="J37" s="12">
        <v>114</v>
      </c>
      <c r="K37" s="12">
        <v>38</v>
      </c>
      <c r="L37" s="12">
        <v>-2.9618000000000002</v>
      </c>
      <c r="M37" s="12">
        <v>1.7404999999999999</v>
      </c>
      <c r="N37" s="12">
        <v>0.58020000000000005</v>
      </c>
    </row>
    <row r="38" spans="1:14" ht="16.5" thickTop="1" thickBot="1" x14ac:dyDescent="0.3">
      <c r="A38" s="2" t="s">
        <v>34</v>
      </c>
      <c r="B38" s="1">
        <v>295</v>
      </c>
      <c r="C38" s="10">
        <v>2868</v>
      </c>
      <c r="D38" s="10">
        <v>-16</v>
      </c>
      <c r="E38" s="10">
        <v>14232</v>
      </c>
      <c r="F38" s="10">
        <v>1.7165999999999999</v>
      </c>
      <c r="G38" s="10">
        <v>-9.6000000000000002E-2</v>
      </c>
      <c r="H38" s="10">
        <v>8.5185999999999993</v>
      </c>
      <c r="I38" s="12">
        <v>-188</v>
      </c>
      <c r="J38" s="12">
        <v>107</v>
      </c>
      <c r="K38" s="12">
        <v>38</v>
      </c>
      <c r="L38" s="12">
        <v>-2.8702000000000001</v>
      </c>
      <c r="M38" s="12">
        <v>1.6335999999999999</v>
      </c>
      <c r="N38" s="12">
        <v>0.58020000000000005</v>
      </c>
    </row>
    <row r="39" spans="1:14" ht="16.5" thickTop="1" thickBot="1" x14ac:dyDescent="0.3">
      <c r="A39" s="2" t="s">
        <v>35</v>
      </c>
      <c r="B39" s="1">
        <v>303</v>
      </c>
      <c r="C39" s="10">
        <v>2888</v>
      </c>
      <c r="D39" s="10">
        <v>-64</v>
      </c>
      <c r="E39" s="10">
        <v>14216</v>
      </c>
      <c r="F39" s="10">
        <v>1.7285999999999999</v>
      </c>
      <c r="G39" s="10">
        <v>-3.8300000000000001E-2</v>
      </c>
      <c r="H39" s="10">
        <v>8.5090000000000003</v>
      </c>
      <c r="I39" s="12">
        <v>-192</v>
      </c>
      <c r="J39" s="12">
        <v>122</v>
      </c>
      <c r="K39" s="12">
        <v>38</v>
      </c>
      <c r="L39" s="12">
        <v>-2.9312999999999998</v>
      </c>
      <c r="M39" s="12">
        <v>1.8626</v>
      </c>
      <c r="N39" s="12">
        <v>0.58020000000000005</v>
      </c>
    </row>
    <row r="40" spans="1:14" ht="16.5" thickTop="1" thickBot="1" x14ac:dyDescent="0.3">
      <c r="A40" s="2" t="s">
        <v>36</v>
      </c>
      <c r="B40" s="1">
        <v>311</v>
      </c>
      <c r="C40" s="10">
        <v>2864</v>
      </c>
      <c r="D40" s="10">
        <v>-76</v>
      </c>
      <c r="E40" s="10">
        <v>14352</v>
      </c>
      <c r="F40" s="10">
        <v>1.7141999999999999</v>
      </c>
      <c r="G40" s="10">
        <v>-4.5499999999999999E-2</v>
      </c>
      <c r="H40" s="10">
        <v>8.5904000000000007</v>
      </c>
      <c r="I40" s="12">
        <v>-188</v>
      </c>
      <c r="J40" s="12">
        <v>97</v>
      </c>
      <c r="K40" s="12">
        <v>41</v>
      </c>
      <c r="L40" s="12">
        <v>-2.8702000000000001</v>
      </c>
      <c r="M40" s="12">
        <v>1.4809000000000001</v>
      </c>
      <c r="N40" s="12">
        <v>0.626</v>
      </c>
    </row>
    <row r="41" spans="1:14" ht="16.5" thickTop="1" thickBot="1" x14ac:dyDescent="0.3">
      <c r="A41" s="2" t="s">
        <v>37</v>
      </c>
      <c r="B41" s="1">
        <v>319</v>
      </c>
      <c r="C41" s="10">
        <v>2848</v>
      </c>
      <c r="D41" s="10">
        <v>-32</v>
      </c>
      <c r="E41" s="10">
        <v>14440</v>
      </c>
      <c r="F41" s="10">
        <v>1.7047000000000001</v>
      </c>
      <c r="G41" s="10">
        <v>-1.9199999999999998E-2</v>
      </c>
      <c r="H41" s="10">
        <v>8.6431000000000004</v>
      </c>
      <c r="I41" s="12">
        <v>-204</v>
      </c>
      <c r="J41" s="12">
        <v>103</v>
      </c>
      <c r="K41" s="12">
        <v>35</v>
      </c>
      <c r="L41" s="12">
        <v>-3.1145</v>
      </c>
      <c r="M41" s="12">
        <v>1.5725</v>
      </c>
      <c r="N41" s="12">
        <v>0.53439999999999999</v>
      </c>
    </row>
    <row r="42" spans="1:14" ht="16.5" thickTop="1" thickBot="1" x14ac:dyDescent="0.3">
      <c r="A42" s="2" t="s">
        <v>38</v>
      </c>
      <c r="B42" s="1">
        <v>327</v>
      </c>
      <c r="C42" s="10">
        <v>2880</v>
      </c>
      <c r="D42" s="10">
        <v>-24</v>
      </c>
      <c r="E42" s="10">
        <v>14460</v>
      </c>
      <c r="F42" s="10">
        <v>1.7238</v>
      </c>
      <c r="G42" s="10">
        <v>-1.44E-2</v>
      </c>
      <c r="H42" s="10">
        <v>8.6549999999999994</v>
      </c>
      <c r="I42" s="12">
        <v>-195</v>
      </c>
      <c r="J42" s="12">
        <v>113</v>
      </c>
      <c r="K42" s="12">
        <v>44</v>
      </c>
      <c r="L42" s="12">
        <v>-2.9771000000000001</v>
      </c>
      <c r="M42" s="12">
        <v>1.7252000000000001</v>
      </c>
      <c r="N42" s="12">
        <v>0.67179999999999995</v>
      </c>
    </row>
    <row r="43" spans="1:14" ht="16.5" thickTop="1" thickBot="1" x14ac:dyDescent="0.3">
      <c r="A43" s="2" t="s">
        <v>39</v>
      </c>
      <c r="B43" s="1">
        <v>335</v>
      </c>
      <c r="C43" s="10">
        <v>2816</v>
      </c>
      <c r="D43" s="10">
        <v>108</v>
      </c>
      <c r="E43" s="10">
        <v>14524</v>
      </c>
      <c r="F43" s="10">
        <v>1.6855</v>
      </c>
      <c r="G43" s="10">
        <v>6.4600000000000005E-2</v>
      </c>
      <c r="H43" s="10">
        <v>8.6933000000000007</v>
      </c>
      <c r="I43" s="12">
        <v>-195</v>
      </c>
      <c r="J43" s="12">
        <v>104</v>
      </c>
      <c r="K43" s="12">
        <v>30</v>
      </c>
      <c r="L43" s="12">
        <v>-2.9771000000000001</v>
      </c>
      <c r="M43" s="12">
        <v>1.5878000000000001</v>
      </c>
      <c r="N43" s="12">
        <v>0.45800000000000002</v>
      </c>
    </row>
    <row r="44" spans="1:14" ht="16.5" thickTop="1" thickBot="1" x14ac:dyDescent="0.3">
      <c r="A44" s="2" t="s">
        <v>40</v>
      </c>
      <c r="B44" s="1">
        <v>343</v>
      </c>
      <c r="C44" s="10">
        <v>2732</v>
      </c>
      <c r="D44" s="10">
        <v>-84</v>
      </c>
      <c r="E44" s="10">
        <v>14480</v>
      </c>
      <c r="F44" s="10">
        <v>1.6352</v>
      </c>
      <c r="G44" s="10">
        <v>-5.0299999999999997E-2</v>
      </c>
      <c r="H44" s="10">
        <v>8.6669999999999998</v>
      </c>
      <c r="I44" s="12">
        <v>-193</v>
      </c>
      <c r="J44" s="12">
        <v>102</v>
      </c>
      <c r="K44" s="12">
        <v>36</v>
      </c>
      <c r="L44" s="12">
        <v>-2.9466000000000001</v>
      </c>
      <c r="M44" s="12">
        <v>1.5572999999999999</v>
      </c>
      <c r="N44" s="12">
        <v>0.54959999999999998</v>
      </c>
    </row>
    <row r="45" spans="1:14" ht="16.5" thickTop="1" thickBot="1" x14ac:dyDescent="0.3">
      <c r="A45" s="2" t="s">
        <v>41</v>
      </c>
      <c r="B45" s="1">
        <v>351</v>
      </c>
      <c r="C45" s="10">
        <v>2792</v>
      </c>
      <c r="D45" s="10">
        <v>20</v>
      </c>
      <c r="E45" s="10">
        <v>14520</v>
      </c>
      <c r="F45" s="10">
        <v>1.6712</v>
      </c>
      <c r="G45" s="10">
        <v>1.2E-2</v>
      </c>
      <c r="H45" s="10">
        <v>8.6910000000000007</v>
      </c>
      <c r="I45" s="12">
        <v>-193</v>
      </c>
      <c r="J45" s="12">
        <v>105</v>
      </c>
      <c r="K45" s="12">
        <v>38</v>
      </c>
      <c r="L45" s="12">
        <v>-2.9466000000000001</v>
      </c>
      <c r="M45" s="12">
        <v>1.6031</v>
      </c>
      <c r="N45" s="12">
        <v>0.58020000000000005</v>
      </c>
    </row>
    <row r="46" spans="1:14" ht="16.5" thickTop="1" thickBot="1" x14ac:dyDescent="0.3">
      <c r="A46" s="2" t="s">
        <v>42</v>
      </c>
      <c r="B46" s="1">
        <v>359</v>
      </c>
      <c r="C46" s="10">
        <v>2828</v>
      </c>
      <c r="D46" s="10">
        <v>-132</v>
      </c>
      <c r="E46" s="10">
        <v>14460</v>
      </c>
      <c r="F46" s="10">
        <v>1.6927000000000001</v>
      </c>
      <c r="G46" s="10">
        <v>-7.9000000000000001E-2</v>
      </c>
      <c r="H46" s="10">
        <v>8.6549999999999994</v>
      </c>
      <c r="I46" s="12">
        <v>-204</v>
      </c>
      <c r="J46" s="12">
        <v>101</v>
      </c>
      <c r="K46" s="12">
        <v>39</v>
      </c>
      <c r="L46" s="12">
        <v>-3.1145</v>
      </c>
      <c r="M46" s="12">
        <v>1.542</v>
      </c>
      <c r="N46" s="12">
        <v>0.59540000000000004</v>
      </c>
    </row>
    <row r="47" spans="1:14" ht="16.5" thickTop="1" thickBot="1" x14ac:dyDescent="0.3">
      <c r="A47" s="2" t="s">
        <v>43</v>
      </c>
      <c r="B47" s="1">
        <v>367</v>
      </c>
      <c r="C47" s="10">
        <v>2800</v>
      </c>
      <c r="D47" s="10">
        <v>-80</v>
      </c>
      <c r="E47" s="10">
        <v>14416</v>
      </c>
      <c r="F47" s="10">
        <v>1.6758999999999999</v>
      </c>
      <c r="G47" s="10">
        <v>-4.7899999999999998E-2</v>
      </c>
      <c r="H47" s="10">
        <v>8.6287000000000003</v>
      </c>
      <c r="I47" s="12">
        <v>-197</v>
      </c>
      <c r="J47" s="12">
        <v>103</v>
      </c>
      <c r="K47" s="12">
        <v>43</v>
      </c>
      <c r="L47" s="12">
        <v>-3.0760000000000001</v>
      </c>
      <c r="M47" s="12">
        <v>1.5725</v>
      </c>
      <c r="N47" s="12">
        <v>0.65649999999999997</v>
      </c>
    </row>
    <row r="48" spans="1:14" ht="16.5" thickTop="1" thickBot="1" x14ac:dyDescent="0.3">
      <c r="A48" s="2" t="s">
        <v>44</v>
      </c>
      <c r="B48" s="1">
        <v>375</v>
      </c>
      <c r="C48" s="10">
        <v>2860</v>
      </c>
      <c r="D48" s="10">
        <v>-88</v>
      </c>
      <c r="E48" s="10">
        <v>14496</v>
      </c>
      <c r="F48" s="10">
        <v>1.7119</v>
      </c>
      <c r="G48" s="10">
        <v>-5.2699999999999997E-2</v>
      </c>
      <c r="H48" s="10">
        <v>8.6766000000000005</v>
      </c>
      <c r="I48" s="12">
        <v>-202</v>
      </c>
      <c r="J48" s="12">
        <v>113</v>
      </c>
      <c r="K48" s="12">
        <v>33</v>
      </c>
      <c r="L48" s="12">
        <v>-3.0840000000000001</v>
      </c>
      <c r="M48" s="12">
        <v>1.7252000000000001</v>
      </c>
      <c r="N48" s="12">
        <v>0.50380000000000003</v>
      </c>
    </row>
    <row r="49" spans="1:14" ht="16.5" thickTop="1" thickBot="1" x14ac:dyDescent="0.3">
      <c r="A49" s="2" t="s">
        <v>45</v>
      </c>
      <c r="B49" s="1">
        <v>383</v>
      </c>
      <c r="C49" s="10">
        <v>2716</v>
      </c>
      <c r="D49" s="10">
        <v>4</v>
      </c>
      <c r="E49" s="10">
        <v>14272</v>
      </c>
      <c r="F49" s="10">
        <v>1.6256999999999999</v>
      </c>
      <c r="G49" s="10">
        <v>2.4E-2</v>
      </c>
      <c r="H49" s="10">
        <v>8.5425000000000004</v>
      </c>
      <c r="I49" s="12">
        <v>-195</v>
      </c>
      <c r="J49" s="12">
        <v>110</v>
      </c>
      <c r="K49" s="12">
        <v>41</v>
      </c>
      <c r="L49" s="12">
        <v>-2.9771000000000001</v>
      </c>
      <c r="M49" s="12">
        <v>1.6794</v>
      </c>
      <c r="N49" s="12">
        <v>0.626</v>
      </c>
    </row>
    <row r="50" spans="1:14" ht="16.5" thickTop="1" thickBot="1" x14ac:dyDescent="0.3">
      <c r="A50" s="2" t="s">
        <v>46</v>
      </c>
      <c r="B50" s="1">
        <v>390</v>
      </c>
      <c r="C50" s="10">
        <v>2792</v>
      </c>
      <c r="D50" s="10">
        <v>-60</v>
      </c>
      <c r="E50" s="10">
        <v>14400</v>
      </c>
      <c r="F50" s="10">
        <v>1.6712</v>
      </c>
      <c r="G50" s="10">
        <v>-3.5900000000000001E-2</v>
      </c>
      <c r="H50" s="10">
        <v>8.6190999999999995</v>
      </c>
      <c r="I50" s="12">
        <v>-201</v>
      </c>
      <c r="J50" s="12">
        <v>112</v>
      </c>
      <c r="K50" s="12">
        <v>49</v>
      </c>
      <c r="L50" s="12">
        <v>-3.0687000000000002</v>
      </c>
      <c r="M50" s="12">
        <v>1.7099</v>
      </c>
      <c r="N50" s="12">
        <v>0.74809999999999999</v>
      </c>
    </row>
    <row r="51" spans="1:14" ht="16.5" thickTop="1" thickBot="1" x14ac:dyDescent="0.3">
      <c r="A51" s="2" t="s">
        <v>47</v>
      </c>
      <c r="B51" s="1">
        <v>398</v>
      </c>
      <c r="C51" s="10">
        <v>2864</v>
      </c>
      <c r="D51" s="10">
        <v>60</v>
      </c>
      <c r="E51" s="10">
        <v>14432</v>
      </c>
      <c r="F51" s="10">
        <v>1.7141999999999999</v>
      </c>
      <c r="G51" s="10">
        <v>3.5900000000000001E-2</v>
      </c>
      <c r="H51" s="10">
        <v>8.6382999999999992</v>
      </c>
      <c r="I51" s="12">
        <v>-190</v>
      </c>
      <c r="J51" s="12">
        <v>109</v>
      </c>
      <c r="K51" s="12">
        <v>28</v>
      </c>
      <c r="L51" s="12">
        <v>-2.9007999999999998</v>
      </c>
      <c r="M51" s="12">
        <v>1.6640999999999999</v>
      </c>
      <c r="N51" s="12">
        <v>0.42749999999999999</v>
      </c>
    </row>
    <row r="52" spans="1:14" ht="16.5" thickTop="1" thickBot="1" x14ac:dyDescent="0.3">
      <c r="A52" s="2" t="s">
        <v>48</v>
      </c>
      <c r="B52" s="1">
        <v>406</v>
      </c>
      <c r="C52" s="10">
        <v>2800</v>
      </c>
      <c r="D52" s="10">
        <v>-16</v>
      </c>
      <c r="E52" s="10">
        <v>14356</v>
      </c>
      <c r="F52" s="10">
        <v>1.6758999999999999</v>
      </c>
      <c r="G52" s="10">
        <v>-9.6000000000000002E-2</v>
      </c>
      <c r="H52" s="10">
        <v>8.5928000000000004</v>
      </c>
      <c r="I52" s="12">
        <v>-192</v>
      </c>
      <c r="J52" s="12">
        <v>103</v>
      </c>
      <c r="K52" s="12">
        <v>27</v>
      </c>
      <c r="L52" s="12">
        <v>-2.9312999999999998</v>
      </c>
      <c r="M52" s="12">
        <v>1.5725</v>
      </c>
      <c r="N52" s="12">
        <v>0.41220000000000001</v>
      </c>
    </row>
    <row r="53" spans="1:14" ht="16.5" thickTop="1" thickBot="1" x14ac:dyDescent="0.3">
      <c r="A53" s="2" t="s">
        <v>49</v>
      </c>
      <c r="B53" s="1">
        <v>414</v>
      </c>
      <c r="C53" s="10">
        <v>2804</v>
      </c>
      <c r="D53" s="10">
        <v>16</v>
      </c>
      <c r="E53" s="10">
        <v>14308</v>
      </c>
      <c r="F53" s="10">
        <v>1.6782999999999999</v>
      </c>
      <c r="G53" s="10">
        <v>9.6000000000000002E-2</v>
      </c>
      <c r="H53" s="10">
        <v>8.5640999999999998</v>
      </c>
      <c r="I53" s="12">
        <v>-191</v>
      </c>
      <c r="J53" s="12">
        <v>111</v>
      </c>
      <c r="K53" s="12">
        <v>47</v>
      </c>
      <c r="L53" s="12">
        <v>-2.9159999999999999</v>
      </c>
      <c r="M53" s="12">
        <v>1.6947000000000001</v>
      </c>
      <c r="N53" s="12">
        <v>0.71760000000000002</v>
      </c>
    </row>
    <row r="54" spans="1:14" ht="16.5" thickTop="1" thickBot="1" x14ac:dyDescent="0.3">
      <c r="A54" s="2" t="s">
        <v>50</v>
      </c>
      <c r="B54" s="1">
        <v>421</v>
      </c>
      <c r="C54" s="10">
        <v>2800</v>
      </c>
      <c r="D54" s="10">
        <v>-48</v>
      </c>
      <c r="E54" s="10">
        <v>14384</v>
      </c>
      <c r="F54" s="10">
        <v>1.6758999999999999</v>
      </c>
      <c r="G54" s="10">
        <v>-2.87E-2</v>
      </c>
      <c r="H54" s="10">
        <v>8.6095000000000006</v>
      </c>
      <c r="I54" s="12">
        <v>-194</v>
      </c>
      <c r="J54" s="12">
        <v>108</v>
      </c>
      <c r="K54" s="12">
        <v>36</v>
      </c>
      <c r="L54" s="12">
        <v>-2.9618000000000002</v>
      </c>
      <c r="M54" s="12">
        <v>1.6489</v>
      </c>
      <c r="N54" s="12">
        <v>0.54959999999999998</v>
      </c>
    </row>
    <row r="55" spans="1:14" ht="16.5" thickTop="1" thickBot="1" x14ac:dyDescent="0.3">
      <c r="A55" s="2" t="s">
        <v>51</v>
      </c>
      <c r="B55" s="1">
        <v>429</v>
      </c>
      <c r="C55" s="10">
        <v>2832</v>
      </c>
      <c r="D55" s="10">
        <v>12</v>
      </c>
      <c r="E55" s="10">
        <v>14444</v>
      </c>
      <c r="F55" s="10">
        <v>1.6951000000000001</v>
      </c>
      <c r="G55" s="10">
        <v>7.1999999999999995E-2</v>
      </c>
      <c r="H55" s="10">
        <v>8.6455000000000002</v>
      </c>
      <c r="I55" s="12">
        <v>-191</v>
      </c>
      <c r="J55" s="12">
        <v>104</v>
      </c>
      <c r="K55" s="12">
        <v>28</v>
      </c>
      <c r="L55" s="12">
        <v>-2.9159999999999999</v>
      </c>
      <c r="M55" s="12">
        <v>1.5878000000000001</v>
      </c>
      <c r="N55" s="12">
        <v>0.42749999999999999</v>
      </c>
    </row>
    <row r="56" spans="1:14" ht="16.5" thickTop="1" thickBot="1" x14ac:dyDescent="0.3">
      <c r="A56" s="2" t="s">
        <v>52</v>
      </c>
      <c r="B56" s="1">
        <v>436</v>
      </c>
      <c r="C56" s="10">
        <v>2892</v>
      </c>
      <c r="D56" s="10">
        <v>-108</v>
      </c>
      <c r="E56" s="10">
        <v>14436</v>
      </c>
      <c r="F56" s="10">
        <v>1.7310000000000001</v>
      </c>
      <c r="G56" s="10">
        <v>-6.4600000000000005E-2</v>
      </c>
      <c r="H56" s="10">
        <v>8.6407000000000007</v>
      </c>
      <c r="I56" s="12">
        <v>-196</v>
      </c>
      <c r="J56" s="12">
        <v>111</v>
      </c>
      <c r="K56" s="12">
        <v>46</v>
      </c>
      <c r="L56" s="12">
        <v>-2.9923999999999999</v>
      </c>
      <c r="M56" s="12">
        <v>1.6947000000000001</v>
      </c>
      <c r="N56" s="12">
        <v>0.70230000000000004</v>
      </c>
    </row>
    <row r="57" spans="1:14" ht="16.5" thickTop="1" thickBot="1" x14ac:dyDescent="0.3">
      <c r="A57" s="2" t="s">
        <v>53</v>
      </c>
      <c r="B57" s="1">
        <v>444</v>
      </c>
      <c r="C57" s="10">
        <v>2752</v>
      </c>
      <c r="D57" s="10">
        <v>-4</v>
      </c>
      <c r="E57" s="10">
        <v>14240</v>
      </c>
      <c r="F57" s="10">
        <v>1.6472</v>
      </c>
      <c r="G57" s="10">
        <v>-2.4E-2</v>
      </c>
      <c r="H57" s="10">
        <v>8.5234000000000005</v>
      </c>
      <c r="I57" s="12">
        <v>-205</v>
      </c>
      <c r="J57" s="12">
        <v>99</v>
      </c>
      <c r="K57" s="12">
        <v>46</v>
      </c>
      <c r="L57" s="12">
        <v>-3.1297999999999999</v>
      </c>
      <c r="M57" s="12">
        <v>1.5115000000000001</v>
      </c>
      <c r="N57" s="12">
        <v>0.70230000000000004</v>
      </c>
    </row>
    <row r="58" spans="1:14" ht="16.5" thickTop="1" thickBot="1" x14ac:dyDescent="0.3">
      <c r="A58" s="2" t="s">
        <v>54</v>
      </c>
      <c r="B58" s="1">
        <v>451</v>
      </c>
      <c r="C58" s="10">
        <v>2716</v>
      </c>
      <c r="D58" s="10">
        <v>0</v>
      </c>
      <c r="E58" s="10">
        <v>14364</v>
      </c>
      <c r="F58" s="10">
        <v>1.6256999999999999</v>
      </c>
      <c r="G58" s="10">
        <v>0</v>
      </c>
      <c r="H58" s="10">
        <v>8.5975999999999999</v>
      </c>
      <c r="I58" s="12">
        <v>-192</v>
      </c>
      <c r="J58" s="12">
        <v>114</v>
      </c>
      <c r="K58" s="12">
        <v>33</v>
      </c>
      <c r="L58" s="12">
        <v>-2.9312999999999998</v>
      </c>
      <c r="M58" s="12">
        <v>1.7404999999999999</v>
      </c>
      <c r="N58" s="12">
        <v>0.50380000000000003</v>
      </c>
    </row>
    <row r="59" spans="1:14" ht="16.5" thickTop="1" thickBot="1" x14ac:dyDescent="0.3">
      <c r="A59" s="2" t="s">
        <v>55</v>
      </c>
      <c r="B59" s="1">
        <v>458</v>
      </c>
      <c r="C59" s="10">
        <v>2888</v>
      </c>
      <c r="D59" s="10">
        <v>-20</v>
      </c>
      <c r="E59" s="10">
        <v>14520</v>
      </c>
      <c r="F59" s="10">
        <v>1.7285999999999999</v>
      </c>
      <c r="G59" s="10">
        <v>-1.2E-2</v>
      </c>
      <c r="H59" s="10">
        <v>8.6910000000000007</v>
      </c>
      <c r="I59" s="12">
        <v>-196</v>
      </c>
      <c r="J59" s="12">
        <v>107</v>
      </c>
      <c r="K59" s="12">
        <v>40</v>
      </c>
      <c r="L59" s="12">
        <v>-2.9923999999999999</v>
      </c>
      <c r="M59" s="12">
        <v>1.6335999999999999</v>
      </c>
      <c r="N59" s="12">
        <v>0.61070000000000002</v>
      </c>
    </row>
    <row r="60" spans="1:14" ht="16.5" thickTop="1" thickBot="1" x14ac:dyDescent="0.3">
      <c r="A60" s="2" t="s">
        <v>56</v>
      </c>
      <c r="B60" s="1">
        <v>466</v>
      </c>
      <c r="C60" s="10">
        <v>2856</v>
      </c>
      <c r="D60" s="10">
        <v>-88</v>
      </c>
      <c r="E60" s="10">
        <v>14408</v>
      </c>
      <c r="F60" s="10">
        <v>1.7095</v>
      </c>
      <c r="G60" s="10">
        <v>-5.2699999999999997E-2</v>
      </c>
      <c r="H60" s="10">
        <v>8.6239000000000008</v>
      </c>
      <c r="I60" s="12">
        <v>-200</v>
      </c>
      <c r="J60" s="12">
        <v>108</v>
      </c>
      <c r="K60" s="12">
        <v>33</v>
      </c>
      <c r="L60" s="12">
        <v>-3.0533999999999999</v>
      </c>
      <c r="M60" s="12">
        <v>1.6489</v>
      </c>
      <c r="N60" s="12">
        <v>0.50380000000000003</v>
      </c>
    </row>
    <row r="61" spans="1:14" ht="16.5" thickTop="1" thickBot="1" x14ac:dyDescent="0.3">
      <c r="A61" s="2" t="s">
        <v>57</v>
      </c>
      <c r="B61" s="1">
        <v>474</v>
      </c>
      <c r="C61" s="10">
        <v>2756</v>
      </c>
      <c r="D61" s="10">
        <v>-84</v>
      </c>
      <c r="E61" s="10">
        <v>14412</v>
      </c>
      <c r="F61" s="10">
        <v>1.6496</v>
      </c>
      <c r="G61" s="10">
        <v>-5.0299999999999997E-2</v>
      </c>
      <c r="H61" s="10">
        <v>8.6263000000000005</v>
      </c>
      <c r="I61" s="12">
        <v>-191</v>
      </c>
      <c r="J61" s="12">
        <v>114</v>
      </c>
      <c r="K61" s="12">
        <v>38</v>
      </c>
      <c r="L61" s="12">
        <v>-2.9159999999999999</v>
      </c>
      <c r="M61" s="12">
        <v>1.7404999999999999</v>
      </c>
      <c r="N61" s="12">
        <v>0.58020000000000005</v>
      </c>
    </row>
    <row r="62" spans="1:14" ht="16.5" thickTop="1" thickBot="1" x14ac:dyDescent="0.3">
      <c r="A62" s="2" t="s">
        <v>58</v>
      </c>
      <c r="B62" s="1">
        <v>482</v>
      </c>
      <c r="C62" s="10">
        <v>2868</v>
      </c>
      <c r="D62" s="10">
        <v>-100</v>
      </c>
      <c r="E62" s="10">
        <v>14744</v>
      </c>
      <c r="F62" s="10">
        <v>1.7165999999999999</v>
      </c>
      <c r="G62" s="10">
        <v>-5.9900000000000002E-2</v>
      </c>
      <c r="H62" s="10">
        <v>8.8249999999999993</v>
      </c>
      <c r="I62" s="12">
        <v>-196</v>
      </c>
      <c r="J62" s="12">
        <v>106</v>
      </c>
      <c r="K62" s="12">
        <v>45</v>
      </c>
      <c r="L62" s="12">
        <v>-2.9923999999999999</v>
      </c>
      <c r="M62" s="12">
        <v>1.6183000000000001</v>
      </c>
      <c r="N62" s="12">
        <v>0.68700000000000006</v>
      </c>
    </row>
    <row r="63" spans="1:14" ht="16.5" thickTop="1" thickBot="1" x14ac:dyDescent="0.3">
      <c r="A63" s="2" t="s">
        <v>59</v>
      </c>
      <c r="B63" s="1">
        <v>490</v>
      </c>
      <c r="C63" s="10">
        <v>2844</v>
      </c>
      <c r="D63" s="10">
        <v>-20</v>
      </c>
      <c r="E63" s="10">
        <v>14388</v>
      </c>
      <c r="F63" s="10">
        <v>1.7022999999999999</v>
      </c>
      <c r="G63" s="10">
        <v>-1.2E-2</v>
      </c>
      <c r="H63" s="10">
        <v>8.6119000000000003</v>
      </c>
      <c r="I63" s="12">
        <v>-197</v>
      </c>
      <c r="J63" s="12">
        <v>108</v>
      </c>
      <c r="K63" s="12">
        <v>44</v>
      </c>
      <c r="L63" s="12">
        <v>-3.0760000000000001</v>
      </c>
      <c r="M63" s="12">
        <v>1.6489</v>
      </c>
      <c r="N63" s="12">
        <v>0.67179999999999995</v>
      </c>
    </row>
    <row r="64" spans="1:14" ht="16.5" thickTop="1" thickBot="1" x14ac:dyDescent="0.3">
      <c r="A64" s="2" t="s">
        <v>60</v>
      </c>
      <c r="B64" s="1">
        <v>498</v>
      </c>
      <c r="C64" s="10">
        <v>2792</v>
      </c>
      <c r="D64" s="10">
        <v>-76</v>
      </c>
      <c r="E64" s="10">
        <v>14376</v>
      </c>
      <c r="F64" s="10">
        <v>1.6712</v>
      </c>
      <c r="G64" s="10">
        <v>-4.5499999999999999E-2</v>
      </c>
      <c r="H64" s="10">
        <v>8.6047999999999991</v>
      </c>
      <c r="I64" s="12">
        <v>-200</v>
      </c>
      <c r="J64" s="12">
        <v>106</v>
      </c>
      <c r="K64" s="12">
        <v>40</v>
      </c>
      <c r="L64" s="12">
        <v>-3.0533999999999999</v>
      </c>
      <c r="M64" s="12">
        <v>1.6183000000000001</v>
      </c>
      <c r="N64" s="12">
        <v>0.61070000000000002</v>
      </c>
    </row>
    <row r="65" spans="1:14" ht="16.5" thickTop="1" thickBot="1" x14ac:dyDescent="0.3">
      <c r="A65" s="2" t="s">
        <v>61</v>
      </c>
      <c r="B65" s="1">
        <v>506</v>
      </c>
      <c r="C65" s="10">
        <v>2984</v>
      </c>
      <c r="D65" s="10">
        <v>16</v>
      </c>
      <c r="E65" s="10">
        <v>14320</v>
      </c>
      <c r="F65" s="10">
        <v>1.7861</v>
      </c>
      <c r="G65" s="10">
        <v>9.6000000000000002E-2</v>
      </c>
      <c r="H65" s="10">
        <v>8.5711999999999993</v>
      </c>
      <c r="I65" s="12">
        <v>-197</v>
      </c>
      <c r="J65" s="12">
        <v>107</v>
      </c>
      <c r="K65" s="12">
        <v>42</v>
      </c>
      <c r="L65" s="12">
        <v>-3.0760000000000001</v>
      </c>
      <c r="M65" s="12">
        <v>1.6335999999999999</v>
      </c>
      <c r="N65" s="12">
        <v>0.64119999999999999</v>
      </c>
    </row>
    <row r="66" spans="1:14" ht="16.5" thickTop="1" thickBot="1" x14ac:dyDescent="0.3">
      <c r="A66" s="2" t="s">
        <v>62</v>
      </c>
      <c r="B66" s="1">
        <v>513</v>
      </c>
      <c r="C66" s="10">
        <v>2760</v>
      </c>
      <c r="D66" s="10">
        <v>-40</v>
      </c>
      <c r="E66" s="10">
        <v>14396</v>
      </c>
      <c r="F66" s="10">
        <v>1.6519999999999999</v>
      </c>
      <c r="G66" s="10">
        <v>-2.3900000000000001E-2</v>
      </c>
      <c r="H66" s="10">
        <v>8.6166999999999998</v>
      </c>
      <c r="I66" s="12">
        <v>-201</v>
      </c>
      <c r="J66" s="12">
        <v>113</v>
      </c>
      <c r="K66" s="12">
        <v>26</v>
      </c>
      <c r="L66" s="12">
        <v>-3.0687000000000002</v>
      </c>
      <c r="M66" s="12">
        <v>1.7252000000000001</v>
      </c>
      <c r="N66" s="12">
        <v>0.39689999999999998</v>
      </c>
    </row>
    <row r="67" spans="1:14" ht="16.5" thickTop="1" thickBot="1" x14ac:dyDescent="0.3">
      <c r="A67" s="2" t="s">
        <v>63</v>
      </c>
      <c r="B67" s="1">
        <v>521</v>
      </c>
      <c r="C67" s="10">
        <v>2960</v>
      </c>
      <c r="D67" s="10">
        <v>12</v>
      </c>
      <c r="E67" s="10">
        <v>14496</v>
      </c>
      <c r="F67" s="10">
        <v>1.7717000000000001</v>
      </c>
      <c r="G67" s="10">
        <v>7.1999999999999995E-2</v>
      </c>
      <c r="H67" s="10">
        <v>8.6766000000000005</v>
      </c>
      <c r="I67" s="12">
        <v>-199</v>
      </c>
      <c r="J67" s="12">
        <v>107</v>
      </c>
      <c r="K67" s="12">
        <v>35</v>
      </c>
      <c r="L67" s="12">
        <v>-3.0381999999999998</v>
      </c>
      <c r="M67" s="12">
        <v>1.6335999999999999</v>
      </c>
      <c r="N67" s="12">
        <v>0.53439999999999999</v>
      </c>
    </row>
    <row r="68" spans="1:14" ht="16.5" thickTop="1" thickBot="1" x14ac:dyDescent="0.3">
      <c r="A68" s="2" t="s">
        <v>64</v>
      </c>
      <c r="B68" s="1">
        <v>528</v>
      </c>
      <c r="C68" s="10">
        <v>2784</v>
      </c>
      <c r="D68" s="10">
        <v>-64</v>
      </c>
      <c r="E68" s="10">
        <v>14336</v>
      </c>
      <c r="F68" s="10">
        <v>1.6664000000000001</v>
      </c>
      <c r="G68" s="10">
        <v>-3.8300000000000001E-2</v>
      </c>
      <c r="H68" s="10">
        <v>8.5808</v>
      </c>
      <c r="I68" s="12">
        <v>-200</v>
      </c>
      <c r="J68" s="12">
        <v>118</v>
      </c>
      <c r="K68" s="12">
        <v>36</v>
      </c>
      <c r="L68" s="12">
        <v>-3.0533999999999999</v>
      </c>
      <c r="M68" s="12">
        <v>1.8015000000000001</v>
      </c>
      <c r="N68" s="12">
        <v>0.54959999999999998</v>
      </c>
    </row>
    <row r="69" spans="1:14" ht="16.5" thickTop="1" thickBot="1" x14ac:dyDescent="0.3">
      <c r="A69" s="2" t="s">
        <v>65</v>
      </c>
      <c r="B69" s="1">
        <v>536</v>
      </c>
      <c r="C69" s="10">
        <v>2784</v>
      </c>
      <c r="D69" s="10">
        <v>-40</v>
      </c>
      <c r="E69" s="10">
        <v>14408</v>
      </c>
      <c r="F69" s="10">
        <v>1.6664000000000001</v>
      </c>
      <c r="G69" s="10">
        <v>-2.3900000000000001E-2</v>
      </c>
      <c r="H69" s="10">
        <v>8.6239000000000008</v>
      </c>
      <c r="I69" s="12">
        <v>-183</v>
      </c>
      <c r="J69" s="12">
        <v>105</v>
      </c>
      <c r="K69" s="12">
        <v>39</v>
      </c>
      <c r="L69" s="12">
        <v>-2.7938999999999998</v>
      </c>
      <c r="M69" s="12">
        <v>1.6031</v>
      </c>
      <c r="N69" s="12">
        <v>0.59540000000000004</v>
      </c>
    </row>
    <row r="70" spans="1:14" ht="16.5" thickTop="1" thickBot="1" x14ac:dyDescent="0.3">
      <c r="A70" s="2" t="s">
        <v>66</v>
      </c>
      <c r="B70" s="1">
        <v>544</v>
      </c>
      <c r="C70" s="10">
        <v>2772</v>
      </c>
      <c r="D70" s="10">
        <v>44</v>
      </c>
      <c r="E70" s="10">
        <v>14208</v>
      </c>
      <c r="F70" s="10">
        <v>1.6592</v>
      </c>
      <c r="G70" s="10">
        <v>2.63E-2</v>
      </c>
      <c r="H70" s="10">
        <v>8.5042000000000009</v>
      </c>
      <c r="I70" s="12">
        <v>-197</v>
      </c>
      <c r="J70" s="12">
        <v>104</v>
      </c>
      <c r="K70" s="12">
        <v>32</v>
      </c>
      <c r="L70" s="12">
        <v>-3.0760000000000001</v>
      </c>
      <c r="M70" s="12">
        <v>1.5878000000000001</v>
      </c>
      <c r="N70" s="12">
        <v>0.48849999999999999</v>
      </c>
    </row>
    <row r="71" spans="1:14" ht="16.5" thickTop="1" thickBot="1" x14ac:dyDescent="0.3">
      <c r="A71" s="2" t="s">
        <v>67</v>
      </c>
      <c r="B71" s="1">
        <v>551</v>
      </c>
      <c r="C71" s="10">
        <v>2832</v>
      </c>
      <c r="D71" s="10">
        <v>-148</v>
      </c>
      <c r="E71" s="10">
        <v>14392</v>
      </c>
      <c r="F71" s="10">
        <v>1.6951000000000001</v>
      </c>
      <c r="G71" s="10">
        <v>-8.8599999999999998E-2</v>
      </c>
      <c r="H71" s="10">
        <v>8.6143000000000001</v>
      </c>
      <c r="I71" s="12">
        <v>-197</v>
      </c>
      <c r="J71" s="12">
        <v>100</v>
      </c>
      <c r="K71" s="12">
        <v>27</v>
      </c>
      <c r="L71" s="12">
        <v>-3.0760000000000001</v>
      </c>
      <c r="M71" s="12">
        <v>1.5266999999999999</v>
      </c>
      <c r="N71" s="12">
        <v>0.41220000000000001</v>
      </c>
    </row>
    <row r="72" spans="1:14" ht="16.5" thickTop="1" thickBot="1" x14ac:dyDescent="0.3">
      <c r="A72" s="2" t="s">
        <v>68</v>
      </c>
      <c r="B72" s="1">
        <v>559</v>
      </c>
      <c r="C72" s="10">
        <v>2744</v>
      </c>
      <c r="D72" s="10">
        <v>-40</v>
      </c>
      <c r="E72" s="10">
        <v>14444</v>
      </c>
      <c r="F72" s="10">
        <v>1.6424000000000001</v>
      </c>
      <c r="G72" s="10">
        <v>-2.3900000000000001E-2</v>
      </c>
      <c r="H72" s="10">
        <v>8.6455000000000002</v>
      </c>
      <c r="I72" s="12">
        <v>-195</v>
      </c>
      <c r="J72" s="12">
        <v>108</v>
      </c>
      <c r="K72" s="12">
        <v>38</v>
      </c>
      <c r="L72" s="12">
        <v>-2.9771000000000001</v>
      </c>
      <c r="M72" s="12">
        <v>1.6489</v>
      </c>
      <c r="N72" s="12">
        <v>0.58020000000000005</v>
      </c>
    </row>
    <row r="73" spans="1:14" ht="16.5" thickTop="1" thickBot="1" x14ac:dyDescent="0.3">
      <c r="A73" s="2" t="s">
        <v>69</v>
      </c>
      <c r="B73" s="1">
        <v>567</v>
      </c>
      <c r="C73" s="10">
        <v>2844</v>
      </c>
      <c r="D73" s="10">
        <v>-100</v>
      </c>
      <c r="E73" s="10">
        <v>14308</v>
      </c>
      <c r="F73" s="10">
        <v>1.7022999999999999</v>
      </c>
      <c r="G73" s="10">
        <v>-5.9900000000000002E-2</v>
      </c>
      <c r="H73" s="10">
        <v>8.5640999999999998</v>
      </c>
      <c r="I73" s="12">
        <v>-190</v>
      </c>
      <c r="J73" s="12">
        <v>99</v>
      </c>
      <c r="K73" s="12">
        <v>44</v>
      </c>
      <c r="L73" s="12">
        <v>-2.9007999999999998</v>
      </c>
      <c r="M73" s="12">
        <v>1.5115000000000001</v>
      </c>
      <c r="N73" s="12">
        <v>0.67179999999999995</v>
      </c>
    </row>
    <row r="74" spans="1:14" ht="16.5" thickTop="1" thickBot="1" x14ac:dyDescent="0.3">
      <c r="A74" s="2" t="s">
        <v>70</v>
      </c>
      <c r="B74" s="1">
        <v>575</v>
      </c>
      <c r="C74" s="10">
        <v>2708</v>
      </c>
      <c r="D74" s="10">
        <v>-68</v>
      </c>
      <c r="E74" s="10">
        <v>14448</v>
      </c>
      <c r="F74" s="10">
        <v>1.6209</v>
      </c>
      <c r="G74" s="10">
        <v>-4.07E-2</v>
      </c>
      <c r="H74" s="10">
        <v>8.6478999999999999</v>
      </c>
      <c r="I74" s="12">
        <v>-188</v>
      </c>
      <c r="J74" s="12">
        <v>97</v>
      </c>
      <c r="K74" s="12">
        <v>39</v>
      </c>
      <c r="L74" s="12">
        <v>-2.8702000000000001</v>
      </c>
      <c r="M74" s="12">
        <v>1.4809000000000001</v>
      </c>
      <c r="N74" s="12">
        <v>0.59540000000000004</v>
      </c>
    </row>
    <row r="75" spans="1:14" ht="16.5" thickTop="1" thickBot="1" x14ac:dyDescent="0.3">
      <c r="A75" s="2" t="s">
        <v>71</v>
      </c>
      <c r="B75" s="1">
        <v>583</v>
      </c>
      <c r="C75" s="10">
        <v>2856</v>
      </c>
      <c r="D75" s="10">
        <v>-68</v>
      </c>
      <c r="E75" s="10">
        <v>14436</v>
      </c>
      <c r="F75" s="10">
        <v>1.7095</v>
      </c>
      <c r="G75" s="10">
        <v>-4.07E-2</v>
      </c>
      <c r="H75" s="10">
        <v>8.6407000000000007</v>
      </c>
      <c r="I75" s="12">
        <v>-185</v>
      </c>
      <c r="J75" s="12">
        <v>112</v>
      </c>
      <c r="K75" s="12">
        <v>37</v>
      </c>
      <c r="L75" s="12">
        <v>-2.8243999999999998</v>
      </c>
      <c r="M75" s="12">
        <v>1.7099</v>
      </c>
      <c r="N75" s="12">
        <v>0.56489999999999996</v>
      </c>
    </row>
    <row r="76" spans="1:14" ht="16.5" thickTop="1" thickBot="1" x14ac:dyDescent="0.3">
      <c r="A76" s="2" t="s">
        <v>72</v>
      </c>
      <c r="B76" s="1">
        <v>591</v>
      </c>
      <c r="C76" s="10">
        <v>2860</v>
      </c>
      <c r="D76" s="10">
        <v>-76</v>
      </c>
      <c r="E76" s="10">
        <v>14376</v>
      </c>
      <c r="F76" s="10">
        <v>1.7119</v>
      </c>
      <c r="G76" s="10">
        <v>-4.5499999999999999E-2</v>
      </c>
      <c r="H76" s="10">
        <v>8.6047999999999991</v>
      </c>
      <c r="I76" s="12">
        <v>-188</v>
      </c>
      <c r="J76" s="12">
        <v>103</v>
      </c>
      <c r="K76" s="12">
        <v>52</v>
      </c>
      <c r="L76" s="12">
        <v>-2.8702000000000001</v>
      </c>
      <c r="M76" s="12">
        <v>1.5725</v>
      </c>
      <c r="N76" s="12">
        <v>0.79390000000000005</v>
      </c>
    </row>
    <row r="77" spans="1:14" ht="16.5" thickTop="1" thickBot="1" x14ac:dyDescent="0.3">
      <c r="A77" s="2" t="s">
        <v>73</v>
      </c>
      <c r="B77" s="1">
        <v>599</v>
      </c>
      <c r="C77" s="10">
        <v>2820</v>
      </c>
      <c r="D77" s="10">
        <v>-92</v>
      </c>
      <c r="E77" s="10">
        <v>14572</v>
      </c>
      <c r="F77" s="10">
        <v>1.6879</v>
      </c>
      <c r="G77" s="10">
        <v>-5.5100000000000003E-2</v>
      </c>
      <c r="H77" s="10">
        <v>8.7220999999999993</v>
      </c>
      <c r="I77" s="12">
        <v>-191</v>
      </c>
      <c r="J77" s="12">
        <v>112</v>
      </c>
      <c r="K77" s="12">
        <v>39</v>
      </c>
      <c r="L77" s="12">
        <v>-2.9159999999999999</v>
      </c>
      <c r="M77" s="12">
        <v>1.7099</v>
      </c>
      <c r="N77" s="12">
        <v>0.59540000000000004</v>
      </c>
    </row>
    <row r="78" spans="1:14" ht="16.5" thickTop="1" thickBot="1" x14ac:dyDescent="0.3">
      <c r="A78" s="2" t="s">
        <v>74</v>
      </c>
      <c r="B78" s="1">
        <v>607</v>
      </c>
      <c r="C78" s="10">
        <v>2876</v>
      </c>
      <c r="D78" s="10">
        <v>36</v>
      </c>
      <c r="E78" s="10">
        <v>14544</v>
      </c>
      <c r="F78" s="10">
        <v>1.7214</v>
      </c>
      <c r="G78" s="10">
        <v>2.1499999999999998E-2</v>
      </c>
      <c r="H78" s="10">
        <v>8.7052999999999994</v>
      </c>
      <c r="I78" s="12">
        <v>-203</v>
      </c>
      <c r="J78" s="12">
        <v>98</v>
      </c>
      <c r="K78" s="12">
        <v>42</v>
      </c>
      <c r="L78" s="12">
        <v>-3.0992000000000002</v>
      </c>
      <c r="M78" s="12">
        <v>1.4962</v>
      </c>
      <c r="N78" s="12">
        <v>0.64119999999999999</v>
      </c>
    </row>
    <row r="79" spans="1:14" ht="16.5" thickTop="1" thickBot="1" x14ac:dyDescent="0.3">
      <c r="A79" s="2" t="s">
        <v>75</v>
      </c>
      <c r="B79" s="1">
        <v>614</v>
      </c>
      <c r="C79" s="10">
        <v>2820</v>
      </c>
      <c r="D79" s="10">
        <v>40</v>
      </c>
      <c r="E79" s="10">
        <v>14392</v>
      </c>
      <c r="F79" s="10">
        <v>1.6879</v>
      </c>
      <c r="G79" s="10">
        <v>2.3900000000000001E-2</v>
      </c>
      <c r="H79" s="10">
        <v>8.6143000000000001</v>
      </c>
      <c r="I79" s="12">
        <v>-193</v>
      </c>
      <c r="J79" s="12">
        <v>108</v>
      </c>
      <c r="K79" s="12">
        <v>50</v>
      </c>
      <c r="L79" s="12">
        <v>-2.9466000000000001</v>
      </c>
      <c r="M79" s="12">
        <v>1.6489</v>
      </c>
      <c r="N79" s="12">
        <v>0.76339999999999997</v>
      </c>
    </row>
    <row r="80" spans="1:14" ht="16.5" thickTop="1" thickBot="1" x14ac:dyDescent="0.3">
      <c r="A80" s="2" t="s">
        <v>76</v>
      </c>
      <c r="B80" s="1">
        <v>622</v>
      </c>
      <c r="C80" s="10">
        <v>2780</v>
      </c>
      <c r="D80" s="10">
        <v>4</v>
      </c>
      <c r="E80" s="10">
        <v>14340</v>
      </c>
      <c r="F80" s="10">
        <v>1.6639999999999999</v>
      </c>
      <c r="G80" s="10">
        <v>2.4E-2</v>
      </c>
      <c r="H80" s="10">
        <v>8.5831999999999997</v>
      </c>
      <c r="I80" s="12">
        <v>-204</v>
      </c>
      <c r="J80" s="12">
        <v>105</v>
      </c>
      <c r="K80" s="12">
        <v>39</v>
      </c>
      <c r="L80" s="12">
        <v>-3.1145</v>
      </c>
      <c r="M80" s="12">
        <v>1.6031</v>
      </c>
      <c r="N80" s="12">
        <v>0.59540000000000004</v>
      </c>
    </row>
    <row r="81" spans="1:14" ht="16.5" thickTop="1" thickBot="1" x14ac:dyDescent="0.3">
      <c r="A81" s="2" t="s">
        <v>77</v>
      </c>
      <c r="B81" s="1">
        <v>629</v>
      </c>
      <c r="C81" s="10">
        <v>2812</v>
      </c>
      <c r="D81" s="10">
        <v>16</v>
      </c>
      <c r="E81" s="10">
        <v>14256</v>
      </c>
      <c r="F81" s="10">
        <v>1.6831</v>
      </c>
      <c r="G81" s="10">
        <v>9.6000000000000002E-2</v>
      </c>
      <c r="H81" s="10">
        <v>8.5328999999999997</v>
      </c>
      <c r="I81" s="12">
        <v>-192</v>
      </c>
      <c r="J81" s="12">
        <v>103</v>
      </c>
      <c r="K81" s="12">
        <v>33</v>
      </c>
      <c r="L81" s="12">
        <v>-2.9312999999999998</v>
      </c>
      <c r="M81" s="12">
        <v>1.5725</v>
      </c>
      <c r="N81" s="12">
        <v>0.50380000000000003</v>
      </c>
    </row>
    <row r="82" spans="1:14" ht="16.5" thickTop="1" thickBot="1" x14ac:dyDescent="0.3">
      <c r="A82" s="2" t="s">
        <v>78</v>
      </c>
      <c r="B82" s="1">
        <v>636</v>
      </c>
      <c r="C82" s="10">
        <v>2800</v>
      </c>
      <c r="D82" s="10">
        <v>-80</v>
      </c>
      <c r="E82" s="10">
        <v>14496</v>
      </c>
      <c r="F82" s="10">
        <v>1.6758999999999999</v>
      </c>
      <c r="G82" s="10">
        <v>-4.7899999999999998E-2</v>
      </c>
      <c r="H82" s="10">
        <v>8.6766000000000005</v>
      </c>
      <c r="I82" s="12">
        <v>-195</v>
      </c>
      <c r="J82" s="12">
        <v>102</v>
      </c>
      <c r="K82" s="12">
        <v>41</v>
      </c>
      <c r="L82" s="12">
        <v>-2.9771000000000001</v>
      </c>
      <c r="M82" s="12">
        <v>1.5572999999999999</v>
      </c>
      <c r="N82" s="12">
        <v>0.626</v>
      </c>
    </row>
    <row r="83" spans="1:14" ht="16.5" thickTop="1" thickBot="1" x14ac:dyDescent="0.3">
      <c r="A83" s="2" t="s">
        <v>79</v>
      </c>
      <c r="B83" s="1">
        <v>644</v>
      </c>
      <c r="C83" s="10">
        <v>2768</v>
      </c>
      <c r="D83" s="10">
        <v>44</v>
      </c>
      <c r="E83" s="10">
        <v>14364</v>
      </c>
      <c r="F83" s="10">
        <v>1.6568000000000001</v>
      </c>
      <c r="G83" s="10">
        <v>2.63E-2</v>
      </c>
      <c r="H83" s="10">
        <v>8.5975999999999999</v>
      </c>
      <c r="I83" s="12">
        <v>-194</v>
      </c>
      <c r="J83" s="12">
        <v>111</v>
      </c>
      <c r="K83" s="12">
        <v>47</v>
      </c>
      <c r="L83" s="12">
        <v>-2.9618000000000002</v>
      </c>
      <c r="M83" s="12">
        <v>1.6947000000000001</v>
      </c>
      <c r="N83" s="12">
        <v>0.71760000000000002</v>
      </c>
    </row>
    <row r="84" spans="1:14" ht="16.5" thickTop="1" thickBot="1" x14ac:dyDescent="0.3">
      <c r="A84" s="2" t="s">
        <v>80</v>
      </c>
      <c r="B84" s="1">
        <v>652</v>
      </c>
      <c r="C84" s="10">
        <v>2888</v>
      </c>
      <c r="D84" s="10">
        <v>-144</v>
      </c>
      <c r="E84" s="10">
        <v>14508</v>
      </c>
      <c r="F84" s="10">
        <v>1.7285999999999999</v>
      </c>
      <c r="G84" s="10">
        <v>-8.6199999999999999E-2</v>
      </c>
      <c r="H84" s="10">
        <v>8.6837999999999997</v>
      </c>
      <c r="I84" s="12">
        <v>-185</v>
      </c>
      <c r="J84" s="12">
        <v>117</v>
      </c>
      <c r="K84" s="12">
        <v>45</v>
      </c>
      <c r="L84" s="12">
        <v>-2.8243999999999998</v>
      </c>
      <c r="M84" s="12">
        <v>1.7863</v>
      </c>
      <c r="N84" s="12">
        <v>0.68700000000000006</v>
      </c>
    </row>
    <row r="85" spans="1:14" ht="16.5" thickTop="1" thickBot="1" x14ac:dyDescent="0.3">
      <c r="A85" s="2" t="s">
        <v>81</v>
      </c>
      <c r="B85" s="1">
        <v>660</v>
      </c>
      <c r="C85" s="10">
        <v>2876</v>
      </c>
      <c r="D85" s="10">
        <v>-76</v>
      </c>
      <c r="E85" s="10">
        <v>14252</v>
      </c>
      <c r="F85" s="10">
        <v>1.7214</v>
      </c>
      <c r="G85" s="10">
        <v>-4.5499999999999999E-2</v>
      </c>
      <c r="H85" s="10">
        <v>8.5305</v>
      </c>
      <c r="I85" s="12">
        <v>-194</v>
      </c>
      <c r="J85" s="12">
        <v>97</v>
      </c>
      <c r="K85" s="12">
        <v>40</v>
      </c>
      <c r="L85" s="12">
        <v>-2.9618000000000002</v>
      </c>
      <c r="M85" s="12">
        <v>1.4809000000000001</v>
      </c>
      <c r="N85" s="12">
        <v>0.61070000000000002</v>
      </c>
    </row>
    <row r="86" spans="1:14" ht="16.5" thickTop="1" thickBot="1" x14ac:dyDescent="0.3">
      <c r="A86" s="2" t="s">
        <v>82</v>
      </c>
      <c r="B86" s="1">
        <v>668</v>
      </c>
      <c r="C86" s="10">
        <v>2792</v>
      </c>
      <c r="D86" s="10">
        <v>28</v>
      </c>
      <c r="E86" s="10">
        <v>14388</v>
      </c>
      <c r="F86" s="10">
        <v>1.6712</v>
      </c>
      <c r="G86" s="10">
        <v>1.6799999999999999E-2</v>
      </c>
      <c r="H86" s="10">
        <v>8.6119000000000003</v>
      </c>
      <c r="I86" s="12">
        <v>-191</v>
      </c>
      <c r="J86" s="12">
        <v>102</v>
      </c>
      <c r="K86" s="12">
        <v>38</v>
      </c>
      <c r="L86" s="12">
        <v>-2.9159999999999999</v>
      </c>
      <c r="M86" s="12">
        <v>1.5572999999999999</v>
      </c>
      <c r="N86" s="12">
        <v>0.58020000000000005</v>
      </c>
    </row>
    <row r="87" spans="1:14" ht="16.5" thickTop="1" thickBot="1" x14ac:dyDescent="0.3">
      <c r="A87" s="2" t="s">
        <v>83</v>
      </c>
      <c r="B87" s="1">
        <v>676</v>
      </c>
      <c r="C87" s="10">
        <v>2764</v>
      </c>
      <c r="D87" s="10">
        <v>-128</v>
      </c>
      <c r="E87" s="10">
        <v>14252</v>
      </c>
      <c r="F87" s="10">
        <v>1.6544000000000001</v>
      </c>
      <c r="G87" s="10">
        <v>-7.6600000000000001E-2</v>
      </c>
      <c r="H87" s="10">
        <v>8.5305</v>
      </c>
      <c r="I87" s="12">
        <v>-194</v>
      </c>
      <c r="J87" s="12">
        <v>111</v>
      </c>
      <c r="K87" s="12">
        <v>39</v>
      </c>
      <c r="L87" s="12">
        <v>-2.9618000000000002</v>
      </c>
      <c r="M87" s="12">
        <v>1.6947000000000001</v>
      </c>
      <c r="N87" s="12">
        <v>0.59540000000000004</v>
      </c>
    </row>
    <row r="88" spans="1:14" ht="16.5" thickTop="1" thickBot="1" x14ac:dyDescent="0.3">
      <c r="A88" s="2" t="s">
        <v>84</v>
      </c>
      <c r="B88" s="1">
        <v>684</v>
      </c>
      <c r="C88" s="10">
        <v>2780</v>
      </c>
      <c r="D88" s="10">
        <v>-68</v>
      </c>
      <c r="E88" s="10">
        <v>14532</v>
      </c>
      <c r="F88" s="10">
        <v>1.6639999999999999</v>
      </c>
      <c r="G88" s="10">
        <v>-4.07E-2</v>
      </c>
      <c r="H88" s="10">
        <v>8.6981000000000002</v>
      </c>
      <c r="I88" s="12">
        <v>-196</v>
      </c>
      <c r="J88" s="12">
        <v>105</v>
      </c>
      <c r="K88" s="12">
        <v>47</v>
      </c>
      <c r="L88" s="12">
        <v>-2.9923999999999999</v>
      </c>
      <c r="M88" s="12">
        <v>1.6031</v>
      </c>
      <c r="N88" s="12">
        <v>0.71760000000000002</v>
      </c>
    </row>
    <row r="89" spans="1:14" ht="16.5" thickTop="1" thickBot="1" x14ac:dyDescent="0.3">
      <c r="A89" s="2" t="s">
        <v>85</v>
      </c>
      <c r="B89" s="1">
        <v>692</v>
      </c>
      <c r="C89" s="10">
        <v>2824</v>
      </c>
      <c r="D89" s="10">
        <v>-80</v>
      </c>
      <c r="E89" s="10">
        <v>14372</v>
      </c>
      <c r="F89" s="10">
        <v>1.6902999999999999</v>
      </c>
      <c r="G89" s="10">
        <v>-4.7899999999999998E-2</v>
      </c>
      <c r="H89" s="10">
        <v>8.6023999999999994</v>
      </c>
      <c r="I89" s="12">
        <v>-188</v>
      </c>
      <c r="J89" s="12">
        <v>112</v>
      </c>
      <c r="K89" s="12">
        <v>39</v>
      </c>
      <c r="L89" s="12">
        <v>-2.8702000000000001</v>
      </c>
      <c r="M89" s="12">
        <v>1.7099</v>
      </c>
      <c r="N89" s="12">
        <v>0.59540000000000004</v>
      </c>
    </row>
    <row r="90" spans="1:14" ht="16.5" thickTop="1" thickBot="1" x14ac:dyDescent="0.3">
      <c r="A90" s="2" t="s">
        <v>86</v>
      </c>
      <c r="B90" s="1">
        <v>700</v>
      </c>
      <c r="C90" s="10">
        <v>2788</v>
      </c>
      <c r="D90" s="10">
        <v>-48</v>
      </c>
      <c r="E90" s="10">
        <v>14348</v>
      </c>
      <c r="F90" s="10">
        <v>1.6688000000000001</v>
      </c>
      <c r="G90" s="10">
        <v>-2.87E-2</v>
      </c>
      <c r="H90" s="10">
        <v>8.5879999999999992</v>
      </c>
      <c r="I90" s="12">
        <v>-200</v>
      </c>
      <c r="J90" s="12">
        <v>113</v>
      </c>
      <c r="K90" s="12">
        <v>35</v>
      </c>
      <c r="L90" s="12">
        <v>-3.0533999999999999</v>
      </c>
      <c r="M90" s="12">
        <v>1.7252000000000001</v>
      </c>
      <c r="N90" s="12">
        <v>0.53439999999999999</v>
      </c>
    </row>
    <row r="91" spans="1:14" ht="16.5" thickTop="1" thickBot="1" x14ac:dyDescent="0.3">
      <c r="A91" s="2" t="s">
        <v>87</v>
      </c>
      <c r="B91" s="1">
        <v>708</v>
      </c>
      <c r="C91" s="10">
        <v>2852</v>
      </c>
      <c r="D91" s="10">
        <v>-52</v>
      </c>
      <c r="E91" s="10">
        <v>14436</v>
      </c>
      <c r="F91" s="10">
        <v>1.7071000000000001</v>
      </c>
      <c r="G91" s="10">
        <v>-3.1099999999999999E-2</v>
      </c>
      <c r="H91" s="10">
        <v>8.6407000000000007</v>
      </c>
      <c r="I91" s="12">
        <v>-191</v>
      </c>
      <c r="J91" s="12">
        <v>106</v>
      </c>
      <c r="K91" s="12">
        <v>31</v>
      </c>
      <c r="L91" s="12">
        <v>-2.9159999999999999</v>
      </c>
      <c r="M91" s="12">
        <v>1.6183000000000001</v>
      </c>
      <c r="N91" s="12">
        <v>0.4733</v>
      </c>
    </row>
    <row r="92" spans="1:14" ht="16.5" thickTop="1" thickBot="1" x14ac:dyDescent="0.3">
      <c r="A92" s="2" t="s">
        <v>88</v>
      </c>
      <c r="B92" s="1">
        <v>716</v>
      </c>
      <c r="C92" s="10">
        <v>2908</v>
      </c>
      <c r="D92" s="10">
        <v>-96</v>
      </c>
      <c r="E92" s="10">
        <v>14484</v>
      </c>
      <c r="F92" s="10">
        <v>1.7405999999999999</v>
      </c>
      <c r="G92" s="10">
        <v>-5.7500000000000002E-2</v>
      </c>
      <c r="H92" s="10">
        <v>8.6693999999999996</v>
      </c>
      <c r="I92" s="12">
        <v>-195</v>
      </c>
      <c r="J92" s="12">
        <v>107</v>
      </c>
      <c r="K92" s="12">
        <v>46</v>
      </c>
      <c r="L92" s="12">
        <v>-2.9771000000000001</v>
      </c>
      <c r="M92" s="12">
        <v>1.6335999999999999</v>
      </c>
      <c r="N92" s="12">
        <v>0.70230000000000004</v>
      </c>
    </row>
    <row r="93" spans="1:14" ht="16.5" thickTop="1" thickBot="1" x14ac:dyDescent="0.3">
      <c r="A93" s="2" t="s">
        <v>89</v>
      </c>
      <c r="B93" s="1">
        <v>724</v>
      </c>
      <c r="C93" s="10">
        <v>2844</v>
      </c>
      <c r="D93" s="10">
        <v>-72</v>
      </c>
      <c r="E93" s="10">
        <v>14472</v>
      </c>
      <c r="F93" s="10">
        <v>1.7022999999999999</v>
      </c>
      <c r="G93" s="10">
        <v>-4.3099999999999999E-2</v>
      </c>
      <c r="H93" s="10">
        <v>8.6622000000000003</v>
      </c>
      <c r="I93" s="12">
        <v>-192</v>
      </c>
      <c r="J93" s="12">
        <v>102</v>
      </c>
      <c r="K93" s="12">
        <v>34</v>
      </c>
      <c r="L93" s="12">
        <v>-2.9312999999999998</v>
      </c>
      <c r="M93" s="12">
        <v>1.5572999999999999</v>
      </c>
      <c r="N93" s="12">
        <v>0.51910000000000001</v>
      </c>
    </row>
    <row r="94" spans="1:14" ht="16.5" thickTop="1" thickBot="1" x14ac:dyDescent="0.3">
      <c r="A94" s="2" t="s">
        <v>90</v>
      </c>
      <c r="B94" s="1">
        <v>732</v>
      </c>
      <c r="C94" s="10">
        <v>2780</v>
      </c>
      <c r="D94" s="10">
        <v>-64</v>
      </c>
      <c r="E94" s="10">
        <v>14360</v>
      </c>
      <c r="F94" s="10">
        <v>1.6639999999999999</v>
      </c>
      <c r="G94" s="10">
        <v>-3.8300000000000001E-2</v>
      </c>
      <c r="H94" s="10">
        <v>8.5952000000000002</v>
      </c>
      <c r="I94" s="12">
        <v>-188</v>
      </c>
      <c r="J94" s="12">
        <v>113</v>
      </c>
      <c r="K94" s="12">
        <v>44</v>
      </c>
      <c r="L94" s="12">
        <v>-2.8702000000000001</v>
      </c>
      <c r="M94" s="12">
        <v>1.7252000000000001</v>
      </c>
      <c r="N94" s="12">
        <v>0.67179999999999995</v>
      </c>
    </row>
    <row r="95" spans="1:14" ht="16.5" thickTop="1" thickBot="1" x14ac:dyDescent="0.3">
      <c r="A95" s="2" t="s">
        <v>91</v>
      </c>
      <c r="B95" s="1">
        <v>740</v>
      </c>
      <c r="C95" s="10">
        <v>2840</v>
      </c>
      <c r="D95" s="10">
        <v>-8</v>
      </c>
      <c r="E95" s="10">
        <v>14444</v>
      </c>
      <c r="F95" s="10">
        <v>1.6999</v>
      </c>
      <c r="G95" s="10">
        <v>-4.8000000000000001E-2</v>
      </c>
      <c r="H95" s="10">
        <v>8.6455000000000002</v>
      </c>
      <c r="I95" s="12">
        <v>-202</v>
      </c>
      <c r="J95" s="12">
        <v>101</v>
      </c>
      <c r="K95" s="12">
        <v>37</v>
      </c>
      <c r="L95" s="12">
        <v>-3.0840000000000001</v>
      </c>
      <c r="M95" s="12">
        <v>1.542</v>
      </c>
      <c r="N95" s="12">
        <v>0.56489999999999996</v>
      </c>
    </row>
    <row r="96" spans="1:14" ht="16.5" thickTop="1" thickBot="1" x14ac:dyDescent="0.3">
      <c r="A96" s="2" t="s">
        <v>92</v>
      </c>
      <c r="B96" s="1">
        <v>748</v>
      </c>
      <c r="C96" s="10">
        <v>2868</v>
      </c>
      <c r="D96" s="10">
        <v>-16</v>
      </c>
      <c r="E96" s="10">
        <v>14324</v>
      </c>
      <c r="F96" s="10">
        <v>1.7165999999999999</v>
      </c>
      <c r="G96" s="10">
        <v>-9.6000000000000002E-2</v>
      </c>
      <c r="H96" s="10">
        <v>8.5736000000000008</v>
      </c>
      <c r="I96" s="12">
        <v>-199</v>
      </c>
      <c r="J96" s="12">
        <v>110</v>
      </c>
      <c r="K96" s="12">
        <v>34</v>
      </c>
      <c r="L96" s="12">
        <v>-3.0381999999999998</v>
      </c>
      <c r="M96" s="12">
        <v>1.6794</v>
      </c>
      <c r="N96" s="12">
        <v>0.51910000000000001</v>
      </c>
    </row>
    <row r="97" spans="1:14" ht="16.5" thickTop="1" thickBot="1" x14ac:dyDescent="0.3">
      <c r="A97" s="2" t="s">
        <v>93</v>
      </c>
      <c r="B97" s="1">
        <v>756</v>
      </c>
      <c r="C97" s="10">
        <v>2804</v>
      </c>
      <c r="D97" s="10">
        <v>-64</v>
      </c>
      <c r="E97" s="10">
        <v>14376</v>
      </c>
      <c r="F97" s="10">
        <v>1.6782999999999999</v>
      </c>
      <c r="G97" s="10">
        <v>-3.8300000000000001E-2</v>
      </c>
      <c r="H97" s="10">
        <v>8.6047999999999991</v>
      </c>
      <c r="I97" s="12">
        <v>-191</v>
      </c>
      <c r="J97" s="12">
        <v>100</v>
      </c>
      <c r="K97" s="12">
        <v>39</v>
      </c>
      <c r="L97" s="12">
        <v>-2.9159999999999999</v>
      </c>
      <c r="M97" s="12">
        <v>1.5266999999999999</v>
      </c>
      <c r="N97" s="12">
        <v>0.59540000000000004</v>
      </c>
    </row>
    <row r="98" spans="1:14" ht="16.5" thickTop="1" thickBot="1" x14ac:dyDescent="0.3">
      <c r="A98" s="2" t="s">
        <v>94</v>
      </c>
      <c r="B98" s="1">
        <v>764</v>
      </c>
      <c r="C98" s="10">
        <v>2772</v>
      </c>
      <c r="D98" s="10">
        <v>-44</v>
      </c>
      <c r="E98" s="10">
        <v>14428</v>
      </c>
      <c r="F98" s="10">
        <v>1.6592</v>
      </c>
      <c r="G98" s="10">
        <v>-2.63E-2</v>
      </c>
      <c r="H98" s="10">
        <v>8.6358999999999995</v>
      </c>
      <c r="I98" s="12">
        <v>-199</v>
      </c>
      <c r="J98" s="12">
        <v>109</v>
      </c>
      <c r="K98" s="12">
        <v>31</v>
      </c>
      <c r="L98" s="12">
        <v>-3.0381999999999998</v>
      </c>
      <c r="M98" s="12">
        <v>1.6640999999999999</v>
      </c>
      <c r="N98" s="12">
        <v>0.4733</v>
      </c>
    </row>
    <row r="99" spans="1:14" ht="16.5" thickTop="1" thickBot="1" x14ac:dyDescent="0.3">
      <c r="A99" s="2" t="s">
        <v>95</v>
      </c>
      <c r="B99" s="1">
        <v>772</v>
      </c>
      <c r="C99" s="10">
        <v>2756</v>
      </c>
      <c r="D99" s="10">
        <v>-76</v>
      </c>
      <c r="E99" s="10">
        <v>14464</v>
      </c>
      <c r="F99" s="10">
        <v>1.6496</v>
      </c>
      <c r="G99" s="10">
        <v>-4.5499999999999999E-2</v>
      </c>
      <c r="H99" s="10">
        <v>8.6574000000000009</v>
      </c>
      <c r="I99" s="12">
        <v>-198</v>
      </c>
      <c r="J99" s="12">
        <v>104</v>
      </c>
      <c r="K99" s="12">
        <v>32</v>
      </c>
      <c r="L99" s="12">
        <v>-3.0228999999999999</v>
      </c>
      <c r="M99" s="12">
        <v>1.5878000000000001</v>
      </c>
      <c r="N99" s="12">
        <v>0.48849999999999999</v>
      </c>
    </row>
    <row r="100" spans="1:14" ht="16.5" thickTop="1" thickBot="1" x14ac:dyDescent="0.3">
      <c r="A100" s="2" t="s">
        <v>96</v>
      </c>
      <c r="B100" s="1">
        <v>780</v>
      </c>
      <c r="C100" s="10">
        <v>2744</v>
      </c>
      <c r="D100" s="10">
        <v>4</v>
      </c>
      <c r="E100" s="10">
        <v>14460</v>
      </c>
      <c r="F100" s="10">
        <v>1.6424000000000001</v>
      </c>
      <c r="G100" s="10">
        <v>2.4E-2</v>
      </c>
      <c r="H100" s="10">
        <v>8.6549999999999994</v>
      </c>
      <c r="I100" s="12">
        <v>-188</v>
      </c>
      <c r="J100" s="12">
        <v>107</v>
      </c>
      <c r="K100" s="12">
        <v>33</v>
      </c>
      <c r="L100" s="12">
        <v>-2.8702000000000001</v>
      </c>
      <c r="M100" s="12">
        <v>1.6335999999999999</v>
      </c>
      <c r="N100" s="12">
        <v>0.50380000000000003</v>
      </c>
    </row>
    <row r="101" spans="1:14" ht="16.5" thickTop="1" thickBot="1" x14ac:dyDescent="0.3">
      <c r="A101" s="2" t="s">
        <v>97</v>
      </c>
      <c r="B101" s="7">
        <v>787</v>
      </c>
      <c r="C101" s="10">
        <v>2836</v>
      </c>
      <c r="D101" s="10">
        <v>-52</v>
      </c>
      <c r="E101" s="10">
        <v>14512</v>
      </c>
      <c r="F101" s="10">
        <v>1.6975</v>
      </c>
      <c r="G101" s="10">
        <v>-3.1099999999999999E-2</v>
      </c>
      <c r="H101" s="10">
        <v>8.6861999999999995</v>
      </c>
      <c r="I101" s="12">
        <v>-198</v>
      </c>
      <c r="J101" s="12">
        <v>111</v>
      </c>
      <c r="K101" s="12">
        <v>29</v>
      </c>
      <c r="L101" s="12">
        <v>-3.0228999999999999</v>
      </c>
      <c r="M101" s="12">
        <v>1.6947000000000001</v>
      </c>
      <c r="N101" s="12">
        <v>0.44269999999999998</v>
      </c>
    </row>
    <row r="102" spans="1:14" ht="16.5" thickTop="1" thickBot="1" x14ac:dyDescent="0.3">
      <c r="A102" s="2" t="s">
        <v>98</v>
      </c>
      <c r="B102" s="7">
        <v>795</v>
      </c>
      <c r="C102" s="10">
        <v>2804</v>
      </c>
      <c r="D102" s="10">
        <v>36</v>
      </c>
      <c r="E102" s="10">
        <v>14400</v>
      </c>
      <c r="F102" s="10">
        <v>1.6782999999999999</v>
      </c>
      <c r="G102" s="10">
        <v>2.1499999999999998E-2</v>
      </c>
      <c r="H102" s="10">
        <v>8.6190999999999995</v>
      </c>
      <c r="I102" s="12">
        <v>-195</v>
      </c>
      <c r="J102" s="12">
        <v>111</v>
      </c>
      <c r="K102" s="12">
        <v>41</v>
      </c>
      <c r="L102" s="12">
        <v>-2.9771000000000001</v>
      </c>
      <c r="M102" s="12">
        <v>1.6947000000000001</v>
      </c>
      <c r="N102" s="12">
        <v>0.626</v>
      </c>
    </row>
    <row r="103" spans="1:14" ht="15.75" thickTop="1" x14ac:dyDescent="0.25">
      <c r="A103" s="2" t="s">
        <v>99</v>
      </c>
      <c r="B103" s="8">
        <v>803</v>
      </c>
      <c r="C103" s="13">
        <v>2868</v>
      </c>
      <c r="D103" s="13">
        <v>-28</v>
      </c>
      <c r="E103" s="13">
        <v>14332</v>
      </c>
      <c r="F103" s="13">
        <v>1.7165999999999999</v>
      </c>
      <c r="G103" s="13">
        <v>-1.6799999999999999E-2</v>
      </c>
      <c r="H103" s="13">
        <v>8.5784000000000002</v>
      </c>
      <c r="I103" s="14">
        <v>-197</v>
      </c>
      <c r="J103" s="14">
        <v>102</v>
      </c>
      <c r="K103" s="14">
        <v>35</v>
      </c>
      <c r="L103" s="14">
        <v>-3.0760000000000001</v>
      </c>
      <c r="M103" s="14">
        <v>1.5572999999999999</v>
      </c>
      <c r="N103" s="14">
        <v>0.53439999999999999</v>
      </c>
    </row>
    <row r="104" spans="1:14" x14ac:dyDescent="0.25">
      <c r="A104" s="7"/>
      <c r="B104" s="7"/>
      <c r="C104" s="15"/>
      <c r="D104" s="15"/>
      <c r="E104" s="15"/>
      <c r="F104" s="15"/>
      <c r="G104" s="15"/>
      <c r="H104" s="15"/>
      <c r="I104" s="16"/>
      <c r="J104" s="16"/>
      <c r="K104" s="16"/>
      <c r="L104" s="16"/>
      <c r="M104" s="16"/>
      <c r="N104" s="16"/>
    </row>
    <row r="105" spans="1:14" ht="15.75" thickBot="1" x14ac:dyDescent="0.3">
      <c r="A105" s="7"/>
      <c r="B105" s="7"/>
      <c r="C105" s="15"/>
      <c r="D105" s="15"/>
      <c r="E105" s="15"/>
      <c r="F105" s="15"/>
      <c r="G105" s="15"/>
      <c r="H105" s="15"/>
      <c r="I105" s="16"/>
      <c r="J105" s="16"/>
      <c r="K105" s="16"/>
      <c r="L105" s="16"/>
      <c r="M105" s="16"/>
      <c r="N105" s="16"/>
    </row>
    <row r="106" spans="1:14" ht="16.5" thickTop="1" thickBot="1" x14ac:dyDescent="0.3">
      <c r="A106" s="7"/>
      <c r="B106" s="7"/>
      <c r="C106" s="20" t="s">
        <v>115</v>
      </c>
      <c r="D106" s="20"/>
      <c r="E106" s="20"/>
      <c r="F106" s="20"/>
      <c r="G106" s="20"/>
      <c r="H106" s="20"/>
      <c r="I106" s="21" t="s">
        <v>114</v>
      </c>
      <c r="J106" s="21"/>
      <c r="K106" s="21"/>
      <c r="L106" s="21"/>
      <c r="M106" s="21"/>
      <c r="N106" s="21"/>
    </row>
    <row r="107" spans="1:14" ht="20.25" thickTop="1" thickBot="1" x14ac:dyDescent="0.35">
      <c r="A107" s="22" t="s">
        <v>119</v>
      </c>
      <c r="B107" s="23"/>
      <c r="C107" s="17" t="s">
        <v>102</v>
      </c>
      <c r="D107" s="9" t="s">
        <v>103</v>
      </c>
      <c r="E107" s="9" t="s">
        <v>104</v>
      </c>
      <c r="F107" s="9" t="s">
        <v>108</v>
      </c>
      <c r="G107" s="9" t="s">
        <v>109</v>
      </c>
      <c r="H107" s="9" t="s">
        <v>110</v>
      </c>
      <c r="I107" s="11" t="s">
        <v>105</v>
      </c>
      <c r="J107" s="11" t="s">
        <v>106</v>
      </c>
      <c r="K107" s="11" t="s">
        <v>107</v>
      </c>
      <c r="L107" s="11" t="s">
        <v>111</v>
      </c>
      <c r="M107" s="11" t="s">
        <v>112</v>
      </c>
      <c r="N107" s="11" t="s">
        <v>113</v>
      </c>
    </row>
    <row r="108" spans="1:14" ht="16.5" thickTop="1" thickBot="1" x14ac:dyDescent="0.3">
      <c r="A108" s="18" t="s">
        <v>116</v>
      </c>
      <c r="B108" s="19">
        <f t="shared" ref="B108:N108" si="0">MIN(B4:B103)</f>
        <v>0</v>
      </c>
      <c r="C108" s="5">
        <f t="shared" si="0"/>
        <v>2696</v>
      </c>
      <c r="D108" s="5">
        <f t="shared" si="0"/>
        <v>-148</v>
      </c>
      <c r="E108" s="5">
        <f t="shared" si="0"/>
        <v>14208</v>
      </c>
      <c r="F108" s="5">
        <f t="shared" si="0"/>
        <v>1.6136999999999999</v>
      </c>
      <c r="G108" s="5">
        <f t="shared" si="0"/>
        <v>-9.6000000000000002E-2</v>
      </c>
      <c r="H108" s="5">
        <f t="shared" si="0"/>
        <v>8.5042000000000009</v>
      </c>
      <c r="I108" s="5">
        <f t="shared" si="0"/>
        <v>-205</v>
      </c>
      <c r="J108" s="5">
        <f t="shared" si="0"/>
        <v>90</v>
      </c>
      <c r="K108" s="5">
        <f t="shared" si="0"/>
        <v>26</v>
      </c>
      <c r="L108" s="5">
        <f t="shared" si="0"/>
        <v>-3.1297999999999999</v>
      </c>
      <c r="M108" s="5">
        <f t="shared" si="0"/>
        <v>1.3740000000000001</v>
      </c>
      <c r="N108" s="5">
        <f t="shared" si="0"/>
        <v>0.39689999999999998</v>
      </c>
    </row>
    <row r="109" spans="1:14" ht="16.5" thickTop="1" thickBot="1" x14ac:dyDescent="0.3">
      <c r="A109" s="6" t="s">
        <v>117</v>
      </c>
      <c r="B109" s="5">
        <f t="shared" ref="B109:N109" si="1">MAX(B4:B103)</f>
        <v>803</v>
      </c>
      <c r="C109" s="5">
        <f t="shared" si="1"/>
        <v>2984</v>
      </c>
      <c r="D109" s="5">
        <f t="shared" si="1"/>
        <v>120</v>
      </c>
      <c r="E109" s="5">
        <f t="shared" si="1"/>
        <v>14744</v>
      </c>
      <c r="F109" s="5">
        <f t="shared" si="1"/>
        <v>1.7861</v>
      </c>
      <c r="G109" s="5">
        <f t="shared" si="1"/>
        <v>9.6000000000000002E-2</v>
      </c>
      <c r="H109" s="5">
        <f t="shared" si="1"/>
        <v>8.8249999999999993</v>
      </c>
      <c r="I109" s="5">
        <f t="shared" si="1"/>
        <v>-182</v>
      </c>
      <c r="J109" s="5">
        <f t="shared" si="1"/>
        <v>122</v>
      </c>
      <c r="K109" s="5">
        <f t="shared" si="1"/>
        <v>52</v>
      </c>
      <c r="L109" s="5">
        <f t="shared" si="1"/>
        <v>-2.7786</v>
      </c>
      <c r="M109" s="5">
        <f t="shared" si="1"/>
        <v>1.8626</v>
      </c>
      <c r="N109" s="5">
        <f t="shared" si="1"/>
        <v>0.79390000000000005</v>
      </c>
    </row>
    <row r="110" spans="1:14" ht="16.5" thickTop="1" thickBot="1" x14ac:dyDescent="0.3">
      <c r="A110" s="6" t="s">
        <v>118</v>
      </c>
      <c r="B110" s="5">
        <f t="shared" ref="B110:N110" si="2">B109-B108</f>
        <v>803</v>
      </c>
      <c r="C110" s="5">
        <f t="shared" si="2"/>
        <v>288</v>
      </c>
      <c r="D110" s="5">
        <f t="shared" si="2"/>
        <v>268</v>
      </c>
      <c r="E110" s="5">
        <f t="shared" si="2"/>
        <v>536</v>
      </c>
      <c r="F110" s="5">
        <f t="shared" si="2"/>
        <v>0.17240000000000011</v>
      </c>
      <c r="G110" s="5">
        <f t="shared" si="2"/>
        <v>0.192</v>
      </c>
      <c r="H110" s="5">
        <f t="shared" si="2"/>
        <v>0.32079999999999842</v>
      </c>
      <c r="I110" s="5">
        <f t="shared" si="2"/>
        <v>23</v>
      </c>
      <c r="J110" s="5">
        <f t="shared" si="2"/>
        <v>32</v>
      </c>
      <c r="K110" s="5">
        <f t="shared" si="2"/>
        <v>26</v>
      </c>
      <c r="L110" s="5">
        <f t="shared" si="2"/>
        <v>0.35119999999999996</v>
      </c>
      <c r="M110" s="5">
        <f t="shared" si="2"/>
        <v>0.48859999999999992</v>
      </c>
      <c r="N110" s="5">
        <f t="shared" si="2"/>
        <v>0.39700000000000008</v>
      </c>
    </row>
    <row r="111" spans="1:14" ht="15.75" thickTop="1" x14ac:dyDescent="0.25"/>
  </sheetData>
  <mergeCells count="5">
    <mergeCell ref="C2:H2"/>
    <mergeCell ref="I2:N2"/>
    <mergeCell ref="C106:H106"/>
    <mergeCell ref="I106:N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94" workbookViewId="0">
      <selection activeCell="B105" sqref="B105:N107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20" t="s">
        <v>115</v>
      </c>
      <c r="D2" s="20"/>
      <c r="E2" s="20"/>
      <c r="F2" s="20"/>
      <c r="G2" s="20"/>
      <c r="H2" s="20"/>
      <c r="I2" s="21" t="s">
        <v>114</v>
      </c>
      <c r="J2" s="21"/>
      <c r="K2" s="21"/>
      <c r="L2" s="21"/>
      <c r="M2" s="21"/>
      <c r="N2" s="21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2732</v>
      </c>
      <c r="D4" s="10">
        <v>148</v>
      </c>
      <c r="E4" s="10">
        <v>14484</v>
      </c>
      <c r="F4" s="10">
        <v>1.6352</v>
      </c>
      <c r="G4" s="10">
        <v>8.8599999999999998E-2</v>
      </c>
      <c r="H4" s="10">
        <v>8.6693999999999996</v>
      </c>
      <c r="I4" s="12">
        <v>-207</v>
      </c>
      <c r="J4" s="12">
        <v>121</v>
      </c>
      <c r="K4" s="12">
        <v>36</v>
      </c>
      <c r="L4" s="12">
        <v>-3.1602999999999999</v>
      </c>
      <c r="M4" s="12">
        <v>1.8472999999999999</v>
      </c>
      <c r="N4" s="12">
        <v>0.54959999999999998</v>
      </c>
    </row>
    <row r="5" spans="1:14" ht="16.5" thickTop="1" thickBot="1" x14ac:dyDescent="0.3">
      <c r="A5" s="2" t="s">
        <v>1</v>
      </c>
      <c r="B5" s="1">
        <v>16</v>
      </c>
      <c r="C5" s="10">
        <v>2868</v>
      </c>
      <c r="D5" s="10">
        <v>-60</v>
      </c>
      <c r="E5" s="10">
        <v>14400</v>
      </c>
      <c r="F5" s="10">
        <v>1.7165999999999999</v>
      </c>
      <c r="G5" s="10">
        <v>-3.5900000000000001E-2</v>
      </c>
      <c r="H5" s="10">
        <v>8.6190999999999995</v>
      </c>
      <c r="I5" s="12">
        <v>-187</v>
      </c>
      <c r="J5" s="12">
        <v>87</v>
      </c>
      <c r="K5" s="12">
        <v>37</v>
      </c>
      <c r="L5" s="12">
        <v>-2.855</v>
      </c>
      <c r="M5" s="12">
        <v>1.3282</v>
      </c>
      <c r="N5" s="12">
        <v>0.56489999999999996</v>
      </c>
    </row>
    <row r="6" spans="1:14" ht="16.5" thickTop="1" thickBot="1" x14ac:dyDescent="0.3">
      <c r="A6" s="2" t="s">
        <v>2</v>
      </c>
      <c r="B6" s="1">
        <v>32</v>
      </c>
      <c r="C6" s="10">
        <v>2832</v>
      </c>
      <c r="D6" s="10">
        <v>-104</v>
      </c>
      <c r="E6" s="10">
        <v>14512</v>
      </c>
      <c r="F6" s="10">
        <v>1.6951000000000001</v>
      </c>
      <c r="G6" s="10">
        <v>-6.2199999999999998E-2</v>
      </c>
      <c r="H6" s="10">
        <v>8.6861999999999995</v>
      </c>
      <c r="I6" s="12">
        <v>-197</v>
      </c>
      <c r="J6" s="12">
        <v>117</v>
      </c>
      <c r="K6" s="12">
        <v>41</v>
      </c>
      <c r="L6" s="12">
        <v>-3.0760000000000001</v>
      </c>
      <c r="M6" s="12">
        <v>1.7863</v>
      </c>
      <c r="N6" s="12">
        <v>0.626</v>
      </c>
    </row>
    <row r="7" spans="1:14" ht="16.5" thickTop="1" thickBot="1" x14ac:dyDescent="0.3">
      <c r="A7" s="2" t="s">
        <v>3</v>
      </c>
      <c r="B7" s="1">
        <v>49</v>
      </c>
      <c r="C7" s="10">
        <v>2916</v>
      </c>
      <c r="D7" s="10">
        <v>-140</v>
      </c>
      <c r="E7" s="10">
        <v>14468</v>
      </c>
      <c r="F7" s="10">
        <v>1.7454000000000001</v>
      </c>
      <c r="G7" s="10">
        <v>-8.3799999999999999E-2</v>
      </c>
      <c r="H7" s="10">
        <v>8.6598000000000006</v>
      </c>
      <c r="I7" s="12">
        <v>-194</v>
      </c>
      <c r="J7" s="12">
        <v>104</v>
      </c>
      <c r="K7" s="12">
        <v>38</v>
      </c>
      <c r="L7" s="12">
        <v>-2.9618000000000002</v>
      </c>
      <c r="M7" s="12">
        <v>1.5878000000000001</v>
      </c>
      <c r="N7" s="12">
        <v>0.58020000000000005</v>
      </c>
    </row>
    <row r="8" spans="1:14" ht="16.5" thickTop="1" thickBot="1" x14ac:dyDescent="0.3">
      <c r="A8" s="2" t="s">
        <v>4</v>
      </c>
      <c r="B8" s="1">
        <v>66</v>
      </c>
      <c r="C8" s="10">
        <v>2768</v>
      </c>
      <c r="D8" s="10">
        <v>-80</v>
      </c>
      <c r="E8" s="10">
        <v>14440</v>
      </c>
      <c r="F8" s="10">
        <v>1.6568000000000001</v>
      </c>
      <c r="G8" s="10">
        <v>-4.7899999999999998E-2</v>
      </c>
      <c r="H8" s="10">
        <v>8.6431000000000004</v>
      </c>
      <c r="I8" s="12">
        <v>-200</v>
      </c>
      <c r="J8" s="12">
        <v>113</v>
      </c>
      <c r="K8" s="12">
        <v>26</v>
      </c>
      <c r="L8" s="12">
        <v>-3.0533999999999999</v>
      </c>
      <c r="M8" s="12">
        <v>1.7252000000000001</v>
      </c>
      <c r="N8" s="12">
        <v>0.39689999999999998</v>
      </c>
    </row>
    <row r="9" spans="1:14" ht="16.5" thickTop="1" thickBot="1" x14ac:dyDescent="0.3">
      <c r="A9" s="2" t="s">
        <v>5</v>
      </c>
      <c r="B9" s="1">
        <v>83</v>
      </c>
      <c r="C9" s="10">
        <v>2712</v>
      </c>
      <c r="D9" s="10">
        <v>20</v>
      </c>
      <c r="E9" s="10">
        <v>14316</v>
      </c>
      <c r="F9" s="10">
        <v>1.6233</v>
      </c>
      <c r="G9" s="10">
        <v>1.2E-2</v>
      </c>
      <c r="H9" s="10">
        <v>8.5687999999999995</v>
      </c>
      <c r="I9" s="12">
        <v>-200</v>
      </c>
      <c r="J9" s="12">
        <v>122</v>
      </c>
      <c r="K9" s="12">
        <v>34</v>
      </c>
      <c r="L9" s="12">
        <v>-3.0533999999999999</v>
      </c>
      <c r="M9" s="12">
        <v>1.8626</v>
      </c>
      <c r="N9" s="12">
        <v>0.51910000000000001</v>
      </c>
    </row>
    <row r="10" spans="1:14" ht="16.5" thickTop="1" thickBot="1" x14ac:dyDescent="0.3">
      <c r="A10" s="2" t="s">
        <v>6</v>
      </c>
      <c r="B10" s="1">
        <v>99</v>
      </c>
      <c r="C10" s="10">
        <v>2844</v>
      </c>
      <c r="D10" s="10">
        <v>-180</v>
      </c>
      <c r="E10" s="10">
        <v>14512</v>
      </c>
      <c r="F10" s="10">
        <v>1.7022999999999999</v>
      </c>
      <c r="G10" s="10">
        <v>-0.1077</v>
      </c>
      <c r="H10" s="10">
        <v>8.6861999999999995</v>
      </c>
      <c r="I10" s="12">
        <v>-189</v>
      </c>
      <c r="J10" s="12">
        <v>98</v>
      </c>
      <c r="K10" s="12">
        <v>31</v>
      </c>
      <c r="L10" s="12">
        <v>-2.8855</v>
      </c>
      <c r="M10" s="12">
        <v>1.4962</v>
      </c>
      <c r="N10" s="12">
        <v>0.4733</v>
      </c>
    </row>
    <row r="11" spans="1:14" ht="16.5" thickTop="1" thickBot="1" x14ac:dyDescent="0.3">
      <c r="A11" s="2" t="s">
        <v>7</v>
      </c>
      <c r="B11" s="1">
        <v>116</v>
      </c>
      <c r="C11" s="10">
        <v>2768</v>
      </c>
      <c r="D11" s="10">
        <v>-88</v>
      </c>
      <c r="E11" s="10">
        <v>14416</v>
      </c>
      <c r="F11" s="10">
        <v>1.6568000000000001</v>
      </c>
      <c r="G11" s="10">
        <v>-5.2699999999999997E-2</v>
      </c>
      <c r="H11" s="10">
        <v>8.6287000000000003</v>
      </c>
      <c r="I11" s="12">
        <v>-190</v>
      </c>
      <c r="J11" s="12">
        <v>107</v>
      </c>
      <c r="K11" s="12">
        <v>50</v>
      </c>
      <c r="L11" s="12">
        <v>-2.9007999999999998</v>
      </c>
      <c r="M11" s="12">
        <v>1.6335999999999999</v>
      </c>
      <c r="N11" s="12">
        <v>0.76339999999999997</v>
      </c>
    </row>
    <row r="12" spans="1:14" ht="16.5" thickTop="1" thickBot="1" x14ac:dyDescent="0.3">
      <c r="A12" s="2" t="s">
        <v>8</v>
      </c>
      <c r="B12" s="1">
        <v>133</v>
      </c>
      <c r="C12" s="10">
        <v>2860</v>
      </c>
      <c r="D12" s="10">
        <v>-96</v>
      </c>
      <c r="E12" s="10">
        <v>14296</v>
      </c>
      <c r="F12" s="10">
        <v>1.7119</v>
      </c>
      <c r="G12" s="10">
        <v>-5.7500000000000002E-2</v>
      </c>
      <c r="H12" s="10">
        <v>8.5569000000000006</v>
      </c>
      <c r="I12" s="12">
        <v>-194</v>
      </c>
      <c r="J12" s="12">
        <v>107</v>
      </c>
      <c r="K12" s="12">
        <v>44</v>
      </c>
      <c r="L12" s="12">
        <v>-2.9618000000000002</v>
      </c>
      <c r="M12" s="12">
        <v>1.6335999999999999</v>
      </c>
      <c r="N12" s="12">
        <v>0.67179999999999995</v>
      </c>
    </row>
    <row r="13" spans="1:14" ht="16.5" thickTop="1" thickBot="1" x14ac:dyDescent="0.3">
      <c r="A13" s="2" t="s">
        <v>9</v>
      </c>
      <c r="B13" s="1">
        <v>150</v>
      </c>
      <c r="C13" s="10">
        <v>2780</v>
      </c>
      <c r="D13" s="10">
        <v>0</v>
      </c>
      <c r="E13" s="10">
        <v>14568</v>
      </c>
      <c r="F13" s="10">
        <v>1.6639999999999999</v>
      </c>
      <c r="G13" s="10">
        <v>0</v>
      </c>
      <c r="H13" s="10">
        <v>8.7196999999999996</v>
      </c>
      <c r="I13" s="12">
        <v>-190</v>
      </c>
      <c r="J13" s="12">
        <v>100</v>
      </c>
      <c r="K13" s="12">
        <v>40</v>
      </c>
      <c r="L13" s="12">
        <v>-2.9007999999999998</v>
      </c>
      <c r="M13" s="12">
        <v>1.5266999999999999</v>
      </c>
      <c r="N13" s="12">
        <v>0.61070000000000002</v>
      </c>
    </row>
    <row r="14" spans="1:14" ht="16.5" thickTop="1" thickBot="1" x14ac:dyDescent="0.3">
      <c r="A14" s="2" t="s">
        <v>10</v>
      </c>
      <c r="B14" s="1">
        <v>166</v>
      </c>
      <c r="C14" s="10">
        <v>2812</v>
      </c>
      <c r="D14" s="10">
        <v>196</v>
      </c>
      <c r="E14" s="10">
        <v>14196</v>
      </c>
      <c r="F14" s="10">
        <v>1.6831</v>
      </c>
      <c r="G14" s="10">
        <v>0.1173</v>
      </c>
      <c r="H14" s="10">
        <v>8.4969999999999999</v>
      </c>
      <c r="I14" s="12">
        <v>-204</v>
      </c>
      <c r="J14" s="12">
        <v>103</v>
      </c>
      <c r="K14" s="12">
        <v>40</v>
      </c>
      <c r="L14" s="12">
        <v>-3.1145</v>
      </c>
      <c r="M14" s="12">
        <v>1.5725</v>
      </c>
      <c r="N14" s="12">
        <v>0.61070000000000002</v>
      </c>
    </row>
    <row r="15" spans="1:14" ht="16.5" thickTop="1" thickBot="1" x14ac:dyDescent="0.3">
      <c r="A15" s="2" t="s">
        <v>11</v>
      </c>
      <c r="B15" s="1">
        <v>183</v>
      </c>
      <c r="C15" s="10">
        <v>2828</v>
      </c>
      <c r="D15" s="10">
        <v>16</v>
      </c>
      <c r="E15" s="10">
        <v>14540</v>
      </c>
      <c r="F15" s="10">
        <v>1.6927000000000001</v>
      </c>
      <c r="G15" s="10">
        <v>9.6000000000000002E-2</v>
      </c>
      <c r="H15" s="10">
        <v>8.7028999999999996</v>
      </c>
      <c r="I15" s="12">
        <v>-199</v>
      </c>
      <c r="J15" s="12">
        <v>103</v>
      </c>
      <c r="K15" s="12">
        <v>28</v>
      </c>
      <c r="L15" s="12">
        <v>-3.0381999999999998</v>
      </c>
      <c r="M15" s="12">
        <v>1.5725</v>
      </c>
      <c r="N15" s="12">
        <v>0.42749999999999999</v>
      </c>
    </row>
    <row r="16" spans="1:14" ht="16.5" thickTop="1" thickBot="1" x14ac:dyDescent="0.3">
      <c r="A16" s="2" t="s">
        <v>12</v>
      </c>
      <c r="B16" s="1">
        <v>199</v>
      </c>
      <c r="C16" s="10">
        <v>2780</v>
      </c>
      <c r="D16" s="10">
        <v>-108</v>
      </c>
      <c r="E16" s="10">
        <v>14492</v>
      </c>
      <c r="F16" s="10">
        <v>1.6639999999999999</v>
      </c>
      <c r="G16" s="10">
        <v>-6.4600000000000005E-2</v>
      </c>
      <c r="H16" s="10">
        <v>8.6742000000000008</v>
      </c>
      <c r="I16" s="12">
        <v>-213</v>
      </c>
      <c r="J16" s="12">
        <v>107</v>
      </c>
      <c r="K16" s="12">
        <v>34</v>
      </c>
      <c r="L16" s="12">
        <v>-3.2519</v>
      </c>
      <c r="M16" s="12">
        <v>1.6335999999999999</v>
      </c>
      <c r="N16" s="12">
        <v>0.51910000000000001</v>
      </c>
    </row>
    <row r="17" spans="1:14" ht="16.5" thickTop="1" thickBot="1" x14ac:dyDescent="0.3">
      <c r="A17" s="2" t="s">
        <v>13</v>
      </c>
      <c r="B17" s="1">
        <v>216</v>
      </c>
      <c r="C17" s="10">
        <v>2836</v>
      </c>
      <c r="D17" s="10">
        <v>24</v>
      </c>
      <c r="E17" s="10">
        <v>14456</v>
      </c>
      <c r="F17" s="10">
        <v>1.6975</v>
      </c>
      <c r="G17" s="10">
        <v>1.44E-2</v>
      </c>
      <c r="H17" s="10">
        <v>8.6525999999999996</v>
      </c>
      <c r="I17" s="12">
        <v>-206</v>
      </c>
      <c r="J17" s="12">
        <v>96</v>
      </c>
      <c r="K17" s="12">
        <v>35</v>
      </c>
      <c r="L17" s="12">
        <v>-3.145</v>
      </c>
      <c r="M17" s="12">
        <v>1.4656</v>
      </c>
      <c r="N17" s="12">
        <v>0.53439999999999999</v>
      </c>
    </row>
    <row r="18" spans="1:14" ht="16.5" thickTop="1" thickBot="1" x14ac:dyDescent="0.3">
      <c r="A18" s="2" t="s">
        <v>14</v>
      </c>
      <c r="B18" s="1">
        <v>232</v>
      </c>
      <c r="C18" s="10">
        <v>2812</v>
      </c>
      <c r="D18" s="10">
        <v>-64</v>
      </c>
      <c r="E18" s="10">
        <v>14436</v>
      </c>
      <c r="F18" s="10">
        <v>1.6831</v>
      </c>
      <c r="G18" s="10">
        <v>-3.8300000000000001E-2</v>
      </c>
      <c r="H18" s="10">
        <v>8.6407000000000007</v>
      </c>
      <c r="I18" s="12">
        <v>-188</v>
      </c>
      <c r="J18" s="12">
        <v>107</v>
      </c>
      <c r="K18" s="12">
        <v>43</v>
      </c>
      <c r="L18" s="12">
        <v>-2.8702000000000001</v>
      </c>
      <c r="M18" s="12">
        <v>1.6335999999999999</v>
      </c>
      <c r="N18" s="12">
        <v>0.65649999999999997</v>
      </c>
    </row>
    <row r="19" spans="1:14" ht="16.5" thickTop="1" thickBot="1" x14ac:dyDescent="0.3">
      <c r="A19" s="2" t="s">
        <v>15</v>
      </c>
      <c r="B19" s="1">
        <v>249</v>
      </c>
      <c r="C19" s="10">
        <v>2828</v>
      </c>
      <c r="D19" s="10">
        <v>-52</v>
      </c>
      <c r="E19" s="10">
        <v>14396</v>
      </c>
      <c r="F19" s="10">
        <v>1.6927000000000001</v>
      </c>
      <c r="G19" s="10">
        <v>-3.1099999999999999E-2</v>
      </c>
      <c r="H19" s="10">
        <v>8.6166999999999998</v>
      </c>
      <c r="I19" s="12">
        <v>-181</v>
      </c>
      <c r="J19" s="12">
        <v>104</v>
      </c>
      <c r="K19" s="12">
        <v>41</v>
      </c>
      <c r="L19" s="12">
        <v>-2.7633999999999999</v>
      </c>
      <c r="M19" s="12">
        <v>1.5878000000000001</v>
      </c>
      <c r="N19" s="12">
        <v>0.626</v>
      </c>
    </row>
    <row r="20" spans="1:14" ht="16.5" thickTop="1" thickBot="1" x14ac:dyDescent="0.3">
      <c r="A20" s="2" t="s">
        <v>16</v>
      </c>
      <c r="B20" s="1">
        <v>266</v>
      </c>
      <c r="C20" s="10">
        <v>2784</v>
      </c>
      <c r="D20" s="10">
        <v>28</v>
      </c>
      <c r="E20" s="10">
        <v>14320</v>
      </c>
      <c r="F20" s="10">
        <v>1.6664000000000001</v>
      </c>
      <c r="G20" s="10">
        <v>1.6799999999999999E-2</v>
      </c>
      <c r="H20" s="10">
        <v>8.5711999999999993</v>
      </c>
      <c r="I20" s="12">
        <v>-183</v>
      </c>
      <c r="J20" s="12">
        <v>109</v>
      </c>
      <c r="K20" s="12">
        <v>33</v>
      </c>
      <c r="L20" s="12">
        <v>-2.7938999999999998</v>
      </c>
      <c r="M20" s="12">
        <v>1.6640999999999999</v>
      </c>
      <c r="N20" s="12">
        <v>0.50380000000000003</v>
      </c>
    </row>
    <row r="21" spans="1:14" ht="16.5" thickTop="1" thickBot="1" x14ac:dyDescent="0.3">
      <c r="A21" s="2" t="s">
        <v>17</v>
      </c>
      <c r="B21" s="1">
        <v>283</v>
      </c>
      <c r="C21" s="10">
        <v>2808</v>
      </c>
      <c r="D21" s="10">
        <v>-36</v>
      </c>
      <c r="E21" s="10">
        <v>14356</v>
      </c>
      <c r="F21" s="10">
        <v>1.6807000000000001</v>
      </c>
      <c r="G21" s="10">
        <v>-2.1499999999999998E-2</v>
      </c>
      <c r="H21" s="10">
        <v>8.5928000000000004</v>
      </c>
      <c r="I21" s="12">
        <v>-194</v>
      </c>
      <c r="J21" s="12">
        <v>110</v>
      </c>
      <c r="K21" s="12">
        <v>35</v>
      </c>
      <c r="L21" s="12">
        <v>-2.9618000000000002</v>
      </c>
      <c r="M21" s="12">
        <v>1.6794</v>
      </c>
      <c r="N21" s="12">
        <v>0.53439999999999999</v>
      </c>
    </row>
    <row r="22" spans="1:14" ht="16.5" thickTop="1" thickBot="1" x14ac:dyDescent="0.3">
      <c r="A22" s="2" t="s">
        <v>18</v>
      </c>
      <c r="B22" s="1">
        <v>300</v>
      </c>
      <c r="C22" s="10">
        <v>2800</v>
      </c>
      <c r="D22" s="10">
        <v>-92</v>
      </c>
      <c r="E22" s="10">
        <v>14560</v>
      </c>
      <c r="F22" s="10">
        <v>1.6758999999999999</v>
      </c>
      <c r="G22" s="10">
        <v>-5.5100000000000003E-2</v>
      </c>
      <c r="H22" s="10">
        <v>8.7149000000000001</v>
      </c>
      <c r="I22" s="12">
        <v>-183</v>
      </c>
      <c r="J22" s="12">
        <v>101</v>
      </c>
      <c r="K22" s="12">
        <v>42</v>
      </c>
      <c r="L22" s="12">
        <v>-2.7938999999999998</v>
      </c>
      <c r="M22" s="12">
        <v>1.542</v>
      </c>
      <c r="N22" s="12">
        <v>0.64119999999999999</v>
      </c>
    </row>
    <row r="23" spans="1:14" ht="16.5" thickTop="1" thickBot="1" x14ac:dyDescent="0.3">
      <c r="A23" s="2" t="s">
        <v>19</v>
      </c>
      <c r="B23" s="1">
        <v>317</v>
      </c>
      <c r="C23" s="10">
        <v>2800</v>
      </c>
      <c r="D23" s="10">
        <v>-24</v>
      </c>
      <c r="E23" s="10">
        <v>14272</v>
      </c>
      <c r="F23" s="10">
        <v>1.6758999999999999</v>
      </c>
      <c r="G23" s="10">
        <v>-1.44E-2</v>
      </c>
      <c r="H23" s="10">
        <v>8.5425000000000004</v>
      </c>
      <c r="I23" s="12">
        <v>-194</v>
      </c>
      <c r="J23" s="12">
        <v>116</v>
      </c>
      <c r="K23" s="12">
        <v>41</v>
      </c>
      <c r="L23" s="12">
        <v>-2.9618000000000002</v>
      </c>
      <c r="M23" s="12">
        <v>1.7709999999999999</v>
      </c>
      <c r="N23" s="12">
        <v>0.626</v>
      </c>
    </row>
    <row r="24" spans="1:14" ht="16.5" thickTop="1" thickBot="1" x14ac:dyDescent="0.3">
      <c r="A24" s="2" t="s">
        <v>20</v>
      </c>
      <c r="B24" s="1">
        <v>334</v>
      </c>
      <c r="C24" s="10">
        <v>3020</v>
      </c>
      <c r="D24" s="10">
        <v>-104</v>
      </c>
      <c r="E24" s="10">
        <v>14384</v>
      </c>
      <c r="F24" s="10">
        <v>1.8076000000000001</v>
      </c>
      <c r="G24" s="10">
        <v>-6.2199999999999998E-2</v>
      </c>
      <c r="H24" s="10">
        <v>8.6095000000000006</v>
      </c>
      <c r="I24" s="12">
        <v>-191</v>
      </c>
      <c r="J24" s="12">
        <v>110</v>
      </c>
      <c r="K24" s="12">
        <v>34</v>
      </c>
      <c r="L24" s="12">
        <v>-2.9159999999999999</v>
      </c>
      <c r="M24" s="12">
        <v>1.6794</v>
      </c>
      <c r="N24" s="12">
        <v>0.51910000000000001</v>
      </c>
    </row>
    <row r="25" spans="1:14" ht="16.5" thickTop="1" thickBot="1" x14ac:dyDescent="0.3">
      <c r="A25" s="2" t="s">
        <v>21</v>
      </c>
      <c r="B25" s="1">
        <v>351</v>
      </c>
      <c r="C25" s="10">
        <v>2824</v>
      </c>
      <c r="D25" s="10">
        <v>-32</v>
      </c>
      <c r="E25" s="10">
        <v>14452</v>
      </c>
      <c r="F25" s="10">
        <v>1.6902999999999999</v>
      </c>
      <c r="G25" s="10">
        <v>-1.9199999999999998E-2</v>
      </c>
      <c r="H25" s="10">
        <v>8.6502999999999997</v>
      </c>
      <c r="I25" s="12">
        <v>-196</v>
      </c>
      <c r="J25" s="12">
        <v>104</v>
      </c>
      <c r="K25" s="12">
        <v>37</v>
      </c>
      <c r="L25" s="12">
        <v>-2.9923999999999999</v>
      </c>
      <c r="M25" s="12">
        <v>1.5878000000000001</v>
      </c>
      <c r="N25" s="12">
        <v>0.56489999999999996</v>
      </c>
    </row>
    <row r="26" spans="1:14" ht="16.5" thickTop="1" thickBot="1" x14ac:dyDescent="0.3">
      <c r="A26" s="2" t="s">
        <v>22</v>
      </c>
      <c r="B26" s="1">
        <v>368</v>
      </c>
      <c r="C26" s="10">
        <v>2864</v>
      </c>
      <c r="D26" s="10">
        <v>48</v>
      </c>
      <c r="E26" s="10">
        <v>14288</v>
      </c>
      <c r="F26" s="10">
        <v>1.7141999999999999</v>
      </c>
      <c r="G26" s="10">
        <v>2.87E-2</v>
      </c>
      <c r="H26" s="10">
        <v>8.5520999999999994</v>
      </c>
      <c r="I26" s="12">
        <v>-202</v>
      </c>
      <c r="J26" s="12">
        <v>113</v>
      </c>
      <c r="K26" s="12">
        <v>41</v>
      </c>
      <c r="L26" s="12">
        <v>-3.0840000000000001</v>
      </c>
      <c r="M26" s="12">
        <v>1.7252000000000001</v>
      </c>
      <c r="N26" s="12">
        <v>0.626</v>
      </c>
    </row>
    <row r="27" spans="1:14" ht="16.5" thickTop="1" thickBot="1" x14ac:dyDescent="0.3">
      <c r="A27" s="2" t="s">
        <v>23</v>
      </c>
      <c r="B27" s="1">
        <v>385</v>
      </c>
      <c r="C27" s="10">
        <v>2812</v>
      </c>
      <c r="D27" s="10">
        <v>-52</v>
      </c>
      <c r="E27" s="10">
        <v>14356</v>
      </c>
      <c r="F27" s="10">
        <v>1.6831</v>
      </c>
      <c r="G27" s="10">
        <v>-3.1099999999999999E-2</v>
      </c>
      <c r="H27" s="10">
        <v>8.5928000000000004</v>
      </c>
      <c r="I27" s="12">
        <v>-189</v>
      </c>
      <c r="J27" s="12">
        <v>111</v>
      </c>
      <c r="K27" s="12">
        <v>35</v>
      </c>
      <c r="L27" s="12">
        <v>-2.8855</v>
      </c>
      <c r="M27" s="12">
        <v>1.6947000000000001</v>
      </c>
      <c r="N27" s="12">
        <v>0.53439999999999999</v>
      </c>
    </row>
    <row r="28" spans="1:14" ht="16.5" thickTop="1" thickBot="1" x14ac:dyDescent="0.3">
      <c r="A28" s="2" t="s">
        <v>24</v>
      </c>
      <c r="B28" s="1">
        <v>402</v>
      </c>
      <c r="C28" s="10">
        <v>2820</v>
      </c>
      <c r="D28" s="10">
        <v>-100</v>
      </c>
      <c r="E28" s="10">
        <v>14380</v>
      </c>
      <c r="F28" s="10">
        <v>1.6879</v>
      </c>
      <c r="G28" s="10">
        <v>-5.9900000000000002E-2</v>
      </c>
      <c r="H28" s="10">
        <v>8.6072000000000006</v>
      </c>
      <c r="I28" s="12">
        <v>-195</v>
      </c>
      <c r="J28" s="12">
        <v>107</v>
      </c>
      <c r="K28" s="12">
        <v>43</v>
      </c>
      <c r="L28" s="12">
        <v>-2.9771000000000001</v>
      </c>
      <c r="M28" s="12">
        <v>1.6335999999999999</v>
      </c>
      <c r="N28" s="12">
        <v>0.65649999999999997</v>
      </c>
    </row>
    <row r="29" spans="1:14" ht="16.5" thickTop="1" thickBot="1" x14ac:dyDescent="0.3">
      <c r="A29" s="2" t="s">
        <v>25</v>
      </c>
      <c r="B29" s="1">
        <v>419</v>
      </c>
      <c r="C29" s="10">
        <v>2940</v>
      </c>
      <c r="D29" s="10">
        <v>-16</v>
      </c>
      <c r="E29" s="10">
        <v>14372</v>
      </c>
      <c r="F29" s="10">
        <v>1.7597</v>
      </c>
      <c r="G29" s="10">
        <v>-9.6000000000000002E-2</v>
      </c>
      <c r="H29" s="10">
        <v>8.6023999999999994</v>
      </c>
      <c r="I29" s="12">
        <v>-194</v>
      </c>
      <c r="J29" s="12">
        <v>106</v>
      </c>
      <c r="K29" s="12">
        <v>35</v>
      </c>
      <c r="L29" s="12">
        <v>-2.9618000000000002</v>
      </c>
      <c r="M29" s="12">
        <v>1.6183000000000001</v>
      </c>
      <c r="N29" s="12">
        <v>0.53439999999999999</v>
      </c>
    </row>
    <row r="30" spans="1:14" ht="16.5" thickTop="1" thickBot="1" x14ac:dyDescent="0.3">
      <c r="A30" s="2" t="s">
        <v>26</v>
      </c>
      <c r="B30" s="1">
        <v>436</v>
      </c>
      <c r="C30" s="10">
        <v>2828</v>
      </c>
      <c r="D30" s="10">
        <v>36</v>
      </c>
      <c r="E30" s="10">
        <v>14388</v>
      </c>
      <c r="F30" s="10">
        <v>1.6927000000000001</v>
      </c>
      <c r="G30" s="10">
        <v>2.1499999999999998E-2</v>
      </c>
      <c r="H30" s="10">
        <v>8.6119000000000003</v>
      </c>
      <c r="I30" s="12">
        <v>-197</v>
      </c>
      <c r="J30" s="12">
        <v>99</v>
      </c>
      <c r="K30" s="12">
        <v>40</v>
      </c>
      <c r="L30" s="12">
        <v>-3.0760000000000001</v>
      </c>
      <c r="M30" s="12">
        <v>1.5115000000000001</v>
      </c>
      <c r="N30" s="12">
        <v>0.61070000000000002</v>
      </c>
    </row>
    <row r="31" spans="1:14" ht="16.5" thickTop="1" thickBot="1" x14ac:dyDescent="0.3">
      <c r="A31" s="2" t="s">
        <v>27</v>
      </c>
      <c r="B31" s="1">
        <v>452</v>
      </c>
      <c r="C31" s="10">
        <v>2920</v>
      </c>
      <c r="D31" s="10">
        <v>-40</v>
      </c>
      <c r="E31" s="10">
        <v>14448</v>
      </c>
      <c r="F31" s="10">
        <v>1.7478</v>
      </c>
      <c r="G31" s="10">
        <v>-2.3900000000000001E-2</v>
      </c>
      <c r="H31" s="10">
        <v>8.6478999999999999</v>
      </c>
      <c r="I31" s="12">
        <v>-194</v>
      </c>
      <c r="J31" s="12">
        <v>107</v>
      </c>
      <c r="K31" s="12">
        <v>47</v>
      </c>
      <c r="L31" s="12">
        <v>-2.9618000000000002</v>
      </c>
      <c r="M31" s="12">
        <v>1.6335999999999999</v>
      </c>
      <c r="N31" s="12">
        <v>0.71760000000000002</v>
      </c>
    </row>
    <row r="32" spans="1:14" ht="16.5" thickTop="1" thickBot="1" x14ac:dyDescent="0.3">
      <c r="A32" s="2" t="s">
        <v>28</v>
      </c>
      <c r="B32" s="1">
        <v>469</v>
      </c>
      <c r="C32" s="10">
        <v>2844</v>
      </c>
      <c r="D32" s="10">
        <v>-92</v>
      </c>
      <c r="E32" s="10">
        <v>14440</v>
      </c>
      <c r="F32" s="10">
        <v>1.7022999999999999</v>
      </c>
      <c r="G32" s="10">
        <v>-5.5100000000000003E-2</v>
      </c>
      <c r="H32" s="10">
        <v>8.6431000000000004</v>
      </c>
      <c r="I32" s="12">
        <v>-201</v>
      </c>
      <c r="J32" s="12">
        <v>114</v>
      </c>
      <c r="K32" s="12">
        <v>40</v>
      </c>
      <c r="L32" s="12">
        <v>-3.0687000000000002</v>
      </c>
      <c r="M32" s="12">
        <v>1.7404999999999999</v>
      </c>
      <c r="N32" s="12">
        <v>0.61070000000000002</v>
      </c>
    </row>
    <row r="33" spans="1:14" ht="16.5" thickTop="1" thickBot="1" x14ac:dyDescent="0.3">
      <c r="A33" s="2" t="s">
        <v>29</v>
      </c>
      <c r="B33" s="1">
        <v>486</v>
      </c>
      <c r="C33" s="10">
        <v>2796</v>
      </c>
      <c r="D33" s="10">
        <v>-132</v>
      </c>
      <c r="E33" s="10">
        <v>14512</v>
      </c>
      <c r="F33" s="10">
        <v>1.6735</v>
      </c>
      <c r="G33" s="10">
        <v>-7.9000000000000001E-2</v>
      </c>
      <c r="H33" s="10">
        <v>8.6861999999999995</v>
      </c>
      <c r="I33" s="12">
        <v>-185</v>
      </c>
      <c r="J33" s="12">
        <v>120</v>
      </c>
      <c r="K33" s="12">
        <v>40</v>
      </c>
      <c r="L33" s="12">
        <v>-2.8243999999999998</v>
      </c>
      <c r="M33" s="12">
        <v>1.8321000000000001</v>
      </c>
      <c r="N33" s="12">
        <v>0.61070000000000002</v>
      </c>
    </row>
    <row r="34" spans="1:14" ht="16.5" thickTop="1" thickBot="1" x14ac:dyDescent="0.3">
      <c r="A34" s="2" t="s">
        <v>30</v>
      </c>
      <c r="B34" s="1">
        <v>503</v>
      </c>
      <c r="C34" s="10">
        <v>2812</v>
      </c>
      <c r="D34" s="10">
        <v>-80</v>
      </c>
      <c r="E34" s="10">
        <v>14360</v>
      </c>
      <c r="F34" s="10">
        <v>1.6831</v>
      </c>
      <c r="G34" s="10">
        <v>-4.7899999999999998E-2</v>
      </c>
      <c r="H34" s="10">
        <v>8.5952000000000002</v>
      </c>
      <c r="I34" s="12">
        <v>-199</v>
      </c>
      <c r="J34" s="12">
        <v>105</v>
      </c>
      <c r="K34" s="12">
        <v>36</v>
      </c>
      <c r="L34" s="12">
        <v>-3.0381999999999998</v>
      </c>
      <c r="M34" s="12">
        <v>1.6031</v>
      </c>
      <c r="N34" s="12">
        <v>0.54959999999999998</v>
      </c>
    </row>
    <row r="35" spans="1:14" ht="16.5" thickTop="1" thickBot="1" x14ac:dyDescent="0.3">
      <c r="A35" s="2" t="s">
        <v>31</v>
      </c>
      <c r="B35" s="1">
        <v>520</v>
      </c>
      <c r="C35" s="10">
        <v>2812</v>
      </c>
      <c r="D35" s="10">
        <v>-108</v>
      </c>
      <c r="E35" s="10">
        <v>14472</v>
      </c>
      <c r="F35" s="10">
        <v>1.6831</v>
      </c>
      <c r="G35" s="10">
        <v>-6.4600000000000005E-2</v>
      </c>
      <c r="H35" s="10">
        <v>8.6622000000000003</v>
      </c>
      <c r="I35" s="12">
        <v>-201</v>
      </c>
      <c r="J35" s="12">
        <v>109</v>
      </c>
      <c r="K35" s="12">
        <v>37</v>
      </c>
      <c r="L35" s="12">
        <v>-3.0687000000000002</v>
      </c>
      <c r="M35" s="12">
        <v>1.6640999999999999</v>
      </c>
      <c r="N35" s="12">
        <v>0.56489999999999996</v>
      </c>
    </row>
    <row r="36" spans="1:14" ht="16.5" thickTop="1" thickBot="1" x14ac:dyDescent="0.3">
      <c r="A36" s="2" t="s">
        <v>32</v>
      </c>
      <c r="B36" s="1">
        <v>537</v>
      </c>
      <c r="C36" s="10">
        <v>2808</v>
      </c>
      <c r="D36" s="10">
        <v>-104</v>
      </c>
      <c r="E36" s="10">
        <v>14476</v>
      </c>
      <c r="F36" s="10">
        <v>1.6807000000000001</v>
      </c>
      <c r="G36" s="10">
        <v>-6.2199999999999998E-2</v>
      </c>
      <c r="H36" s="10">
        <v>8.6646000000000001</v>
      </c>
      <c r="I36" s="12">
        <v>-190</v>
      </c>
      <c r="J36" s="12">
        <v>109</v>
      </c>
      <c r="K36" s="12">
        <v>50</v>
      </c>
      <c r="L36" s="12">
        <v>-2.9007999999999998</v>
      </c>
      <c r="M36" s="12">
        <v>1.6640999999999999</v>
      </c>
      <c r="N36" s="12">
        <v>0.76339999999999997</v>
      </c>
    </row>
    <row r="37" spans="1:14" ht="16.5" thickTop="1" thickBot="1" x14ac:dyDescent="0.3">
      <c r="A37" s="2" t="s">
        <v>33</v>
      </c>
      <c r="B37" s="1">
        <v>554</v>
      </c>
      <c r="C37" s="10">
        <v>2916</v>
      </c>
      <c r="D37" s="10">
        <v>-20</v>
      </c>
      <c r="E37" s="10">
        <v>14444</v>
      </c>
      <c r="F37" s="10">
        <v>1.7454000000000001</v>
      </c>
      <c r="G37" s="10">
        <v>-1.2E-2</v>
      </c>
      <c r="H37" s="10">
        <v>8.6455000000000002</v>
      </c>
      <c r="I37" s="12">
        <v>-192</v>
      </c>
      <c r="J37" s="12">
        <v>109</v>
      </c>
      <c r="K37" s="12">
        <v>32</v>
      </c>
      <c r="L37" s="12">
        <v>-2.9312999999999998</v>
      </c>
      <c r="M37" s="12">
        <v>1.6640999999999999</v>
      </c>
      <c r="N37" s="12">
        <v>0.48849999999999999</v>
      </c>
    </row>
    <row r="38" spans="1:14" ht="16.5" thickTop="1" thickBot="1" x14ac:dyDescent="0.3">
      <c r="A38" s="2" t="s">
        <v>34</v>
      </c>
      <c r="B38" s="1">
        <v>571</v>
      </c>
      <c r="C38" s="10">
        <v>2908</v>
      </c>
      <c r="D38" s="10">
        <v>-80</v>
      </c>
      <c r="E38" s="10">
        <v>14348</v>
      </c>
      <c r="F38" s="10">
        <v>1.7405999999999999</v>
      </c>
      <c r="G38" s="10">
        <v>-4.7899999999999998E-2</v>
      </c>
      <c r="H38" s="10">
        <v>8.5879999999999992</v>
      </c>
      <c r="I38" s="12">
        <v>-196</v>
      </c>
      <c r="J38" s="12">
        <v>107</v>
      </c>
      <c r="K38" s="12">
        <v>42</v>
      </c>
      <c r="L38" s="12">
        <v>-2.9923999999999999</v>
      </c>
      <c r="M38" s="12">
        <v>1.6335999999999999</v>
      </c>
      <c r="N38" s="12">
        <v>0.64119999999999999</v>
      </c>
    </row>
    <row r="39" spans="1:14" ht="16.5" thickTop="1" thickBot="1" x14ac:dyDescent="0.3">
      <c r="A39" s="2" t="s">
        <v>35</v>
      </c>
      <c r="B39" s="1">
        <v>588</v>
      </c>
      <c r="C39" s="10">
        <v>2856</v>
      </c>
      <c r="D39" s="10">
        <v>-76</v>
      </c>
      <c r="E39" s="10">
        <v>14368</v>
      </c>
      <c r="F39" s="10">
        <v>1.7095</v>
      </c>
      <c r="G39" s="10">
        <v>-4.5499999999999999E-2</v>
      </c>
      <c r="H39" s="10">
        <v>8.6</v>
      </c>
      <c r="I39" s="12">
        <v>-191</v>
      </c>
      <c r="J39" s="12">
        <v>100</v>
      </c>
      <c r="K39" s="12">
        <v>36</v>
      </c>
      <c r="L39" s="12">
        <v>-2.9159999999999999</v>
      </c>
      <c r="M39" s="12">
        <v>1.5266999999999999</v>
      </c>
      <c r="N39" s="12">
        <v>0.54959999999999998</v>
      </c>
    </row>
    <row r="40" spans="1:14" ht="16.5" thickTop="1" thickBot="1" x14ac:dyDescent="0.3">
      <c r="A40" s="2" t="s">
        <v>36</v>
      </c>
      <c r="B40" s="1">
        <v>605</v>
      </c>
      <c r="C40" s="10">
        <v>2736</v>
      </c>
      <c r="D40" s="10">
        <v>-64</v>
      </c>
      <c r="E40" s="10">
        <v>14340</v>
      </c>
      <c r="F40" s="10">
        <v>1.6375999999999999</v>
      </c>
      <c r="G40" s="10">
        <v>-3.8300000000000001E-2</v>
      </c>
      <c r="H40" s="10">
        <v>8.5831999999999997</v>
      </c>
      <c r="I40" s="12">
        <v>-188</v>
      </c>
      <c r="J40" s="12">
        <v>103</v>
      </c>
      <c r="K40" s="12">
        <v>36</v>
      </c>
      <c r="L40" s="12">
        <v>-2.8702000000000001</v>
      </c>
      <c r="M40" s="12">
        <v>1.5725</v>
      </c>
      <c r="N40" s="12">
        <v>0.54959999999999998</v>
      </c>
    </row>
    <row r="41" spans="1:14" ht="16.5" thickTop="1" thickBot="1" x14ac:dyDescent="0.3">
      <c r="A41" s="2" t="s">
        <v>37</v>
      </c>
      <c r="B41" s="1">
        <v>622</v>
      </c>
      <c r="C41" s="10">
        <v>2828</v>
      </c>
      <c r="D41" s="10">
        <v>-116</v>
      </c>
      <c r="E41" s="10">
        <v>14404</v>
      </c>
      <c r="F41" s="10">
        <v>1.6927000000000001</v>
      </c>
      <c r="G41" s="10">
        <v>-6.9400000000000003E-2</v>
      </c>
      <c r="H41" s="10">
        <v>8.6214999999999993</v>
      </c>
      <c r="I41" s="12">
        <v>-195</v>
      </c>
      <c r="J41" s="12">
        <v>107</v>
      </c>
      <c r="K41" s="12">
        <v>32</v>
      </c>
      <c r="L41" s="12">
        <v>-2.9771000000000001</v>
      </c>
      <c r="M41" s="12">
        <v>1.6335999999999999</v>
      </c>
      <c r="N41" s="12">
        <v>0.48849999999999999</v>
      </c>
    </row>
    <row r="42" spans="1:14" ht="16.5" thickTop="1" thickBot="1" x14ac:dyDescent="0.3">
      <c r="A42" s="2" t="s">
        <v>38</v>
      </c>
      <c r="B42" s="1">
        <v>639</v>
      </c>
      <c r="C42" s="10">
        <v>2848</v>
      </c>
      <c r="D42" s="10">
        <v>-112</v>
      </c>
      <c r="E42" s="10">
        <v>14416</v>
      </c>
      <c r="F42" s="10">
        <v>1.7047000000000001</v>
      </c>
      <c r="G42" s="10">
        <v>-6.7000000000000004E-2</v>
      </c>
      <c r="H42" s="10">
        <v>8.6287000000000003</v>
      </c>
      <c r="I42" s="12">
        <v>-191</v>
      </c>
      <c r="J42" s="12">
        <v>109</v>
      </c>
      <c r="K42" s="12">
        <v>38</v>
      </c>
      <c r="L42" s="12">
        <v>-2.9159999999999999</v>
      </c>
      <c r="M42" s="12">
        <v>1.6640999999999999</v>
      </c>
      <c r="N42" s="12">
        <v>0.58020000000000005</v>
      </c>
    </row>
    <row r="43" spans="1:14" ht="16.5" thickTop="1" thickBot="1" x14ac:dyDescent="0.3">
      <c r="A43" s="2" t="s">
        <v>39</v>
      </c>
      <c r="B43" s="1">
        <v>656</v>
      </c>
      <c r="C43" s="10">
        <v>2788</v>
      </c>
      <c r="D43" s="10">
        <v>-24</v>
      </c>
      <c r="E43" s="10">
        <v>14568</v>
      </c>
      <c r="F43" s="10">
        <v>1.6688000000000001</v>
      </c>
      <c r="G43" s="10">
        <v>-1.44E-2</v>
      </c>
      <c r="H43" s="10">
        <v>8.7196999999999996</v>
      </c>
      <c r="I43" s="12">
        <v>-198</v>
      </c>
      <c r="J43" s="12">
        <v>113</v>
      </c>
      <c r="K43" s="12">
        <v>43</v>
      </c>
      <c r="L43" s="12">
        <v>-3.0228999999999999</v>
      </c>
      <c r="M43" s="12">
        <v>1.7252000000000001</v>
      </c>
      <c r="N43" s="12">
        <v>0.65649999999999997</v>
      </c>
    </row>
    <row r="44" spans="1:14" ht="16.5" thickTop="1" thickBot="1" x14ac:dyDescent="0.3">
      <c r="A44" s="2" t="s">
        <v>40</v>
      </c>
      <c r="B44" s="1">
        <v>673</v>
      </c>
      <c r="C44" s="10">
        <v>2728</v>
      </c>
      <c r="D44" s="10">
        <v>-104</v>
      </c>
      <c r="E44" s="10">
        <v>14536</v>
      </c>
      <c r="F44" s="10">
        <v>1.6328</v>
      </c>
      <c r="G44" s="10">
        <v>-6.2199999999999998E-2</v>
      </c>
      <c r="H44" s="10">
        <v>8.7004999999999999</v>
      </c>
      <c r="I44" s="12">
        <v>-200</v>
      </c>
      <c r="J44" s="12">
        <v>106</v>
      </c>
      <c r="K44" s="12">
        <v>44</v>
      </c>
      <c r="L44" s="12">
        <v>-3.0533999999999999</v>
      </c>
      <c r="M44" s="12">
        <v>1.6183000000000001</v>
      </c>
      <c r="N44" s="12">
        <v>0.67179999999999995</v>
      </c>
    </row>
    <row r="45" spans="1:14" ht="16.5" thickTop="1" thickBot="1" x14ac:dyDescent="0.3">
      <c r="A45" s="2" t="s">
        <v>41</v>
      </c>
      <c r="B45" s="1">
        <v>717</v>
      </c>
      <c r="C45" s="10">
        <v>2768</v>
      </c>
      <c r="D45" s="10">
        <v>84</v>
      </c>
      <c r="E45" s="10">
        <v>14364</v>
      </c>
      <c r="F45" s="10">
        <v>1.6568000000000001</v>
      </c>
      <c r="G45" s="10">
        <v>5.0299999999999997E-2</v>
      </c>
      <c r="H45" s="10">
        <v>8.5975999999999999</v>
      </c>
      <c r="I45" s="12">
        <v>-196</v>
      </c>
      <c r="J45" s="12">
        <v>113</v>
      </c>
      <c r="K45" s="12">
        <v>35</v>
      </c>
      <c r="L45" s="12">
        <v>-2.9923999999999999</v>
      </c>
      <c r="M45" s="12">
        <v>1.7252000000000001</v>
      </c>
      <c r="N45" s="12">
        <v>0.53439999999999999</v>
      </c>
    </row>
    <row r="46" spans="1:14" ht="16.5" thickTop="1" thickBot="1" x14ac:dyDescent="0.3">
      <c r="A46" s="2" t="s">
        <v>42</v>
      </c>
      <c r="B46" s="1">
        <v>734</v>
      </c>
      <c r="C46" s="10">
        <v>2676</v>
      </c>
      <c r="D46" s="10">
        <v>-72</v>
      </c>
      <c r="E46" s="10">
        <v>14328</v>
      </c>
      <c r="F46" s="10">
        <v>1.6016999999999999</v>
      </c>
      <c r="G46" s="10">
        <v>-4.3099999999999999E-2</v>
      </c>
      <c r="H46" s="10">
        <v>8.5760000000000005</v>
      </c>
      <c r="I46" s="12">
        <v>-186</v>
      </c>
      <c r="J46" s="12">
        <v>115</v>
      </c>
      <c r="K46" s="12">
        <v>33</v>
      </c>
      <c r="L46" s="12">
        <v>-2.8397000000000001</v>
      </c>
      <c r="M46" s="12">
        <v>1.7557</v>
      </c>
      <c r="N46" s="12">
        <v>0.50380000000000003</v>
      </c>
    </row>
    <row r="47" spans="1:14" ht="16.5" thickTop="1" thickBot="1" x14ac:dyDescent="0.3">
      <c r="A47" s="2" t="s">
        <v>43</v>
      </c>
      <c r="B47" s="1">
        <v>751</v>
      </c>
      <c r="C47" s="10">
        <v>2792</v>
      </c>
      <c r="D47" s="10">
        <v>16</v>
      </c>
      <c r="E47" s="10">
        <v>14484</v>
      </c>
      <c r="F47" s="10">
        <v>1.6712</v>
      </c>
      <c r="G47" s="10">
        <v>9.6000000000000002E-2</v>
      </c>
      <c r="H47" s="10">
        <v>8.6693999999999996</v>
      </c>
      <c r="I47" s="12">
        <v>-193</v>
      </c>
      <c r="J47" s="12">
        <v>111</v>
      </c>
      <c r="K47" s="12">
        <v>35</v>
      </c>
      <c r="L47" s="12">
        <v>-2.9466000000000001</v>
      </c>
      <c r="M47" s="12">
        <v>1.6947000000000001</v>
      </c>
      <c r="N47" s="12">
        <v>0.53439999999999999</v>
      </c>
    </row>
    <row r="48" spans="1:14" ht="16.5" thickTop="1" thickBot="1" x14ac:dyDescent="0.3">
      <c r="A48" s="2" t="s">
        <v>44</v>
      </c>
      <c r="B48" s="1">
        <v>767</v>
      </c>
      <c r="C48" s="10">
        <v>2916</v>
      </c>
      <c r="D48" s="10">
        <v>-60</v>
      </c>
      <c r="E48" s="10">
        <v>14312</v>
      </c>
      <c r="F48" s="10">
        <v>1.7454000000000001</v>
      </c>
      <c r="G48" s="10">
        <v>-3.5900000000000001E-2</v>
      </c>
      <c r="H48" s="10">
        <v>8.5664999999999996</v>
      </c>
      <c r="I48" s="12">
        <v>-199</v>
      </c>
      <c r="J48" s="12">
        <v>92</v>
      </c>
      <c r="K48" s="12">
        <v>33</v>
      </c>
      <c r="L48" s="12">
        <v>-3.0381999999999998</v>
      </c>
      <c r="M48" s="12">
        <v>1.4046000000000001</v>
      </c>
      <c r="N48" s="12">
        <v>0.50380000000000003</v>
      </c>
    </row>
    <row r="49" spans="1:14" ht="16.5" thickTop="1" thickBot="1" x14ac:dyDescent="0.3">
      <c r="A49" s="2" t="s">
        <v>45</v>
      </c>
      <c r="B49" s="1">
        <v>784</v>
      </c>
      <c r="C49" s="10">
        <v>2832</v>
      </c>
      <c r="D49" s="10">
        <v>-28</v>
      </c>
      <c r="E49" s="10">
        <v>14476</v>
      </c>
      <c r="F49" s="10">
        <v>1.6951000000000001</v>
      </c>
      <c r="G49" s="10">
        <v>-1.6799999999999999E-2</v>
      </c>
      <c r="H49" s="10">
        <v>8.6646000000000001</v>
      </c>
      <c r="I49" s="12">
        <v>-198</v>
      </c>
      <c r="J49" s="12">
        <v>114</v>
      </c>
      <c r="K49" s="12">
        <v>33</v>
      </c>
      <c r="L49" s="12">
        <v>-3.0228999999999999</v>
      </c>
      <c r="M49" s="12">
        <v>1.7404999999999999</v>
      </c>
      <c r="N49" s="12">
        <v>0.50380000000000003</v>
      </c>
    </row>
    <row r="50" spans="1:14" ht="16.5" thickTop="1" thickBot="1" x14ac:dyDescent="0.3">
      <c r="A50" s="2" t="s">
        <v>46</v>
      </c>
      <c r="B50" s="1">
        <v>801</v>
      </c>
      <c r="C50" s="10">
        <v>2828</v>
      </c>
      <c r="D50" s="10">
        <v>-120</v>
      </c>
      <c r="E50" s="10">
        <v>14588</v>
      </c>
      <c r="F50" s="10">
        <v>1.6927000000000001</v>
      </c>
      <c r="G50" s="10">
        <v>-7.1800000000000003E-2</v>
      </c>
      <c r="H50" s="10">
        <v>8.7317</v>
      </c>
      <c r="I50" s="12">
        <v>-205</v>
      </c>
      <c r="J50" s="12">
        <v>107</v>
      </c>
      <c r="K50" s="12">
        <v>42</v>
      </c>
      <c r="L50" s="12">
        <v>-3.1297999999999999</v>
      </c>
      <c r="M50" s="12">
        <v>1.6335999999999999</v>
      </c>
      <c r="N50" s="12">
        <v>0.64119999999999999</v>
      </c>
    </row>
    <row r="51" spans="1:14" ht="16.5" thickTop="1" thickBot="1" x14ac:dyDescent="0.3">
      <c r="A51" s="2" t="s">
        <v>47</v>
      </c>
      <c r="B51" s="1">
        <v>818</v>
      </c>
      <c r="C51" s="10">
        <v>2892</v>
      </c>
      <c r="D51" s="10">
        <v>-40</v>
      </c>
      <c r="E51" s="10">
        <v>14364</v>
      </c>
      <c r="F51" s="10">
        <v>1.7310000000000001</v>
      </c>
      <c r="G51" s="10">
        <v>-2.3900000000000001E-2</v>
      </c>
      <c r="H51" s="10">
        <v>8.5975999999999999</v>
      </c>
      <c r="I51" s="12">
        <v>-195</v>
      </c>
      <c r="J51" s="12">
        <v>102</v>
      </c>
      <c r="K51" s="12">
        <v>37</v>
      </c>
      <c r="L51" s="12">
        <v>-2.9771000000000001</v>
      </c>
      <c r="M51" s="12">
        <v>1.5572999999999999</v>
      </c>
      <c r="N51" s="12">
        <v>0.56489999999999996</v>
      </c>
    </row>
    <row r="52" spans="1:14" ht="16.5" thickTop="1" thickBot="1" x14ac:dyDescent="0.3">
      <c r="A52" s="2" t="s">
        <v>48</v>
      </c>
      <c r="B52" s="1">
        <v>835</v>
      </c>
      <c r="C52" s="10">
        <v>2824</v>
      </c>
      <c r="D52" s="10">
        <v>-20</v>
      </c>
      <c r="E52" s="10">
        <v>14352</v>
      </c>
      <c r="F52" s="10">
        <v>1.6902999999999999</v>
      </c>
      <c r="G52" s="10">
        <v>-1.2E-2</v>
      </c>
      <c r="H52" s="10">
        <v>8.5904000000000007</v>
      </c>
      <c r="I52" s="12">
        <v>-190</v>
      </c>
      <c r="J52" s="12">
        <v>107</v>
      </c>
      <c r="K52" s="12">
        <v>47</v>
      </c>
      <c r="L52" s="12">
        <v>-2.9007999999999998</v>
      </c>
      <c r="M52" s="12">
        <v>1.6335999999999999</v>
      </c>
      <c r="N52" s="12">
        <v>0.71760000000000002</v>
      </c>
    </row>
    <row r="53" spans="1:14" ht="16.5" thickTop="1" thickBot="1" x14ac:dyDescent="0.3">
      <c r="A53" s="2" t="s">
        <v>49</v>
      </c>
      <c r="B53" s="1">
        <v>852</v>
      </c>
      <c r="C53" s="10">
        <v>2840</v>
      </c>
      <c r="D53" s="10">
        <v>60</v>
      </c>
      <c r="E53" s="10">
        <v>14408</v>
      </c>
      <c r="F53" s="10">
        <v>1.6999</v>
      </c>
      <c r="G53" s="10">
        <v>3.5900000000000001E-2</v>
      </c>
      <c r="H53" s="10">
        <v>8.6239000000000008</v>
      </c>
      <c r="I53" s="12">
        <v>-195</v>
      </c>
      <c r="J53" s="12">
        <v>109</v>
      </c>
      <c r="K53" s="12">
        <v>42</v>
      </c>
      <c r="L53" s="12">
        <v>-2.9771000000000001</v>
      </c>
      <c r="M53" s="12">
        <v>1.6640999999999999</v>
      </c>
      <c r="N53" s="12">
        <v>0.64119999999999999</v>
      </c>
    </row>
    <row r="54" spans="1:14" ht="16.5" thickTop="1" thickBot="1" x14ac:dyDescent="0.3">
      <c r="A54" s="2" t="s">
        <v>50</v>
      </c>
      <c r="B54" s="1">
        <v>869</v>
      </c>
      <c r="C54" s="10">
        <v>2852</v>
      </c>
      <c r="D54" s="10">
        <v>-180</v>
      </c>
      <c r="E54" s="10">
        <v>14432</v>
      </c>
      <c r="F54" s="10">
        <v>1.7071000000000001</v>
      </c>
      <c r="G54" s="10">
        <v>-0.1077</v>
      </c>
      <c r="H54" s="10">
        <v>8.6382999999999992</v>
      </c>
      <c r="I54" s="12">
        <v>-195</v>
      </c>
      <c r="J54" s="12">
        <v>107</v>
      </c>
      <c r="K54" s="12">
        <v>42</v>
      </c>
      <c r="L54" s="12">
        <v>-2.9771000000000001</v>
      </c>
      <c r="M54" s="12">
        <v>1.6335999999999999</v>
      </c>
      <c r="N54" s="12">
        <v>0.64119999999999999</v>
      </c>
    </row>
    <row r="55" spans="1:14" ht="16.5" thickTop="1" thickBot="1" x14ac:dyDescent="0.3">
      <c r="A55" s="2" t="s">
        <v>51</v>
      </c>
      <c r="B55" s="1">
        <v>886</v>
      </c>
      <c r="C55" s="10">
        <v>2872</v>
      </c>
      <c r="D55" s="10">
        <v>32</v>
      </c>
      <c r="E55" s="10">
        <v>14420</v>
      </c>
      <c r="F55" s="10">
        <v>1.7190000000000001</v>
      </c>
      <c r="G55" s="10">
        <v>1.9199999999999998E-2</v>
      </c>
      <c r="H55" s="10">
        <v>8.6311</v>
      </c>
      <c r="I55" s="12">
        <v>-207</v>
      </c>
      <c r="J55" s="12">
        <v>109</v>
      </c>
      <c r="K55" s="12">
        <v>44</v>
      </c>
      <c r="L55" s="12">
        <v>-3.1602999999999999</v>
      </c>
      <c r="M55" s="12">
        <v>1.6640999999999999</v>
      </c>
      <c r="N55" s="12">
        <v>0.67179999999999995</v>
      </c>
    </row>
    <row r="56" spans="1:14" ht="16.5" thickTop="1" thickBot="1" x14ac:dyDescent="0.3">
      <c r="A56" s="2" t="s">
        <v>52</v>
      </c>
      <c r="B56" s="1">
        <v>903</v>
      </c>
      <c r="C56" s="10">
        <v>2864</v>
      </c>
      <c r="D56" s="10">
        <v>-4</v>
      </c>
      <c r="E56" s="10">
        <v>14444</v>
      </c>
      <c r="F56" s="10">
        <v>1.7141999999999999</v>
      </c>
      <c r="G56" s="10">
        <v>-2.4E-2</v>
      </c>
      <c r="H56" s="10">
        <v>8.6455000000000002</v>
      </c>
      <c r="I56" s="12">
        <v>-192</v>
      </c>
      <c r="J56" s="12">
        <v>108</v>
      </c>
      <c r="K56" s="12">
        <v>40</v>
      </c>
      <c r="L56" s="12">
        <v>-2.9312999999999998</v>
      </c>
      <c r="M56" s="12">
        <v>1.6489</v>
      </c>
      <c r="N56" s="12">
        <v>0.61070000000000002</v>
      </c>
    </row>
    <row r="57" spans="1:14" ht="16.5" thickTop="1" thickBot="1" x14ac:dyDescent="0.3">
      <c r="A57" s="2" t="s">
        <v>53</v>
      </c>
      <c r="B57" s="1">
        <v>920</v>
      </c>
      <c r="C57" s="10">
        <v>2736</v>
      </c>
      <c r="D57" s="10">
        <v>40</v>
      </c>
      <c r="E57" s="10">
        <v>14348</v>
      </c>
      <c r="F57" s="10">
        <v>1.6375999999999999</v>
      </c>
      <c r="G57" s="10">
        <v>2.3900000000000001E-2</v>
      </c>
      <c r="H57" s="10">
        <v>8.5879999999999992</v>
      </c>
      <c r="I57" s="12">
        <v>-200</v>
      </c>
      <c r="J57" s="12">
        <v>110</v>
      </c>
      <c r="K57" s="12">
        <v>38</v>
      </c>
      <c r="L57" s="12">
        <v>-3.0533999999999999</v>
      </c>
      <c r="M57" s="12">
        <v>1.6794</v>
      </c>
      <c r="N57" s="12">
        <v>0.58020000000000005</v>
      </c>
    </row>
    <row r="58" spans="1:14" ht="16.5" thickTop="1" thickBot="1" x14ac:dyDescent="0.3">
      <c r="A58" s="2" t="s">
        <v>54</v>
      </c>
      <c r="B58" s="1">
        <v>937</v>
      </c>
      <c r="C58" s="10">
        <v>2720</v>
      </c>
      <c r="D58" s="10">
        <v>-108</v>
      </c>
      <c r="E58" s="10">
        <v>14500</v>
      </c>
      <c r="F58" s="10">
        <v>1.6281000000000001</v>
      </c>
      <c r="G58" s="10">
        <v>-6.4600000000000005E-2</v>
      </c>
      <c r="H58" s="10">
        <v>8.6790000000000003</v>
      </c>
      <c r="I58" s="12">
        <v>-194</v>
      </c>
      <c r="J58" s="12">
        <v>101</v>
      </c>
      <c r="K58" s="12">
        <v>30</v>
      </c>
      <c r="L58" s="12">
        <v>-2.9618000000000002</v>
      </c>
      <c r="M58" s="12">
        <v>1.542</v>
      </c>
      <c r="N58" s="12">
        <v>0.45800000000000002</v>
      </c>
    </row>
    <row r="59" spans="1:14" ht="16.5" thickTop="1" thickBot="1" x14ac:dyDescent="0.3">
      <c r="A59" s="2" t="s">
        <v>55</v>
      </c>
      <c r="B59" s="1">
        <v>954</v>
      </c>
      <c r="C59" s="10">
        <v>2868</v>
      </c>
      <c r="D59" s="10">
        <v>-32</v>
      </c>
      <c r="E59" s="10">
        <v>14544</v>
      </c>
      <c r="F59" s="10">
        <v>1.7165999999999999</v>
      </c>
      <c r="G59" s="10">
        <v>-1.9199999999999998E-2</v>
      </c>
      <c r="H59" s="10">
        <v>8.7052999999999994</v>
      </c>
      <c r="I59" s="12">
        <v>-189</v>
      </c>
      <c r="J59" s="12">
        <v>109</v>
      </c>
      <c r="K59" s="12">
        <v>49</v>
      </c>
      <c r="L59" s="12">
        <v>-2.8855</v>
      </c>
      <c r="M59" s="12">
        <v>1.6640999999999999</v>
      </c>
      <c r="N59" s="12">
        <v>0.74809999999999999</v>
      </c>
    </row>
    <row r="60" spans="1:14" ht="16.5" thickTop="1" thickBot="1" x14ac:dyDescent="0.3">
      <c r="A60" s="2" t="s">
        <v>56</v>
      </c>
      <c r="B60" s="1">
        <v>971</v>
      </c>
      <c r="C60" s="10">
        <v>2776</v>
      </c>
      <c r="D60" s="10">
        <v>52</v>
      </c>
      <c r="E60" s="10">
        <v>14440</v>
      </c>
      <c r="F60" s="10">
        <v>1.6616</v>
      </c>
      <c r="G60" s="10">
        <v>3.1099999999999999E-2</v>
      </c>
      <c r="H60" s="10">
        <v>8.6431000000000004</v>
      </c>
      <c r="I60" s="12">
        <v>-186</v>
      </c>
      <c r="J60" s="12">
        <v>107</v>
      </c>
      <c r="K60" s="12">
        <v>44</v>
      </c>
      <c r="L60" s="12">
        <v>-2.8397000000000001</v>
      </c>
      <c r="M60" s="12">
        <v>1.6335999999999999</v>
      </c>
      <c r="N60" s="12">
        <v>0.67179999999999995</v>
      </c>
    </row>
    <row r="61" spans="1:14" ht="16.5" thickTop="1" thickBot="1" x14ac:dyDescent="0.3">
      <c r="A61" s="2" t="s">
        <v>57</v>
      </c>
      <c r="B61" s="1">
        <v>988</v>
      </c>
      <c r="C61" s="10">
        <v>2788</v>
      </c>
      <c r="D61" s="10">
        <v>44</v>
      </c>
      <c r="E61" s="10">
        <v>14336</v>
      </c>
      <c r="F61" s="10">
        <v>1.6688000000000001</v>
      </c>
      <c r="G61" s="10">
        <v>2.63E-2</v>
      </c>
      <c r="H61" s="10">
        <v>8.5808</v>
      </c>
      <c r="I61" s="12">
        <v>-191</v>
      </c>
      <c r="J61" s="12">
        <v>97</v>
      </c>
      <c r="K61" s="12">
        <v>47</v>
      </c>
      <c r="L61" s="12">
        <v>-2.9159999999999999</v>
      </c>
      <c r="M61" s="12">
        <v>1.4809000000000001</v>
      </c>
      <c r="N61" s="12">
        <v>0.71760000000000002</v>
      </c>
    </row>
    <row r="62" spans="1:14" ht="16.5" thickTop="1" thickBot="1" x14ac:dyDescent="0.3">
      <c r="A62" s="2" t="s">
        <v>58</v>
      </c>
      <c r="B62" s="1">
        <v>1004</v>
      </c>
      <c r="C62" s="10">
        <v>2836</v>
      </c>
      <c r="D62" s="10">
        <v>40</v>
      </c>
      <c r="E62" s="10">
        <v>14432</v>
      </c>
      <c r="F62" s="10">
        <v>1.6975</v>
      </c>
      <c r="G62" s="10">
        <v>2.3900000000000001E-2</v>
      </c>
      <c r="H62" s="10">
        <v>8.6382999999999992</v>
      </c>
      <c r="I62" s="12">
        <v>-184</v>
      </c>
      <c r="J62" s="12">
        <v>111</v>
      </c>
      <c r="K62" s="12">
        <v>37</v>
      </c>
      <c r="L62" s="12">
        <v>-2.8092000000000001</v>
      </c>
      <c r="M62" s="12">
        <v>1.6947000000000001</v>
      </c>
      <c r="N62" s="12">
        <v>0.56489999999999996</v>
      </c>
    </row>
    <row r="63" spans="1:14" ht="16.5" thickTop="1" thickBot="1" x14ac:dyDescent="0.3">
      <c r="A63" s="2" t="s">
        <v>59</v>
      </c>
      <c r="B63" s="1">
        <v>1021</v>
      </c>
      <c r="C63" s="10">
        <v>2832</v>
      </c>
      <c r="D63" s="10">
        <v>-4</v>
      </c>
      <c r="E63" s="10">
        <v>14436</v>
      </c>
      <c r="F63" s="10">
        <v>1.6951000000000001</v>
      </c>
      <c r="G63" s="10">
        <v>-2.4E-2</v>
      </c>
      <c r="H63" s="10">
        <v>8.6407000000000007</v>
      </c>
      <c r="I63" s="12">
        <v>-204</v>
      </c>
      <c r="J63" s="12">
        <v>99</v>
      </c>
      <c r="K63" s="12">
        <v>33</v>
      </c>
      <c r="L63" s="12">
        <v>-3.1145</v>
      </c>
      <c r="M63" s="12">
        <v>1.5115000000000001</v>
      </c>
      <c r="N63" s="12">
        <v>0.50380000000000003</v>
      </c>
    </row>
    <row r="64" spans="1:14" ht="16.5" thickTop="1" thickBot="1" x14ac:dyDescent="0.3">
      <c r="A64" s="2" t="s">
        <v>60</v>
      </c>
      <c r="B64" s="1">
        <v>1038</v>
      </c>
      <c r="C64" s="10">
        <v>2716</v>
      </c>
      <c r="D64" s="10">
        <v>12</v>
      </c>
      <c r="E64" s="10">
        <v>14432</v>
      </c>
      <c r="F64" s="10">
        <v>1.6256999999999999</v>
      </c>
      <c r="G64" s="10">
        <v>7.1999999999999995E-2</v>
      </c>
      <c r="H64" s="10">
        <v>8.6382999999999992</v>
      </c>
      <c r="I64" s="12">
        <v>-197</v>
      </c>
      <c r="J64" s="12">
        <v>111</v>
      </c>
      <c r="K64" s="12">
        <v>46</v>
      </c>
      <c r="L64" s="12">
        <v>-3.0760000000000001</v>
      </c>
      <c r="M64" s="12">
        <v>1.6947000000000001</v>
      </c>
      <c r="N64" s="12">
        <v>0.70230000000000004</v>
      </c>
    </row>
    <row r="65" spans="1:14" ht="16.5" thickTop="1" thickBot="1" x14ac:dyDescent="0.3">
      <c r="A65" s="2" t="s">
        <v>61</v>
      </c>
      <c r="B65" s="1">
        <v>1054</v>
      </c>
      <c r="C65" s="10">
        <v>2768</v>
      </c>
      <c r="D65" s="10">
        <v>-36</v>
      </c>
      <c r="E65" s="10">
        <v>14364</v>
      </c>
      <c r="F65" s="10">
        <v>1.6568000000000001</v>
      </c>
      <c r="G65" s="10">
        <v>-2.1499999999999998E-2</v>
      </c>
      <c r="H65" s="10">
        <v>8.5975999999999999</v>
      </c>
      <c r="I65" s="12">
        <v>-189</v>
      </c>
      <c r="J65" s="12">
        <v>111</v>
      </c>
      <c r="K65" s="12">
        <v>33</v>
      </c>
      <c r="L65" s="12">
        <v>-2.8855</v>
      </c>
      <c r="M65" s="12">
        <v>1.6947000000000001</v>
      </c>
      <c r="N65" s="12">
        <v>0.50380000000000003</v>
      </c>
    </row>
    <row r="66" spans="1:14" ht="16.5" thickTop="1" thickBot="1" x14ac:dyDescent="0.3">
      <c r="A66" s="2" t="s">
        <v>62</v>
      </c>
      <c r="B66" s="1">
        <v>1071</v>
      </c>
      <c r="C66" s="10">
        <v>2776</v>
      </c>
      <c r="D66" s="10">
        <v>24</v>
      </c>
      <c r="E66" s="10">
        <v>14468</v>
      </c>
      <c r="F66" s="10">
        <v>1.6616</v>
      </c>
      <c r="G66" s="10">
        <v>1.44E-2</v>
      </c>
      <c r="H66" s="10">
        <v>8.6598000000000006</v>
      </c>
      <c r="I66" s="12">
        <v>-198</v>
      </c>
      <c r="J66" s="12">
        <v>106</v>
      </c>
      <c r="K66" s="12">
        <v>48</v>
      </c>
      <c r="L66" s="12">
        <v>-3.0228999999999999</v>
      </c>
      <c r="M66" s="12">
        <v>1.6183000000000001</v>
      </c>
      <c r="N66" s="12">
        <v>0.73280000000000001</v>
      </c>
    </row>
    <row r="67" spans="1:14" ht="16.5" thickTop="1" thickBot="1" x14ac:dyDescent="0.3">
      <c r="A67" s="2" t="s">
        <v>63</v>
      </c>
      <c r="B67" s="1">
        <v>1088</v>
      </c>
      <c r="C67" s="10">
        <v>2840</v>
      </c>
      <c r="D67" s="10">
        <v>-48</v>
      </c>
      <c r="E67" s="10">
        <v>14500</v>
      </c>
      <c r="F67" s="10">
        <v>1.6999</v>
      </c>
      <c r="G67" s="10">
        <v>-2.87E-2</v>
      </c>
      <c r="H67" s="10">
        <v>8.6790000000000003</v>
      </c>
      <c r="I67" s="12">
        <v>-190</v>
      </c>
      <c r="J67" s="12">
        <v>100</v>
      </c>
      <c r="K67" s="12">
        <v>46</v>
      </c>
      <c r="L67" s="12">
        <v>-2.9007999999999998</v>
      </c>
      <c r="M67" s="12">
        <v>1.5266999999999999</v>
      </c>
      <c r="N67" s="12">
        <v>0.70230000000000004</v>
      </c>
    </row>
    <row r="68" spans="1:14" ht="16.5" thickTop="1" thickBot="1" x14ac:dyDescent="0.3">
      <c r="A68" s="2" t="s">
        <v>64</v>
      </c>
      <c r="B68" s="1">
        <v>1105</v>
      </c>
      <c r="C68" s="10">
        <v>2856</v>
      </c>
      <c r="D68" s="10">
        <v>-56</v>
      </c>
      <c r="E68" s="10">
        <v>14488</v>
      </c>
      <c r="F68" s="10">
        <v>1.7095</v>
      </c>
      <c r="G68" s="10">
        <v>-3.3500000000000002E-2</v>
      </c>
      <c r="H68" s="10">
        <v>8.6717999999999993</v>
      </c>
      <c r="I68" s="12">
        <v>-201</v>
      </c>
      <c r="J68" s="12">
        <v>102</v>
      </c>
      <c r="K68" s="12">
        <v>42</v>
      </c>
      <c r="L68" s="12">
        <v>-3.0687000000000002</v>
      </c>
      <c r="M68" s="12">
        <v>1.5572999999999999</v>
      </c>
      <c r="N68" s="12">
        <v>0.64119999999999999</v>
      </c>
    </row>
    <row r="69" spans="1:14" ht="16.5" thickTop="1" thickBot="1" x14ac:dyDescent="0.3">
      <c r="A69" s="2" t="s">
        <v>65</v>
      </c>
      <c r="B69" s="1">
        <v>1122</v>
      </c>
      <c r="C69" s="10">
        <v>2920</v>
      </c>
      <c r="D69" s="10">
        <v>-144</v>
      </c>
      <c r="E69" s="10">
        <v>14472</v>
      </c>
      <c r="F69" s="10">
        <v>1.7478</v>
      </c>
      <c r="G69" s="10">
        <v>-8.6199999999999999E-2</v>
      </c>
      <c r="H69" s="10">
        <v>8.6622000000000003</v>
      </c>
      <c r="I69" s="12">
        <v>-184</v>
      </c>
      <c r="J69" s="12">
        <v>101</v>
      </c>
      <c r="K69" s="12">
        <v>28</v>
      </c>
      <c r="L69" s="12">
        <v>-2.8092000000000001</v>
      </c>
      <c r="M69" s="12">
        <v>1.542</v>
      </c>
      <c r="N69" s="12">
        <v>0.42749999999999999</v>
      </c>
    </row>
    <row r="70" spans="1:14" ht="16.5" thickTop="1" thickBot="1" x14ac:dyDescent="0.3">
      <c r="A70" s="2" t="s">
        <v>66</v>
      </c>
      <c r="B70" s="1">
        <v>1139</v>
      </c>
      <c r="C70" s="10">
        <v>2816</v>
      </c>
      <c r="D70" s="10">
        <v>4</v>
      </c>
      <c r="E70" s="10">
        <v>14504</v>
      </c>
      <c r="F70" s="10">
        <v>1.6855</v>
      </c>
      <c r="G70" s="10">
        <v>2.4E-2</v>
      </c>
      <c r="H70" s="10">
        <v>8.6814</v>
      </c>
      <c r="I70" s="12">
        <v>-188</v>
      </c>
      <c r="J70" s="12">
        <v>103</v>
      </c>
      <c r="K70" s="12">
        <v>34</v>
      </c>
      <c r="L70" s="12">
        <v>-2.8702000000000001</v>
      </c>
      <c r="M70" s="12">
        <v>1.5725</v>
      </c>
      <c r="N70" s="12">
        <v>0.51910000000000001</v>
      </c>
    </row>
    <row r="71" spans="1:14" ht="16.5" thickTop="1" thickBot="1" x14ac:dyDescent="0.3">
      <c r="A71" s="2" t="s">
        <v>67</v>
      </c>
      <c r="B71" s="1">
        <v>1155</v>
      </c>
      <c r="C71" s="10">
        <v>2796</v>
      </c>
      <c r="D71" s="10">
        <v>60</v>
      </c>
      <c r="E71" s="10">
        <v>14076</v>
      </c>
      <c r="F71" s="10">
        <v>1.6735</v>
      </c>
      <c r="G71" s="10">
        <v>3.5900000000000001E-2</v>
      </c>
      <c r="H71" s="10">
        <v>8.4252000000000002</v>
      </c>
      <c r="I71" s="12">
        <v>-202</v>
      </c>
      <c r="J71" s="12">
        <v>122</v>
      </c>
      <c r="K71" s="12">
        <v>39</v>
      </c>
      <c r="L71" s="12">
        <v>-3.0840000000000001</v>
      </c>
      <c r="M71" s="12">
        <v>1.8626</v>
      </c>
      <c r="N71" s="12">
        <v>0.59540000000000004</v>
      </c>
    </row>
    <row r="72" spans="1:14" ht="16.5" thickTop="1" thickBot="1" x14ac:dyDescent="0.3">
      <c r="A72" s="2" t="s">
        <v>68</v>
      </c>
      <c r="B72" s="1">
        <v>1172</v>
      </c>
      <c r="C72" s="10">
        <v>2848</v>
      </c>
      <c r="D72" s="10">
        <v>-96</v>
      </c>
      <c r="E72" s="10">
        <v>14292</v>
      </c>
      <c r="F72" s="10">
        <v>1.7047000000000001</v>
      </c>
      <c r="G72" s="10">
        <v>-5.7500000000000002E-2</v>
      </c>
      <c r="H72" s="10">
        <v>8.5545000000000009</v>
      </c>
      <c r="I72" s="12">
        <v>-178</v>
      </c>
      <c r="J72" s="12">
        <v>93</v>
      </c>
      <c r="K72" s="12">
        <v>42</v>
      </c>
      <c r="L72" s="12">
        <v>-2.7176</v>
      </c>
      <c r="M72" s="12">
        <v>1.4198</v>
      </c>
      <c r="N72" s="12">
        <v>0.64119999999999999</v>
      </c>
    </row>
    <row r="73" spans="1:14" ht="16.5" thickTop="1" thickBot="1" x14ac:dyDescent="0.3">
      <c r="A73" s="2" t="s">
        <v>69</v>
      </c>
      <c r="B73" s="1">
        <v>1189</v>
      </c>
      <c r="C73" s="10">
        <v>2800</v>
      </c>
      <c r="D73" s="10">
        <v>-36</v>
      </c>
      <c r="E73" s="10">
        <v>14248</v>
      </c>
      <c r="F73" s="10">
        <v>1.6758999999999999</v>
      </c>
      <c r="G73" s="10">
        <v>-2.1499999999999998E-2</v>
      </c>
      <c r="H73" s="10">
        <v>8.5281000000000002</v>
      </c>
      <c r="I73" s="12">
        <v>-199</v>
      </c>
      <c r="J73" s="12">
        <v>116</v>
      </c>
      <c r="K73" s="12">
        <v>35</v>
      </c>
      <c r="L73" s="12">
        <v>-3.0381999999999998</v>
      </c>
      <c r="M73" s="12">
        <v>1.7709999999999999</v>
      </c>
      <c r="N73" s="12">
        <v>0.53439999999999999</v>
      </c>
    </row>
    <row r="74" spans="1:14" ht="16.5" thickTop="1" thickBot="1" x14ac:dyDescent="0.3">
      <c r="A74" s="2" t="s">
        <v>70</v>
      </c>
      <c r="B74" s="1">
        <v>1206</v>
      </c>
      <c r="C74" s="10">
        <v>2848</v>
      </c>
      <c r="D74" s="10">
        <v>-76</v>
      </c>
      <c r="E74" s="10">
        <v>14332</v>
      </c>
      <c r="F74" s="10">
        <v>1.7047000000000001</v>
      </c>
      <c r="G74" s="10">
        <v>-4.5499999999999999E-2</v>
      </c>
      <c r="H74" s="10">
        <v>8.5784000000000002</v>
      </c>
      <c r="I74" s="12">
        <v>-197</v>
      </c>
      <c r="J74" s="12">
        <v>98</v>
      </c>
      <c r="K74" s="12">
        <v>34</v>
      </c>
      <c r="L74" s="12">
        <v>-3.0760000000000001</v>
      </c>
      <c r="M74" s="12">
        <v>1.4962</v>
      </c>
      <c r="N74" s="12">
        <v>0.51910000000000001</v>
      </c>
    </row>
    <row r="75" spans="1:14" ht="16.5" thickTop="1" thickBot="1" x14ac:dyDescent="0.3">
      <c r="A75" s="2" t="s">
        <v>71</v>
      </c>
      <c r="B75" s="1">
        <v>1223</v>
      </c>
      <c r="C75" s="10">
        <v>2816</v>
      </c>
      <c r="D75" s="10">
        <v>32</v>
      </c>
      <c r="E75" s="10">
        <v>14440</v>
      </c>
      <c r="F75" s="10">
        <v>1.6855</v>
      </c>
      <c r="G75" s="10">
        <v>1.9199999999999998E-2</v>
      </c>
      <c r="H75" s="10">
        <v>8.6431000000000004</v>
      </c>
      <c r="I75" s="12">
        <v>-193</v>
      </c>
      <c r="J75" s="12">
        <v>100</v>
      </c>
      <c r="K75" s="12">
        <v>40</v>
      </c>
      <c r="L75" s="12">
        <v>-2.9466000000000001</v>
      </c>
      <c r="M75" s="12">
        <v>1.5266999999999999</v>
      </c>
      <c r="N75" s="12">
        <v>0.61070000000000002</v>
      </c>
    </row>
    <row r="76" spans="1:14" ht="16.5" thickTop="1" thickBot="1" x14ac:dyDescent="0.3">
      <c r="A76" s="2" t="s">
        <v>72</v>
      </c>
      <c r="B76" s="1">
        <v>1240</v>
      </c>
      <c r="C76" s="10">
        <v>2780</v>
      </c>
      <c r="D76" s="10">
        <v>-44</v>
      </c>
      <c r="E76" s="10">
        <v>14580</v>
      </c>
      <c r="F76" s="10">
        <v>1.6639999999999999</v>
      </c>
      <c r="G76" s="10">
        <v>-2.63E-2</v>
      </c>
      <c r="H76" s="10">
        <v>8.7269000000000005</v>
      </c>
      <c r="I76" s="12">
        <v>-200</v>
      </c>
      <c r="J76" s="12">
        <v>106</v>
      </c>
      <c r="K76" s="12">
        <v>43</v>
      </c>
      <c r="L76" s="12">
        <v>-3.0533999999999999</v>
      </c>
      <c r="M76" s="12">
        <v>1.6183000000000001</v>
      </c>
      <c r="N76" s="12">
        <v>0.65649999999999997</v>
      </c>
    </row>
    <row r="77" spans="1:14" ht="16.5" thickTop="1" thickBot="1" x14ac:dyDescent="0.3">
      <c r="A77" s="2" t="s">
        <v>73</v>
      </c>
      <c r="B77" s="1">
        <v>1257</v>
      </c>
      <c r="C77" s="10">
        <v>2728</v>
      </c>
      <c r="D77" s="10">
        <v>-8</v>
      </c>
      <c r="E77" s="10">
        <v>14464</v>
      </c>
      <c r="F77" s="10">
        <v>1.6328</v>
      </c>
      <c r="G77" s="10">
        <v>-4.8000000000000001E-2</v>
      </c>
      <c r="H77" s="10">
        <v>8.6574000000000009</v>
      </c>
      <c r="I77" s="12">
        <v>-190</v>
      </c>
      <c r="J77" s="12">
        <v>98</v>
      </c>
      <c r="K77" s="12">
        <v>32</v>
      </c>
      <c r="L77" s="12">
        <v>-2.9007999999999998</v>
      </c>
      <c r="M77" s="12">
        <v>1.4962</v>
      </c>
      <c r="N77" s="12">
        <v>0.48849999999999999</v>
      </c>
    </row>
    <row r="78" spans="1:14" ht="16.5" thickTop="1" thickBot="1" x14ac:dyDescent="0.3">
      <c r="A78" s="2" t="s">
        <v>74</v>
      </c>
      <c r="B78" s="1">
        <v>1274</v>
      </c>
      <c r="C78" s="10">
        <v>2880</v>
      </c>
      <c r="D78" s="10">
        <v>24</v>
      </c>
      <c r="E78" s="10">
        <v>14448</v>
      </c>
      <c r="F78" s="10">
        <v>1.7238</v>
      </c>
      <c r="G78" s="10">
        <v>1.44E-2</v>
      </c>
      <c r="H78" s="10">
        <v>8.6478999999999999</v>
      </c>
      <c r="I78" s="12">
        <v>-197</v>
      </c>
      <c r="J78" s="12">
        <v>112</v>
      </c>
      <c r="K78" s="12">
        <v>32</v>
      </c>
      <c r="L78" s="12">
        <v>-3.0760000000000001</v>
      </c>
      <c r="M78" s="12">
        <v>1.7099</v>
      </c>
      <c r="N78" s="12">
        <v>0.48849999999999999</v>
      </c>
    </row>
    <row r="79" spans="1:14" ht="16.5" thickTop="1" thickBot="1" x14ac:dyDescent="0.3">
      <c r="A79" s="2" t="s">
        <v>75</v>
      </c>
      <c r="B79" s="1">
        <v>1291</v>
      </c>
      <c r="C79" s="10">
        <v>2856</v>
      </c>
      <c r="D79" s="10">
        <v>-32</v>
      </c>
      <c r="E79" s="10">
        <v>14468</v>
      </c>
      <c r="F79" s="10">
        <v>1.7095</v>
      </c>
      <c r="G79" s="10">
        <v>-1.9199999999999998E-2</v>
      </c>
      <c r="H79" s="10">
        <v>8.6598000000000006</v>
      </c>
      <c r="I79" s="12">
        <v>-193</v>
      </c>
      <c r="J79" s="12">
        <v>100</v>
      </c>
      <c r="K79" s="12">
        <v>42</v>
      </c>
      <c r="L79" s="12">
        <v>-2.9466000000000001</v>
      </c>
      <c r="M79" s="12">
        <v>1.5266999999999999</v>
      </c>
      <c r="N79" s="12">
        <v>0.64119999999999999</v>
      </c>
    </row>
    <row r="80" spans="1:14" ht="16.5" thickTop="1" thickBot="1" x14ac:dyDescent="0.3">
      <c r="A80" s="2" t="s">
        <v>76</v>
      </c>
      <c r="B80" s="1">
        <v>1308</v>
      </c>
      <c r="C80" s="10">
        <v>2876</v>
      </c>
      <c r="D80" s="10">
        <v>-72</v>
      </c>
      <c r="E80" s="10">
        <v>14428</v>
      </c>
      <c r="F80" s="10">
        <v>1.7214</v>
      </c>
      <c r="G80" s="10">
        <v>-4.3099999999999999E-2</v>
      </c>
      <c r="H80" s="10">
        <v>8.6358999999999995</v>
      </c>
      <c r="I80" s="12">
        <v>-191</v>
      </c>
      <c r="J80" s="12">
        <v>110</v>
      </c>
      <c r="K80" s="12">
        <v>38</v>
      </c>
      <c r="L80" s="12">
        <v>-2.9159999999999999</v>
      </c>
      <c r="M80" s="12">
        <v>1.6794</v>
      </c>
      <c r="N80" s="12">
        <v>0.58020000000000005</v>
      </c>
    </row>
    <row r="81" spans="1:14" ht="16.5" thickTop="1" thickBot="1" x14ac:dyDescent="0.3">
      <c r="A81" s="2" t="s">
        <v>77</v>
      </c>
      <c r="B81" s="1">
        <v>1325</v>
      </c>
      <c r="C81" s="10">
        <v>2868</v>
      </c>
      <c r="D81" s="10">
        <v>-120</v>
      </c>
      <c r="E81" s="10">
        <v>14444</v>
      </c>
      <c r="F81" s="10">
        <v>1.7165999999999999</v>
      </c>
      <c r="G81" s="10">
        <v>-7.1800000000000003E-2</v>
      </c>
      <c r="H81" s="10">
        <v>8.6455000000000002</v>
      </c>
      <c r="I81" s="12">
        <v>-200</v>
      </c>
      <c r="J81" s="12">
        <v>108</v>
      </c>
      <c r="K81" s="12">
        <v>32</v>
      </c>
      <c r="L81" s="12">
        <v>-3.0533999999999999</v>
      </c>
      <c r="M81" s="12">
        <v>1.6489</v>
      </c>
      <c r="N81" s="12">
        <v>0.48849999999999999</v>
      </c>
    </row>
    <row r="82" spans="1:14" ht="16.5" thickTop="1" thickBot="1" x14ac:dyDescent="0.3">
      <c r="A82" s="2" t="s">
        <v>78</v>
      </c>
      <c r="B82" s="1">
        <v>1342</v>
      </c>
      <c r="C82" s="10">
        <v>2868</v>
      </c>
      <c r="D82" s="10">
        <v>-108</v>
      </c>
      <c r="E82" s="10">
        <v>14340</v>
      </c>
      <c r="F82" s="10">
        <v>1.7165999999999999</v>
      </c>
      <c r="G82" s="10">
        <v>-6.4600000000000005E-2</v>
      </c>
      <c r="H82" s="10">
        <v>8.5831999999999997</v>
      </c>
      <c r="I82" s="12">
        <v>-195</v>
      </c>
      <c r="J82" s="12">
        <v>110</v>
      </c>
      <c r="K82" s="12">
        <v>42</v>
      </c>
      <c r="L82" s="12">
        <v>-2.9771000000000001</v>
      </c>
      <c r="M82" s="12">
        <v>1.6794</v>
      </c>
      <c r="N82" s="12">
        <v>0.64119999999999999</v>
      </c>
    </row>
    <row r="83" spans="1:14" ht="16.5" thickTop="1" thickBot="1" x14ac:dyDescent="0.3">
      <c r="A83" s="2" t="s">
        <v>79</v>
      </c>
      <c r="B83" s="1">
        <v>1359</v>
      </c>
      <c r="C83" s="10">
        <v>2756</v>
      </c>
      <c r="D83" s="10">
        <v>-72</v>
      </c>
      <c r="E83" s="10">
        <v>14356</v>
      </c>
      <c r="F83" s="10">
        <v>1.6496</v>
      </c>
      <c r="G83" s="10">
        <v>-4.3099999999999999E-2</v>
      </c>
      <c r="H83" s="10">
        <v>8.5928000000000004</v>
      </c>
      <c r="I83" s="12">
        <v>-193</v>
      </c>
      <c r="J83" s="12">
        <v>115</v>
      </c>
      <c r="K83" s="12">
        <v>42</v>
      </c>
      <c r="L83" s="12">
        <v>-2.9466000000000001</v>
      </c>
      <c r="M83" s="12">
        <v>1.7557</v>
      </c>
      <c r="N83" s="12">
        <v>0.64119999999999999</v>
      </c>
    </row>
    <row r="84" spans="1:14" ht="16.5" thickTop="1" thickBot="1" x14ac:dyDescent="0.3">
      <c r="A84" s="2" t="s">
        <v>80</v>
      </c>
      <c r="B84" s="1">
        <v>1376</v>
      </c>
      <c r="C84" s="10">
        <v>2872</v>
      </c>
      <c r="D84" s="10">
        <v>-12</v>
      </c>
      <c r="E84" s="10">
        <v>14308</v>
      </c>
      <c r="F84" s="10">
        <v>1.7190000000000001</v>
      </c>
      <c r="G84" s="10">
        <v>-7.1999999999999995E-2</v>
      </c>
      <c r="H84" s="10">
        <v>8.5640999999999998</v>
      </c>
      <c r="I84" s="12">
        <v>-187</v>
      </c>
      <c r="J84" s="12">
        <v>97</v>
      </c>
      <c r="K84" s="12">
        <v>38</v>
      </c>
      <c r="L84" s="12">
        <v>-2.855</v>
      </c>
      <c r="M84" s="12">
        <v>1.4809000000000001</v>
      </c>
      <c r="N84" s="12">
        <v>0.58020000000000005</v>
      </c>
    </row>
    <row r="85" spans="1:14" ht="16.5" thickTop="1" thickBot="1" x14ac:dyDescent="0.3">
      <c r="A85" s="2" t="s">
        <v>81</v>
      </c>
      <c r="B85" s="1">
        <v>1393</v>
      </c>
      <c r="C85" s="10">
        <v>2704</v>
      </c>
      <c r="D85" s="10">
        <v>-80</v>
      </c>
      <c r="E85" s="10">
        <v>14512</v>
      </c>
      <c r="F85" s="10">
        <v>1.6185</v>
      </c>
      <c r="G85" s="10">
        <v>-4.7899999999999998E-2</v>
      </c>
      <c r="H85" s="10">
        <v>8.6861999999999995</v>
      </c>
      <c r="I85" s="12">
        <v>-197</v>
      </c>
      <c r="J85" s="12">
        <v>104</v>
      </c>
      <c r="K85" s="12">
        <v>35</v>
      </c>
      <c r="L85" s="12">
        <v>-3.0760000000000001</v>
      </c>
      <c r="M85" s="12">
        <v>1.5878000000000001</v>
      </c>
      <c r="N85" s="12">
        <v>0.53439999999999999</v>
      </c>
    </row>
    <row r="86" spans="1:14" ht="16.5" thickTop="1" thickBot="1" x14ac:dyDescent="0.3">
      <c r="A86" s="2" t="s">
        <v>82</v>
      </c>
      <c r="B86" s="1">
        <v>1410</v>
      </c>
      <c r="C86" s="10">
        <v>2900</v>
      </c>
      <c r="D86" s="10">
        <v>-60</v>
      </c>
      <c r="E86" s="10">
        <v>14396</v>
      </c>
      <c r="F86" s="10">
        <v>1.7358</v>
      </c>
      <c r="G86" s="10">
        <v>-3.5900000000000001E-2</v>
      </c>
      <c r="H86" s="10">
        <v>8.6166999999999998</v>
      </c>
      <c r="I86" s="12">
        <v>-203</v>
      </c>
      <c r="J86" s="12">
        <v>111</v>
      </c>
      <c r="K86" s="12">
        <v>38</v>
      </c>
      <c r="L86" s="12">
        <v>-3.0992000000000002</v>
      </c>
      <c r="M86" s="12">
        <v>1.6947000000000001</v>
      </c>
      <c r="N86" s="12">
        <v>0.58020000000000005</v>
      </c>
    </row>
    <row r="87" spans="1:14" ht="16.5" thickTop="1" thickBot="1" x14ac:dyDescent="0.3">
      <c r="A87" s="2" t="s">
        <v>83</v>
      </c>
      <c r="B87" s="1">
        <v>1427</v>
      </c>
      <c r="C87" s="10">
        <v>2816</v>
      </c>
      <c r="D87" s="10">
        <v>-64</v>
      </c>
      <c r="E87" s="10">
        <v>14432</v>
      </c>
      <c r="F87" s="10">
        <v>1.6855</v>
      </c>
      <c r="G87" s="10">
        <v>-3.8300000000000001E-2</v>
      </c>
      <c r="H87" s="10">
        <v>8.6382999999999992</v>
      </c>
      <c r="I87" s="12">
        <v>-189</v>
      </c>
      <c r="J87" s="12">
        <v>98</v>
      </c>
      <c r="K87" s="12">
        <v>48</v>
      </c>
      <c r="L87" s="12">
        <v>-2.8855</v>
      </c>
      <c r="M87" s="12">
        <v>1.4962</v>
      </c>
      <c r="N87" s="12">
        <v>0.73280000000000001</v>
      </c>
    </row>
    <row r="88" spans="1:14" ht="16.5" thickTop="1" thickBot="1" x14ac:dyDescent="0.3">
      <c r="A88" s="2" t="s">
        <v>84</v>
      </c>
      <c r="B88" s="1">
        <v>1444</v>
      </c>
      <c r="C88" s="10">
        <v>2800</v>
      </c>
      <c r="D88" s="10">
        <v>-40</v>
      </c>
      <c r="E88" s="10">
        <v>14324</v>
      </c>
      <c r="F88" s="10">
        <v>1.6758999999999999</v>
      </c>
      <c r="G88" s="10">
        <v>-2.3900000000000001E-2</v>
      </c>
      <c r="H88" s="10">
        <v>8.5736000000000008</v>
      </c>
      <c r="I88" s="12">
        <v>-193</v>
      </c>
      <c r="J88" s="12">
        <v>108</v>
      </c>
      <c r="K88" s="12">
        <v>42</v>
      </c>
      <c r="L88" s="12">
        <v>-2.9466000000000001</v>
      </c>
      <c r="M88" s="12">
        <v>1.6489</v>
      </c>
      <c r="N88" s="12">
        <v>0.64119999999999999</v>
      </c>
    </row>
    <row r="89" spans="1:14" ht="16.5" thickTop="1" thickBot="1" x14ac:dyDescent="0.3">
      <c r="A89" s="2" t="s">
        <v>85</v>
      </c>
      <c r="B89" s="1">
        <v>1461</v>
      </c>
      <c r="C89" s="10">
        <v>2788</v>
      </c>
      <c r="D89" s="10">
        <v>-132</v>
      </c>
      <c r="E89" s="10">
        <v>14268</v>
      </c>
      <c r="F89" s="10">
        <v>1.6688000000000001</v>
      </c>
      <c r="G89" s="10">
        <v>-7.9000000000000001E-2</v>
      </c>
      <c r="H89" s="10">
        <v>8.5401000000000007</v>
      </c>
      <c r="I89" s="12">
        <v>-181</v>
      </c>
      <c r="J89" s="12">
        <v>107</v>
      </c>
      <c r="K89" s="12">
        <v>36</v>
      </c>
      <c r="L89" s="12">
        <v>-2.7633999999999999</v>
      </c>
      <c r="M89" s="12">
        <v>1.6335999999999999</v>
      </c>
      <c r="N89" s="12">
        <v>0.54959999999999998</v>
      </c>
    </row>
    <row r="90" spans="1:14" ht="16.5" thickTop="1" thickBot="1" x14ac:dyDescent="0.3">
      <c r="A90" s="2" t="s">
        <v>86</v>
      </c>
      <c r="B90" s="1">
        <v>1478</v>
      </c>
      <c r="C90" s="10">
        <v>2812</v>
      </c>
      <c r="D90" s="10">
        <v>64</v>
      </c>
      <c r="E90" s="10">
        <v>14540</v>
      </c>
      <c r="F90" s="10">
        <v>1.6831</v>
      </c>
      <c r="G90" s="10">
        <v>3.8300000000000001E-2</v>
      </c>
      <c r="H90" s="10">
        <v>8.7028999999999996</v>
      </c>
      <c r="I90" s="12">
        <v>-195</v>
      </c>
      <c r="J90" s="12">
        <v>104</v>
      </c>
      <c r="K90" s="12">
        <v>39</v>
      </c>
      <c r="L90" s="12">
        <v>-2.9771000000000001</v>
      </c>
      <c r="M90" s="12">
        <v>1.5878000000000001</v>
      </c>
      <c r="N90" s="12">
        <v>0.59540000000000004</v>
      </c>
    </row>
    <row r="91" spans="1:14" ht="16.5" thickTop="1" thickBot="1" x14ac:dyDescent="0.3">
      <c r="A91" s="2" t="s">
        <v>87</v>
      </c>
      <c r="B91" s="1">
        <v>1495</v>
      </c>
      <c r="C91" s="10">
        <v>2724</v>
      </c>
      <c r="D91" s="10">
        <v>-100</v>
      </c>
      <c r="E91" s="10">
        <v>14424</v>
      </c>
      <c r="F91" s="10">
        <v>1.6305000000000001</v>
      </c>
      <c r="G91" s="10">
        <v>-5.9900000000000002E-2</v>
      </c>
      <c r="H91" s="10">
        <v>8.6334999999999997</v>
      </c>
      <c r="I91" s="12">
        <v>-190</v>
      </c>
      <c r="J91" s="12">
        <v>103</v>
      </c>
      <c r="K91" s="12">
        <v>28</v>
      </c>
      <c r="L91" s="12">
        <v>-2.9007999999999998</v>
      </c>
      <c r="M91" s="12">
        <v>1.5725</v>
      </c>
      <c r="N91" s="12">
        <v>0.42749999999999999</v>
      </c>
    </row>
    <row r="92" spans="1:14" ht="16.5" thickTop="1" thickBot="1" x14ac:dyDescent="0.3">
      <c r="A92" s="2" t="s">
        <v>88</v>
      </c>
      <c r="B92" s="1">
        <v>1512</v>
      </c>
      <c r="C92" s="10">
        <v>2736</v>
      </c>
      <c r="D92" s="10">
        <v>-24</v>
      </c>
      <c r="E92" s="10">
        <v>14420</v>
      </c>
      <c r="F92" s="10">
        <v>1.6375999999999999</v>
      </c>
      <c r="G92" s="10">
        <v>-1.44E-2</v>
      </c>
      <c r="H92" s="10">
        <v>8.6311</v>
      </c>
      <c r="I92" s="12">
        <v>-192</v>
      </c>
      <c r="J92" s="12">
        <v>106</v>
      </c>
      <c r="K92" s="12">
        <v>47</v>
      </c>
      <c r="L92" s="12">
        <v>-2.9312999999999998</v>
      </c>
      <c r="M92" s="12">
        <v>1.6183000000000001</v>
      </c>
      <c r="N92" s="12">
        <v>0.71760000000000002</v>
      </c>
    </row>
    <row r="93" spans="1:14" ht="16.5" thickTop="1" thickBot="1" x14ac:dyDescent="0.3">
      <c r="A93" s="2" t="s">
        <v>89</v>
      </c>
      <c r="B93" s="1">
        <v>1529</v>
      </c>
      <c r="C93" s="10">
        <v>2872</v>
      </c>
      <c r="D93" s="10">
        <v>84</v>
      </c>
      <c r="E93" s="10">
        <v>14420</v>
      </c>
      <c r="F93" s="10">
        <v>1.7190000000000001</v>
      </c>
      <c r="G93" s="10">
        <v>5.0299999999999997E-2</v>
      </c>
      <c r="H93" s="10">
        <v>8.6311</v>
      </c>
      <c r="I93" s="12">
        <v>-192</v>
      </c>
      <c r="J93" s="12">
        <v>112</v>
      </c>
      <c r="K93" s="12">
        <v>35</v>
      </c>
      <c r="L93" s="12">
        <v>-2.9312999999999998</v>
      </c>
      <c r="M93" s="12">
        <v>1.7099</v>
      </c>
      <c r="N93" s="12">
        <v>0.53439999999999999</v>
      </c>
    </row>
    <row r="94" spans="1:14" ht="16.5" thickTop="1" thickBot="1" x14ac:dyDescent="0.3">
      <c r="A94" s="2" t="s">
        <v>90</v>
      </c>
      <c r="B94" s="1">
        <v>1546</v>
      </c>
      <c r="C94" s="10">
        <v>2904</v>
      </c>
      <c r="D94" s="10">
        <v>-136</v>
      </c>
      <c r="E94" s="10">
        <v>14312</v>
      </c>
      <c r="F94" s="10">
        <v>1.7382</v>
      </c>
      <c r="G94" s="10">
        <v>-8.14E-2</v>
      </c>
      <c r="H94" s="10">
        <v>8.5664999999999996</v>
      </c>
      <c r="I94" s="12">
        <v>-197</v>
      </c>
      <c r="J94" s="12">
        <v>99</v>
      </c>
      <c r="K94" s="12">
        <v>36</v>
      </c>
      <c r="L94" s="12">
        <v>-3.0760000000000001</v>
      </c>
      <c r="M94" s="12">
        <v>1.5115000000000001</v>
      </c>
      <c r="N94" s="12">
        <v>0.54959999999999998</v>
      </c>
    </row>
    <row r="95" spans="1:14" ht="16.5" thickTop="1" thickBot="1" x14ac:dyDescent="0.3">
      <c r="A95" s="2" t="s">
        <v>91</v>
      </c>
      <c r="B95" s="1">
        <v>1563</v>
      </c>
      <c r="C95" s="10">
        <v>2844</v>
      </c>
      <c r="D95" s="10">
        <v>-140</v>
      </c>
      <c r="E95" s="10">
        <v>14368</v>
      </c>
      <c r="F95" s="10">
        <v>1.7022999999999999</v>
      </c>
      <c r="G95" s="10">
        <v>-8.3799999999999999E-2</v>
      </c>
      <c r="H95" s="10">
        <v>8.6</v>
      </c>
      <c r="I95" s="12">
        <v>-191</v>
      </c>
      <c r="J95" s="12">
        <v>107</v>
      </c>
      <c r="K95" s="12">
        <v>46</v>
      </c>
      <c r="L95" s="12">
        <v>-2.9159999999999999</v>
      </c>
      <c r="M95" s="12">
        <v>1.6335999999999999</v>
      </c>
      <c r="N95" s="12">
        <v>0.70230000000000004</v>
      </c>
    </row>
    <row r="96" spans="1:14" ht="16.5" thickTop="1" thickBot="1" x14ac:dyDescent="0.3">
      <c r="A96" s="2" t="s">
        <v>92</v>
      </c>
      <c r="B96" s="1">
        <v>1580</v>
      </c>
      <c r="C96" s="10">
        <v>3028</v>
      </c>
      <c r="D96" s="10">
        <v>92</v>
      </c>
      <c r="E96" s="10">
        <v>14420</v>
      </c>
      <c r="F96" s="10">
        <v>1.8124</v>
      </c>
      <c r="G96" s="10">
        <v>5.5100000000000003E-2</v>
      </c>
      <c r="H96" s="10">
        <v>8.6311</v>
      </c>
      <c r="I96" s="12">
        <v>-194</v>
      </c>
      <c r="J96" s="12">
        <v>104</v>
      </c>
      <c r="K96" s="12">
        <v>35</v>
      </c>
      <c r="L96" s="12">
        <v>-2.9618000000000002</v>
      </c>
      <c r="M96" s="12">
        <v>1.5878000000000001</v>
      </c>
      <c r="N96" s="12">
        <v>0.53439999999999999</v>
      </c>
    </row>
    <row r="97" spans="1:14" ht="16.5" thickTop="1" thickBot="1" x14ac:dyDescent="0.3">
      <c r="A97" s="2" t="s">
        <v>93</v>
      </c>
      <c r="B97" s="1">
        <v>1597</v>
      </c>
      <c r="C97" s="10">
        <v>2876</v>
      </c>
      <c r="D97" s="10">
        <v>-28</v>
      </c>
      <c r="E97" s="10">
        <v>14516</v>
      </c>
      <c r="F97" s="10">
        <v>1.7214</v>
      </c>
      <c r="G97" s="10">
        <v>-1.6799999999999999E-2</v>
      </c>
      <c r="H97" s="10">
        <v>8.6885999999999992</v>
      </c>
      <c r="I97" s="12">
        <v>-194</v>
      </c>
      <c r="J97" s="12">
        <v>104</v>
      </c>
      <c r="K97" s="12">
        <v>45</v>
      </c>
      <c r="L97" s="12">
        <v>-2.9618000000000002</v>
      </c>
      <c r="M97" s="12">
        <v>1.5878000000000001</v>
      </c>
      <c r="N97" s="12">
        <v>0.68700000000000006</v>
      </c>
    </row>
    <row r="98" spans="1:14" ht="16.5" thickTop="1" thickBot="1" x14ac:dyDescent="0.3">
      <c r="A98" s="2" t="s">
        <v>94</v>
      </c>
      <c r="B98" s="1">
        <v>1614</v>
      </c>
      <c r="C98" s="10">
        <v>2924</v>
      </c>
      <c r="D98" s="10">
        <v>80</v>
      </c>
      <c r="E98" s="10">
        <v>14460</v>
      </c>
      <c r="F98" s="10">
        <v>1.7502</v>
      </c>
      <c r="G98" s="10">
        <v>4.7899999999999998E-2</v>
      </c>
      <c r="H98" s="10">
        <v>8.6549999999999994</v>
      </c>
      <c r="I98" s="12">
        <v>-185</v>
      </c>
      <c r="J98" s="12">
        <v>107</v>
      </c>
      <c r="K98" s="12">
        <v>36</v>
      </c>
      <c r="L98" s="12">
        <v>-2.8243999999999998</v>
      </c>
      <c r="M98" s="12">
        <v>1.6335999999999999</v>
      </c>
      <c r="N98" s="12">
        <v>0.54959999999999998</v>
      </c>
    </row>
    <row r="99" spans="1:14" ht="16.5" thickTop="1" thickBot="1" x14ac:dyDescent="0.3">
      <c r="A99" s="2" t="s">
        <v>95</v>
      </c>
      <c r="B99" s="1">
        <v>1631</v>
      </c>
      <c r="C99" s="10">
        <v>2840</v>
      </c>
      <c r="D99" s="10">
        <v>4</v>
      </c>
      <c r="E99" s="10">
        <v>14464</v>
      </c>
      <c r="F99" s="10">
        <v>1.6999</v>
      </c>
      <c r="G99" s="10">
        <v>2.4E-2</v>
      </c>
      <c r="H99" s="10">
        <v>8.6574000000000009</v>
      </c>
      <c r="I99" s="12">
        <v>-200</v>
      </c>
      <c r="J99" s="12">
        <v>107</v>
      </c>
      <c r="K99" s="12">
        <v>51</v>
      </c>
      <c r="L99" s="12">
        <v>-3.0533999999999999</v>
      </c>
      <c r="M99" s="12">
        <v>1.6335999999999999</v>
      </c>
      <c r="N99" s="12">
        <v>0.77859999999999996</v>
      </c>
    </row>
    <row r="100" spans="1:14" ht="16.5" thickTop="1" thickBot="1" x14ac:dyDescent="0.3">
      <c r="A100" s="2" t="s">
        <v>96</v>
      </c>
      <c r="B100" s="1">
        <v>1647</v>
      </c>
      <c r="C100" s="10">
        <v>2840</v>
      </c>
      <c r="D100" s="10">
        <v>-44</v>
      </c>
      <c r="E100" s="10">
        <v>14276</v>
      </c>
      <c r="F100" s="10">
        <v>1.6999</v>
      </c>
      <c r="G100" s="10">
        <v>-2.63E-2</v>
      </c>
      <c r="H100" s="10">
        <v>8.5449000000000002</v>
      </c>
      <c r="I100" s="12">
        <v>-200</v>
      </c>
      <c r="J100" s="12">
        <v>105</v>
      </c>
      <c r="K100" s="12">
        <v>43</v>
      </c>
      <c r="L100" s="12">
        <v>-3.0533999999999999</v>
      </c>
      <c r="M100" s="12">
        <v>1.6031</v>
      </c>
      <c r="N100" s="12">
        <v>0.65649999999999997</v>
      </c>
    </row>
    <row r="101" spans="1:14" ht="16.5" thickTop="1" thickBot="1" x14ac:dyDescent="0.3">
      <c r="A101" s="2" t="s">
        <v>97</v>
      </c>
      <c r="B101" s="1">
        <v>1664</v>
      </c>
      <c r="C101" s="10">
        <v>2732</v>
      </c>
      <c r="D101" s="10">
        <v>-64</v>
      </c>
      <c r="E101" s="10">
        <v>14464</v>
      </c>
      <c r="F101" s="10">
        <v>1.6352</v>
      </c>
      <c r="G101" s="10">
        <v>-3.8300000000000001E-2</v>
      </c>
      <c r="H101" s="10">
        <v>8.6574000000000009</v>
      </c>
      <c r="I101" s="12">
        <v>-197</v>
      </c>
      <c r="J101" s="12">
        <v>111</v>
      </c>
      <c r="K101" s="12">
        <v>40</v>
      </c>
      <c r="L101" s="12">
        <v>-3.0760000000000001</v>
      </c>
      <c r="M101" s="12">
        <v>1.6947000000000001</v>
      </c>
      <c r="N101" s="12">
        <v>0.61070000000000002</v>
      </c>
    </row>
    <row r="102" spans="1:14" ht="16.5" thickTop="1" thickBot="1" x14ac:dyDescent="0.3">
      <c r="A102" s="2" t="s">
        <v>98</v>
      </c>
      <c r="B102" s="1">
        <v>1712</v>
      </c>
      <c r="C102" s="10">
        <v>2724</v>
      </c>
      <c r="D102" s="10">
        <v>-88</v>
      </c>
      <c r="E102" s="10">
        <v>14464</v>
      </c>
      <c r="F102" s="10">
        <v>1.6305000000000001</v>
      </c>
      <c r="G102" s="10">
        <v>-5.2699999999999997E-2</v>
      </c>
      <c r="H102" s="10">
        <v>8.6574000000000009</v>
      </c>
      <c r="I102" s="12">
        <v>-189</v>
      </c>
      <c r="J102" s="12">
        <v>111</v>
      </c>
      <c r="K102" s="12">
        <v>36</v>
      </c>
      <c r="L102" s="12">
        <v>-2.8855</v>
      </c>
      <c r="M102" s="12">
        <v>1.6947000000000001</v>
      </c>
      <c r="N102" s="12">
        <v>0.54959999999999998</v>
      </c>
    </row>
    <row r="103" spans="1:14" ht="16.5" thickTop="1" thickBot="1" x14ac:dyDescent="0.3">
      <c r="A103" s="2" t="s">
        <v>99</v>
      </c>
      <c r="B103" s="1">
        <v>1729</v>
      </c>
      <c r="C103" s="10">
        <v>2716</v>
      </c>
      <c r="D103" s="10">
        <v>40</v>
      </c>
      <c r="E103" s="10">
        <v>14428</v>
      </c>
      <c r="F103" s="10">
        <v>1.6256999999999999</v>
      </c>
      <c r="G103" s="10">
        <v>2.3900000000000001E-2</v>
      </c>
      <c r="H103" s="10">
        <v>8.6358999999999995</v>
      </c>
      <c r="I103" s="12">
        <v>-197</v>
      </c>
      <c r="J103" s="12">
        <v>111</v>
      </c>
      <c r="K103" s="12">
        <v>38</v>
      </c>
      <c r="L103" s="12">
        <v>-3.0760000000000001</v>
      </c>
      <c r="M103" s="12">
        <v>1.6947000000000001</v>
      </c>
      <c r="N103" s="12">
        <v>0.58020000000000005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2676</v>
      </c>
      <c r="D105" s="5">
        <f t="shared" si="0"/>
        <v>-180</v>
      </c>
      <c r="E105" s="5">
        <f t="shared" si="0"/>
        <v>14076</v>
      </c>
      <c r="F105" s="5">
        <f t="shared" si="0"/>
        <v>1.6016999999999999</v>
      </c>
      <c r="G105" s="5">
        <f t="shared" si="0"/>
        <v>-0.1077</v>
      </c>
      <c r="H105" s="5">
        <f t="shared" si="0"/>
        <v>8.4252000000000002</v>
      </c>
      <c r="I105" s="5">
        <f t="shared" si="0"/>
        <v>-213</v>
      </c>
      <c r="J105" s="5">
        <f t="shared" si="0"/>
        <v>87</v>
      </c>
      <c r="K105" s="5">
        <f t="shared" si="0"/>
        <v>26</v>
      </c>
      <c r="L105" s="5">
        <f t="shared" si="0"/>
        <v>-3.2519</v>
      </c>
      <c r="M105" s="5">
        <f t="shared" si="0"/>
        <v>1.3282</v>
      </c>
      <c r="N105" s="5">
        <f t="shared" si="0"/>
        <v>0.39689999999999998</v>
      </c>
    </row>
    <row r="106" spans="1:14" ht="16.5" thickTop="1" thickBot="1" x14ac:dyDescent="0.3">
      <c r="A106" s="6" t="s">
        <v>117</v>
      </c>
      <c r="B106" s="5">
        <f t="shared" ref="B106:N106" si="1">MAX(B4:B103)</f>
        <v>1729</v>
      </c>
      <c r="C106" s="5">
        <f t="shared" si="1"/>
        <v>3028</v>
      </c>
      <c r="D106" s="5">
        <f t="shared" si="1"/>
        <v>196</v>
      </c>
      <c r="E106" s="5">
        <f t="shared" si="1"/>
        <v>14588</v>
      </c>
      <c r="F106" s="5">
        <f t="shared" si="1"/>
        <v>1.8124</v>
      </c>
      <c r="G106" s="5">
        <f t="shared" si="1"/>
        <v>0.1173</v>
      </c>
      <c r="H106" s="5">
        <f t="shared" si="1"/>
        <v>8.7317</v>
      </c>
      <c r="I106" s="5">
        <f t="shared" si="1"/>
        <v>-178</v>
      </c>
      <c r="J106" s="5">
        <f t="shared" si="1"/>
        <v>122</v>
      </c>
      <c r="K106" s="5">
        <f t="shared" si="1"/>
        <v>51</v>
      </c>
      <c r="L106" s="5">
        <f t="shared" si="1"/>
        <v>-2.7176</v>
      </c>
      <c r="M106" s="5">
        <f t="shared" si="1"/>
        <v>1.8626</v>
      </c>
      <c r="N106" s="5">
        <f t="shared" si="1"/>
        <v>0.77859999999999996</v>
      </c>
    </row>
    <row r="107" spans="1:14" ht="16.5" thickTop="1" thickBot="1" x14ac:dyDescent="0.3">
      <c r="A107" s="6" t="s">
        <v>118</v>
      </c>
      <c r="B107" s="5">
        <f t="shared" ref="B107:N107" si="2">B106-B105</f>
        <v>1729</v>
      </c>
      <c r="C107" s="5">
        <f t="shared" si="2"/>
        <v>352</v>
      </c>
      <c r="D107" s="5">
        <f t="shared" si="2"/>
        <v>376</v>
      </c>
      <c r="E107" s="5">
        <f t="shared" si="2"/>
        <v>512</v>
      </c>
      <c r="F107" s="5">
        <f t="shared" si="2"/>
        <v>0.21070000000000011</v>
      </c>
      <c r="G107" s="5">
        <f t="shared" si="2"/>
        <v>0.22500000000000001</v>
      </c>
      <c r="H107" s="5">
        <f t="shared" si="2"/>
        <v>0.30649999999999977</v>
      </c>
      <c r="I107" s="5">
        <f t="shared" si="2"/>
        <v>35</v>
      </c>
      <c r="J107" s="5">
        <f t="shared" si="2"/>
        <v>35</v>
      </c>
      <c r="K107" s="5">
        <f t="shared" si="2"/>
        <v>25</v>
      </c>
      <c r="L107" s="5">
        <f t="shared" si="2"/>
        <v>0.5343</v>
      </c>
      <c r="M107" s="5">
        <f t="shared" si="2"/>
        <v>0.53439999999999999</v>
      </c>
      <c r="N107" s="5">
        <f t="shared" si="2"/>
        <v>0.38169999999999998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97" workbookViewId="0">
      <selection activeCell="B105" sqref="B105:N107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20" t="s">
        <v>115</v>
      </c>
      <c r="D2" s="20"/>
      <c r="E2" s="20"/>
      <c r="F2" s="20"/>
      <c r="G2" s="20"/>
      <c r="H2" s="20"/>
      <c r="I2" s="21" t="s">
        <v>114</v>
      </c>
      <c r="J2" s="21"/>
      <c r="K2" s="21"/>
      <c r="L2" s="21"/>
      <c r="M2" s="21"/>
      <c r="N2" s="21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2756</v>
      </c>
      <c r="D4" s="10">
        <v>-24</v>
      </c>
      <c r="E4" s="10">
        <v>14556</v>
      </c>
      <c r="F4" s="10">
        <v>1.6496</v>
      </c>
      <c r="G4" s="10">
        <v>-1.44E-2</v>
      </c>
      <c r="H4" s="10">
        <v>8.7125000000000004</v>
      </c>
      <c r="I4" s="12">
        <v>-202</v>
      </c>
      <c r="J4" s="12">
        <v>110</v>
      </c>
      <c r="K4" s="12">
        <v>35</v>
      </c>
      <c r="L4" s="12">
        <v>-3.0840000000000001</v>
      </c>
      <c r="M4" s="12">
        <v>1.6794</v>
      </c>
      <c r="N4" s="12">
        <v>0.53439999999999999</v>
      </c>
    </row>
    <row r="5" spans="1:14" ht="16.5" thickTop="1" thickBot="1" x14ac:dyDescent="0.3">
      <c r="A5" s="2" t="s">
        <v>1</v>
      </c>
      <c r="B5" s="1">
        <v>106</v>
      </c>
      <c r="C5" s="10">
        <v>2796</v>
      </c>
      <c r="D5" s="10">
        <v>-28</v>
      </c>
      <c r="E5" s="10">
        <v>14368</v>
      </c>
      <c r="F5" s="10">
        <v>1.6735</v>
      </c>
      <c r="G5" s="10">
        <v>-1.6799999999999999E-2</v>
      </c>
      <c r="H5" s="10">
        <v>8.6</v>
      </c>
      <c r="I5" s="12">
        <v>-199</v>
      </c>
      <c r="J5" s="12">
        <v>109</v>
      </c>
      <c r="K5" s="12">
        <v>44</v>
      </c>
      <c r="L5" s="12">
        <v>-3.0381999999999998</v>
      </c>
      <c r="M5" s="12">
        <v>1.6640999999999999</v>
      </c>
      <c r="N5" s="12">
        <v>0.67179999999999995</v>
      </c>
    </row>
    <row r="6" spans="1:14" ht="16.5" thickTop="1" thickBot="1" x14ac:dyDescent="0.3">
      <c r="A6" s="2" t="s">
        <v>2</v>
      </c>
      <c r="B6" s="1">
        <v>213</v>
      </c>
      <c r="C6" s="10">
        <v>2776</v>
      </c>
      <c r="D6" s="10">
        <v>-8</v>
      </c>
      <c r="E6" s="10">
        <v>14440</v>
      </c>
      <c r="F6" s="10">
        <v>1.6616</v>
      </c>
      <c r="G6" s="10">
        <v>-4.8000000000000001E-2</v>
      </c>
      <c r="H6" s="10">
        <v>8.6431000000000004</v>
      </c>
      <c r="I6" s="12">
        <v>-199</v>
      </c>
      <c r="J6" s="12">
        <v>108</v>
      </c>
      <c r="K6" s="12">
        <v>41</v>
      </c>
      <c r="L6" s="12">
        <v>-3.0381999999999998</v>
      </c>
      <c r="M6" s="12">
        <v>1.6489</v>
      </c>
      <c r="N6" s="12">
        <v>0.626</v>
      </c>
    </row>
    <row r="7" spans="1:14" ht="16.5" thickTop="1" thickBot="1" x14ac:dyDescent="0.3">
      <c r="A7" s="2" t="s">
        <v>3</v>
      </c>
      <c r="B7" s="1">
        <v>319</v>
      </c>
      <c r="C7" s="10">
        <v>2796</v>
      </c>
      <c r="D7" s="10">
        <v>-64</v>
      </c>
      <c r="E7" s="10">
        <v>14380</v>
      </c>
      <c r="F7" s="10">
        <v>1.6735</v>
      </c>
      <c r="G7" s="10">
        <v>-3.8300000000000001E-2</v>
      </c>
      <c r="H7" s="10">
        <v>8.6072000000000006</v>
      </c>
      <c r="I7" s="12">
        <v>-203</v>
      </c>
      <c r="J7" s="12">
        <v>105</v>
      </c>
      <c r="K7" s="12">
        <v>36</v>
      </c>
      <c r="L7" s="12">
        <v>-3.0992000000000002</v>
      </c>
      <c r="M7" s="12">
        <v>1.6031</v>
      </c>
      <c r="N7" s="12">
        <v>0.54959999999999998</v>
      </c>
    </row>
    <row r="8" spans="1:14" ht="16.5" thickTop="1" thickBot="1" x14ac:dyDescent="0.3">
      <c r="A8" s="2" t="s">
        <v>4</v>
      </c>
      <c r="B8" s="1">
        <v>426</v>
      </c>
      <c r="C8" s="10">
        <v>2884</v>
      </c>
      <c r="D8" s="10">
        <v>20</v>
      </c>
      <c r="E8" s="10">
        <v>14420</v>
      </c>
      <c r="F8" s="10">
        <v>1.7262</v>
      </c>
      <c r="G8" s="10">
        <v>1.2E-2</v>
      </c>
      <c r="H8" s="10">
        <v>8.6311</v>
      </c>
      <c r="I8" s="12">
        <v>-194</v>
      </c>
      <c r="J8" s="12">
        <v>102</v>
      </c>
      <c r="K8" s="12">
        <v>37</v>
      </c>
      <c r="L8" s="12">
        <v>-2.9618000000000002</v>
      </c>
      <c r="M8" s="12">
        <v>1.5572999999999999</v>
      </c>
      <c r="N8" s="12">
        <v>0.56489999999999996</v>
      </c>
    </row>
    <row r="9" spans="1:14" ht="16.5" thickTop="1" thickBot="1" x14ac:dyDescent="0.3">
      <c r="A9" s="2" t="s">
        <v>5</v>
      </c>
      <c r="B9" s="1">
        <v>532</v>
      </c>
      <c r="C9" s="10">
        <v>2736</v>
      </c>
      <c r="D9" s="10">
        <v>12</v>
      </c>
      <c r="E9" s="10">
        <v>14420</v>
      </c>
      <c r="F9" s="10">
        <v>1.6375999999999999</v>
      </c>
      <c r="G9" s="10">
        <v>7.1999999999999995E-2</v>
      </c>
      <c r="H9" s="10">
        <v>8.6311</v>
      </c>
      <c r="I9" s="12">
        <v>-194</v>
      </c>
      <c r="J9" s="12">
        <v>102</v>
      </c>
      <c r="K9" s="12">
        <v>31</v>
      </c>
      <c r="L9" s="12">
        <v>-2.9618000000000002</v>
      </c>
      <c r="M9" s="12">
        <v>1.5572999999999999</v>
      </c>
      <c r="N9" s="12">
        <v>0.4733</v>
      </c>
    </row>
    <row r="10" spans="1:14" ht="16.5" thickTop="1" thickBot="1" x14ac:dyDescent="0.3">
      <c r="A10" s="2" t="s">
        <v>6</v>
      </c>
      <c r="B10" s="1">
        <v>638</v>
      </c>
      <c r="C10" s="10">
        <v>2804</v>
      </c>
      <c r="D10" s="10">
        <v>8</v>
      </c>
      <c r="E10" s="10">
        <v>14448</v>
      </c>
      <c r="F10" s="10">
        <v>1.6782999999999999</v>
      </c>
      <c r="G10" s="10">
        <v>4.8000000000000001E-2</v>
      </c>
      <c r="H10" s="10">
        <v>8.6478999999999999</v>
      </c>
      <c r="I10" s="12">
        <v>-199</v>
      </c>
      <c r="J10" s="12">
        <v>114</v>
      </c>
      <c r="K10" s="12">
        <v>38</v>
      </c>
      <c r="L10" s="12">
        <v>-3.0381999999999998</v>
      </c>
      <c r="M10" s="12">
        <v>1.7404999999999999</v>
      </c>
      <c r="N10" s="12">
        <v>0.58020000000000005</v>
      </c>
    </row>
    <row r="11" spans="1:14" ht="16.5" thickTop="1" thickBot="1" x14ac:dyDescent="0.3">
      <c r="A11" s="2" t="s">
        <v>7</v>
      </c>
      <c r="B11" s="1">
        <v>744</v>
      </c>
      <c r="C11" s="10">
        <v>2896</v>
      </c>
      <c r="D11" s="10">
        <v>-28</v>
      </c>
      <c r="E11" s="10">
        <v>14356</v>
      </c>
      <c r="F11" s="10">
        <v>1.7334000000000001</v>
      </c>
      <c r="G11" s="10">
        <v>-1.6799999999999999E-2</v>
      </c>
      <c r="H11" s="10">
        <v>8.5928000000000004</v>
      </c>
      <c r="I11" s="12">
        <v>-187</v>
      </c>
      <c r="J11" s="12">
        <v>105</v>
      </c>
      <c r="K11" s="12">
        <v>31</v>
      </c>
      <c r="L11" s="12">
        <v>-2.855</v>
      </c>
      <c r="M11" s="12">
        <v>1.6031</v>
      </c>
      <c r="N11" s="12">
        <v>0.4733</v>
      </c>
    </row>
    <row r="12" spans="1:14" ht="16.5" thickTop="1" thickBot="1" x14ac:dyDescent="0.3">
      <c r="A12" s="2" t="s">
        <v>8</v>
      </c>
      <c r="B12" s="1">
        <v>868</v>
      </c>
      <c r="C12" s="10">
        <v>2824</v>
      </c>
      <c r="D12" s="10">
        <v>32</v>
      </c>
      <c r="E12" s="10">
        <v>14200</v>
      </c>
      <c r="F12" s="10">
        <v>1.6902999999999999</v>
      </c>
      <c r="G12" s="10">
        <v>1.9199999999999998E-2</v>
      </c>
      <c r="H12" s="10">
        <v>8.4993999999999996</v>
      </c>
      <c r="I12" s="12">
        <v>-192</v>
      </c>
      <c r="J12" s="12">
        <v>105</v>
      </c>
      <c r="K12" s="12">
        <v>35</v>
      </c>
      <c r="L12" s="12">
        <v>-2.9312999999999998</v>
      </c>
      <c r="M12" s="12">
        <v>1.6031</v>
      </c>
      <c r="N12" s="12">
        <v>0.53439999999999999</v>
      </c>
    </row>
    <row r="13" spans="1:14" ht="16.5" thickTop="1" thickBot="1" x14ac:dyDescent="0.3">
      <c r="A13" s="2" t="s">
        <v>9</v>
      </c>
      <c r="B13" s="1">
        <v>974</v>
      </c>
      <c r="C13" s="10">
        <v>2756</v>
      </c>
      <c r="D13" s="10">
        <v>-88</v>
      </c>
      <c r="E13" s="10">
        <v>14444</v>
      </c>
      <c r="F13" s="10">
        <v>1.6496</v>
      </c>
      <c r="G13" s="10">
        <v>-5.2699999999999997E-2</v>
      </c>
      <c r="H13" s="10">
        <v>8.6455000000000002</v>
      </c>
      <c r="I13" s="12">
        <v>-193</v>
      </c>
      <c r="J13" s="12">
        <v>101</v>
      </c>
      <c r="K13" s="12">
        <v>44</v>
      </c>
      <c r="L13" s="12">
        <v>-2.9466000000000001</v>
      </c>
      <c r="M13" s="12">
        <v>1.542</v>
      </c>
      <c r="N13" s="12">
        <v>0.67179999999999995</v>
      </c>
    </row>
    <row r="14" spans="1:14" ht="16.5" thickTop="1" thickBot="1" x14ac:dyDescent="0.3">
      <c r="A14" s="2" t="s">
        <v>10</v>
      </c>
      <c r="B14" s="1">
        <v>1081</v>
      </c>
      <c r="C14" s="10">
        <v>2824</v>
      </c>
      <c r="D14" s="10">
        <v>-80</v>
      </c>
      <c r="E14" s="10">
        <v>14480</v>
      </c>
      <c r="F14" s="10">
        <v>1.6902999999999999</v>
      </c>
      <c r="G14" s="10">
        <v>-4.7899999999999998E-2</v>
      </c>
      <c r="H14" s="10">
        <v>8.6669999999999998</v>
      </c>
      <c r="I14" s="12">
        <v>-191</v>
      </c>
      <c r="J14" s="12">
        <v>114</v>
      </c>
      <c r="K14" s="12">
        <v>49</v>
      </c>
      <c r="L14" s="12">
        <v>-2.9159999999999999</v>
      </c>
      <c r="M14" s="12">
        <v>1.7404999999999999</v>
      </c>
      <c r="N14" s="12">
        <v>0.74809999999999999</v>
      </c>
    </row>
    <row r="15" spans="1:14" ht="16.5" thickTop="1" thickBot="1" x14ac:dyDescent="0.3">
      <c r="A15" s="2" t="s">
        <v>11</v>
      </c>
      <c r="B15" s="1">
        <v>1188</v>
      </c>
      <c r="C15" s="10">
        <v>2796</v>
      </c>
      <c r="D15" s="10">
        <v>-44</v>
      </c>
      <c r="E15" s="10">
        <v>14456</v>
      </c>
      <c r="F15" s="10">
        <v>1.6735</v>
      </c>
      <c r="G15" s="10">
        <v>-2.63E-2</v>
      </c>
      <c r="H15" s="10">
        <v>8.6525999999999996</v>
      </c>
      <c r="I15" s="12">
        <v>-194</v>
      </c>
      <c r="J15" s="12">
        <v>111</v>
      </c>
      <c r="K15" s="12">
        <v>43</v>
      </c>
      <c r="L15" s="12">
        <v>-2.9618000000000002</v>
      </c>
      <c r="M15" s="12">
        <v>1.6947000000000001</v>
      </c>
      <c r="N15" s="12">
        <v>0.65649999999999997</v>
      </c>
    </row>
    <row r="16" spans="1:14" ht="16.5" thickTop="1" thickBot="1" x14ac:dyDescent="0.3">
      <c r="A16" s="2" t="s">
        <v>12</v>
      </c>
      <c r="B16" s="1">
        <v>1295</v>
      </c>
      <c r="C16" s="10">
        <v>2772</v>
      </c>
      <c r="D16" s="10">
        <v>-92</v>
      </c>
      <c r="E16" s="10">
        <v>14644</v>
      </c>
      <c r="F16" s="10">
        <v>1.6592</v>
      </c>
      <c r="G16" s="10">
        <v>-5.5100000000000003E-2</v>
      </c>
      <c r="H16" s="10">
        <v>8.7652000000000001</v>
      </c>
      <c r="I16" s="12">
        <v>-185</v>
      </c>
      <c r="J16" s="12">
        <v>101</v>
      </c>
      <c r="K16" s="12">
        <v>45</v>
      </c>
      <c r="L16" s="12">
        <v>-2.8243999999999998</v>
      </c>
      <c r="M16" s="12">
        <v>1.542</v>
      </c>
      <c r="N16" s="12">
        <v>0.68700000000000006</v>
      </c>
    </row>
    <row r="17" spans="1:14" ht="16.5" thickTop="1" thickBot="1" x14ac:dyDescent="0.3">
      <c r="A17" s="2" t="s">
        <v>13</v>
      </c>
      <c r="B17" s="1">
        <v>1402</v>
      </c>
      <c r="C17" s="10">
        <v>2712</v>
      </c>
      <c r="D17" s="10">
        <v>0</v>
      </c>
      <c r="E17" s="10">
        <v>14556</v>
      </c>
      <c r="F17" s="10">
        <v>1.6233</v>
      </c>
      <c r="G17" s="10">
        <v>0</v>
      </c>
      <c r="H17" s="10">
        <v>8.7125000000000004</v>
      </c>
      <c r="I17" s="12">
        <v>-193</v>
      </c>
      <c r="J17" s="12">
        <v>110</v>
      </c>
      <c r="K17" s="12">
        <v>51</v>
      </c>
      <c r="L17" s="12">
        <v>-2.9466000000000001</v>
      </c>
      <c r="M17" s="12">
        <v>1.6794</v>
      </c>
      <c r="N17" s="12">
        <v>0.77859999999999996</v>
      </c>
    </row>
    <row r="18" spans="1:14" ht="16.5" thickTop="1" thickBot="1" x14ac:dyDescent="0.3">
      <c r="A18" s="2" t="s">
        <v>14</v>
      </c>
      <c r="B18" s="1">
        <v>1508</v>
      </c>
      <c r="C18" s="10">
        <v>2872</v>
      </c>
      <c r="D18" s="10">
        <v>48</v>
      </c>
      <c r="E18" s="10">
        <v>14488</v>
      </c>
      <c r="F18" s="10">
        <v>1.7190000000000001</v>
      </c>
      <c r="G18" s="10">
        <v>2.87E-2</v>
      </c>
      <c r="H18" s="10">
        <v>8.6717999999999993</v>
      </c>
      <c r="I18" s="12">
        <v>-188</v>
      </c>
      <c r="J18" s="12">
        <v>107</v>
      </c>
      <c r="K18" s="12">
        <v>43</v>
      </c>
      <c r="L18" s="12">
        <v>-2.8702000000000001</v>
      </c>
      <c r="M18" s="12">
        <v>1.6335999999999999</v>
      </c>
      <c r="N18" s="12">
        <v>0.65649999999999997</v>
      </c>
    </row>
    <row r="19" spans="1:14" ht="16.5" thickTop="1" thickBot="1" x14ac:dyDescent="0.3">
      <c r="A19" s="2" t="s">
        <v>15</v>
      </c>
      <c r="B19" s="1">
        <v>1615</v>
      </c>
      <c r="C19" s="10">
        <v>2816</v>
      </c>
      <c r="D19" s="10">
        <v>-116</v>
      </c>
      <c r="E19" s="10">
        <v>14460</v>
      </c>
      <c r="F19" s="10">
        <v>1.6855</v>
      </c>
      <c r="G19" s="10">
        <v>-6.9400000000000003E-2</v>
      </c>
      <c r="H19" s="10">
        <v>8.6549999999999994</v>
      </c>
      <c r="I19" s="12">
        <v>-195</v>
      </c>
      <c r="J19" s="12">
        <v>108</v>
      </c>
      <c r="K19" s="12">
        <v>43</v>
      </c>
      <c r="L19" s="12">
        <v>-2.9771000000000001</v>
      </c>
      <c r="M19" s="12">
        <v>1.6489</v>
      </c>
      <c r="N19" s="12">
        <v>0.65649999999999997</v>
      </c>
    </row>
    <row r="20" spans="1:14" ht="16.5" thickTop="1" thickBot="1" x14ac:dyDescent="0.3">
      <c r="A20" s="2" t="s">
        <v>16</v>
      </c>
      <c r="B20" s="1">
        <v>1722</v>
      </c>
      <c r="C20" s="10">
        <v>2812</v>
      </c>
      <c r="D20" s="10">
        <v>-116</v>
      </c>
      <c r="E20" s="10">
        <v>14592</v>
      </c>
      <c r="F20" s="10">
        <v>1.6831</v>
      </c>
      <c r="G20" s="10">
        <v>-6.9400000000000003E-2</v>
      </c>
      <c r="H20" s="10">
        <v>8.734</v>
      </c>
      <c r="I20" s="12">
        <v>-197</v>
      </c>
      <c r="J20" s="12">
        <v>108</v>
      </c>
      <c r="K20" s="12">
        <v>35</v>
      </c>
      <c r="L20" s="12">
        <v>-3.0760000000000001</v>
      </c>
      <c r="M20" s="12">
        <v>1.6489</v>
      </c>
      <c r="N20" s="12">
        <v>0.53439999999999999</v>
      </c>
    </row>
    <row r="21" spans="1:14" ht="16.5" thickTop="1" thickBot="1" x14ac:dyDescent="0.3">
      <c r="A21" s="2" t="s">
        <v>17</v>
      </c>
      <c r="B21" s="1">
        <v>1829</v>
      </c>
      <c r="C21" s="10">
        <v>2776</v>
      </c>
      <c r="D21" s="10">
        <v>-76</v>
      </c>
      <c r="E21" s="10">
        <v>14508</v>
      </c>
      <c r="F21" s="10">
        <v>1.6616</v>
      </c>
      <c r="G21" s="10">
        <v>-4.5499999999999999E-2</v>
      </c>
      <c r="H21" s="10">
        <v>8.6837999999999997</v>
      </c>
      <c r="I21" s="12">
        <v>-184</v>
      </c>
      <c r="J21" s="12">
        <v>111</v>
      </c>
      <c r="K21" s="12">
        <v>45</v>
      </c>
      <c r="L21" s="12">
        <v>-2.8092000000000001</v>
      </c>
      <c r="M21" s="12">
        <v>1.6947000000000001</v>
      </c>
      <c r="N21" s="12">
        <v>0.68700000000000006</v>
      </c>
    </row>
    <row r="22" spans="1:14" ht="16.5" thickTop="1" thickBot="1" x14ac:dyDescent="0.3">
      <c r="A22" s="2" t="s">
        <v>18</v>
      </c>
      <c r="B22" s="1">
        <v>1967</v>
      </c>
      <c r="C22" s="10">
        <v>2704</v>
      </c>
      <c r="D22" s="10">
        <v>4</v>
      </c>
      <c r="E22" s="10">
        <v>14328</v>
      </c>
      <c r="F22" s="10">
        <v>1.6185</v>
      </c>
      <c r="G22" s="10">
        <v>2.4E-2</v>
      </c>
      <c r="H22" s="10">
        <v>8.5760000000000005</v>
      </c>
      <c r="I22" s="12">
        <v>-201</v>
      </c>
      <c r="J22" s="12">
        <v>105</v>
      </c>
      <c r="K22" s="12">
        <v>46</v>
      </c>
      <c r="L22" s="12">
        <v>-3.0687000000000002</v>
      </c>
      <c r="M22" s="12">
        <v>1.6031</v>
      </c>
      <c r="N22" s="12">
        <v>0.70230000000000004</v>
      </c>
    </row>
    <row r="23" spans="1:14" ht="16.5" thickTop="1" thickBot="1" x14ac:dyDescent="0.3">
      <c r="A23" s="2" t="s">
        <v>19</v>
      </c>
      <c r="B23" s="1">
        <v>2073</v>
      </c>
      <c r="C23" s="10">
        <v>2920</v>
      </c>
      <c r="D23" s="10">
        <v>40</v>
      </c>
      <c r="E23" s="10">
        <v>14392</v>
      </c>
      <c r="F23" s="10">
        <v>1.7478</v>
      </c>
      <c r="G23" s="10">
        <v>2.3900000000000001E-2</v>
      </c>
      <c r="H23" s="10">
        <v>8.6143000000000001</v>
      </c>
      <c r="I23" s="12">
        <v>-195</v>
      </c>
      <c r="J23" s="12">
        <v>110</v>
      </c>
      <c r="K23" s="12">
        <v>41</v>
      </c>
      <c r="L23" s="12">
        <v>-2.9771000000000001</v>
      </c>
      <c r="M23" s="12">
        <v>1.6794</v>
      </c>
      <c r="N23" s="12">
        <v>0.626</v>
      </c>
    </row>
    <row r="24" spans="1:14" ht="16.5" thickTop="1" thickBot="1" x14ac:dyDescent="0.3">
      <c r="A24" s="2" t="s">
        <v>20</v>
      </c>
      <c r="B24" s="1">
        <v>2180</v>
      </c>
      <c r="C24" s="10">
        <v>2732</v>
      </c>
      <c r="D24" s="10">
        <v>-52</v>
      </c>
      <c r="E24" s="10">
        <v>14348</v>
      </c>
      <c r="F24" s="10">
        <v>1.6352</v>
      </c>
      <c r="G24" s="10">
        <v>-3.1099999999999999E-2</v>
      </c>
      <c r="H24" s="10">
        <v>8.5879999999999992</v>
      </c>
      <c r="I24" s="12">
        <v>-189</v>
      </c>
      <c r="J24" s="12">
        <v>112</v>
      </c>
      <c r="K24" s="12">
        <v>34</v>
      </c>
      <c r="L24" s="12">
        <v>-2.8855</v>
      </c>
      <c r="M24" s="12">
        <v>1.7099</v>
      </c>
      <c r="N24" s="12">
        <v>0.51910000000000001</v>
      </c>
    </row>
    <row r="25" spans="1:14" ht="16.5" thickTop="1" thickBot="1" x14ac:dyDescent="0.3">
      <c r="A25" s="2" t="s">
        <v>21</v>
      </c>
      <c r="B25" s="1">
        <v>2287</v>
      </c>
      <c r="C25" s="10">
        <v>2768</v>
      </c>
      <c r="D25" s="10">
        <v>-136</v>
      </c>
      <c r="E25" s="10">
        <v>14372</v>
      </c>
      <c r="F25" s="10">
        <v>1.6568000000000001</v>
      </c>
      <c r="G25" s="10">
        <v>-8.14E-2</v>
      </c>
      <c r="H25" s="10">
        <v>8.6023999999999994</v>
      </c>
      <c r="I25" s="12">
        <v>-194</v>
      </c>
      <c r="J25" s="12">
        <v>109</v>
      </c>
      <c r="K25" s="12">
        <v>45</v>
      </c>
      <c r="L25" s="12">
        <v>-2.9618000000000002</v>
      </c>
      <c r="M25" s="12">
        <v>1.6640999999999999</v>
      </c>
      <c r="N25" s="12">
        <v>0.68700000000000006</v>
      </c>
    </row>
    <row r="26" spans="1:14" ht="16.5" thickTop="1" thickBot="1" x14ac:dyDescent="0.3">
      <c r="A26" s="2" t="s">
        <v>22</v>
      </c>
      <c r="B26" s="1">
        <v>2394</v>
      </c>
      <c r="C26" s="10">
        <v>2808</v>
      </c>
      <c r="D26" s="10">
        <v>-24</v>
      </c>
      <c r="E26" s="10">
        <v>14424</v>
      </c>
      <c r="F26" s="10">
        <v>1.6807000000000001</v>
      </c>
      <c r="G26" s="10">
        <v>-1.44E-2</v>
      </c>
      <c r="H26" s="10">
        <v>8.6334999999999997</v>
      </c>
      <c r="I26" s="12">
        <v>-192</v>
      </c>
      <c r="J26" s="12">
        <v>107</v>
      </c>
      <c r="K26" s="12">
        <v>37</v>
      </c>
      <c r="L26" s="12">
        <v>-2.9312999999999998</v>
      </c>
      <c r="M26" s="12">
        <v>1.6335999999999999</v>
      </c>
      <c r="N26" s="12">
        <v>0.56489999999999996</v>
      </c>
    </row>
    <row r="27" spans="1:14" ht="16.5" thickTop="1" thickBot="1" x14ac:dyDescent="0.3">
      <c r="A27" s="2" t="s">
        <v>23</v>
      </c>
      <c r="B27" s="1">
        <v>2501</v>
      </c>
      <c r="C27" s="10">
        <v>2724</v>
      </c>
      <c r="D27" s="10">
        <v>20</v>
      </c>
      <c r="E27" s="10">
        <v>14332</v>
      </c>
      <c r="F27" s="10">
        <v>1.6305000000000001</v>
      </c>
      <c r="G27" s="10">
        <v>1.2E-2</v>
      </c>
      <c r="H27" s="10">
        <v>8.5784000000000002</v>
      </c>
      <c r="I27" s="12">
        <v>-193</v>
      </c>
      <c r="J27" s="12">
        <v>99</v>
      </c>
      <c r="K27" s="12">
        <v>34</v>
      </c>
      <c r="L27" s="12">
        <v>-2.9466000000000001</v>
      </c>
      <c r="M27" s="12">
        <v>1.5115000000000001</v>
      </c>
      <c r="N27" s="12">
        <v>0.51910000000000001</v>
      </c>
    </row>
    <row r="28" spans="1:14" ht="16.5" thickTop="1" thickBot="1" x14ac:dyDescent="0.3">
      <c r="A28" s="2" t="s">
        <v>24</v>
      </c>
      <c r="B28" s="1">
        <v>2608</v>
      </c>
      <c r="C28" s="10">
        <v>2796</v>
      </c>
      <c r="D28" s="10">
        <v>12</v>
      </c>
      <c r="E28" s="10">
        <v>14516</v>
      </c>
      <c r="F28" s="10">
        <v>1.6735</v>
      </c>
      <c r="G28" s="10">
        <v>7.1999999999999995E-2</v>
      </c>
      <c r="H28" s="10">
        <v>8.6885999999999992</v>
      </c>
      <c r="I28" s="12">
        <v>-200</v>
      </c>
      <c r="J28" s="12">
        <v>112</v>
      </c>
      <c r="K28" s="12">
        <v>39</v>
      </c>
      <c r="L28" s="12">
        <v>-3.0533999999999999</v>
      </c>
      <c r="M28" s="12">
        <v>1.7099</v>
      </c>
      <c r="N28" s="12">
        <v>0.59540000000000004</v>
      </c>
    </row>
    <row r="29" spans="1:14" ht="16.5" thickTop="1" thickBot="1" x14ac:dyDescent="0.3">
      <c r="A29" s="2" t="s">
        <v>25</v>
      </c>
      <c r="B29" s="1">
        <v>2715</v>
      </c>
      <c r="C29" s="10">
        <v>2836</v>
      </c>
      <c r="D29" s="10">
        <v>-136</v>
      </c>
      <c r="E29" s="10">
        <v>14328</v>
      </c>
      <c r="F29" s="10">
        <v>1.6975</v>
      </c>
      <c r="G29" s="10">
        <v>-8.14E-2</v>
      </c>
      <c r="H29" s="10">
        <v>8.5760000000000005</v>
      </c>
      <c r="I29" s="12">
        <v>-194</v>
      </c>
      <c r="J29" s="12">
        <v>97</v>
      </c>
      <c r="K29" s="12">
        <v>28</v>
      </c>
      <c r="L29" s="12">
        <v>-2.9618000000000002</v>
      </c>
      <c r="M29" s="12">
        <v>1.4809000000000001</v>
      </c>
      <c r="N29" s="12">
        <v>0.42749999999999999</v>
      </c>
    </row>
    <row r="30" spans="1:14" ht="16.5" thickTop="1" thickBot="1" x14ac:dyDescent="0.3">
      <c r="A30" s="2" t="s">
        <v>26</v>
      </c>
      <c r="B30" s="1">
        <v>2822</v>
      </c>
      <c r="C30" s="10">
        <v>2860</v>
      </c>
      <c r="D30" s="10">
        <v>-72</v>
      </c>
      <c r="E30" s="10">
        <v>14380</v>
      </c>
      <c r="F30" s="10">
        <v>1.7119</v>
      </c>
      <c r="G30" s="10">
        <v>-4.3099999999999999E-2</v>
      </c>
      <c r="H30" s="10">
        <v>8.6072000000000006</v>
      </c>
      <c r="I30" s="12">
        <v>-196</v>
      </c>
      <c r="J30" s="12">
        <v>105</v>
      </c>
      <c r="K30" s="12">
        <v>41</v>
      </c>
      <c r="L30" s="12">
        <v>-2.9923999999999999</v>
      </c>
      <c r="M30" s="12">
        <v>1.6031</v>
      </c>
      <c r="N30" s="12">
        <v>0.626</v>
      </c>
    </row>
    <row r="31" spans="1:14" ht="16.5" thickTop="1" thickBot="1" x14ac:dyDescent="0.3">
      <c r="A31" s="2" t="s">
        <v>27</v>
      </c>
      <c r="B31" s="1">
        <v>2929</v>
      </c>
      <c r="C31" s="10">
        <v>2776</v>
      </c>
      <c r="D31" s="10">
        <v>-44</v>
      </c>
      <c r="E31" s="10">
        <v>14496</v>
      </c>
      <c r="F31" s="10">
        <v>1.6616</v>
      </c>
      <c r="G31" s="10">
        <v>-2.63E-2</v>
      </c>
      <c r="H31" s="10">
        <v>8.6766000000000005</v>
      </c>
      <c r="I31" s="12">
        <v>-188</v>
      </c>
      <c r="J31" s="12">
        <v>104</v>
      </c>
      <c r="K31" s="12">
        <v>46</v>
      </c>
      <c r="L31" s="12">
        <v>-2.8702000000000001</v>
      </c>
      <c r="M31" s="12">
        <v>1.5878000000000001</v>
      </c>
      <c r="N31" s="12">
        <v>0.70230000000000004</v>
      </c>
    </row>
    <row r="32" spans="1:14" ht="16.5" thickTop="1" thickBot="1" x14ac:dyDescent="0.3">
      <c r="A32" s="2" t="s">
        <v>28</v>
      </c>
      <c r="B32" s="1">
        <v>3036</v>
      </c>
      <c r="C32" s="10">
        <v>2792</v>
      </c>
      <c r="D32" s="10">
        <v>-24</v>
      </c>
      <c r="E32" s="10">
        <v>14380</v>
      </c>
      <c r="F32" s="10">
        <v>1.6712</v>
      </c>
      <c r="G32" s="10">
        <v>-1.44E-2</v>
      </c>
      <c r="H32" s="10">
        <v>8.6072000000000006</v>
      </c>
      <c r="I32" s="12">
        <v>-195</v>
      </c>
      <c r="J32" s="12">
        <v>108</v>
      </c>
      <c r="K32" s="12">
        <v>38</v>
      </c>
      <c r="L32" s="12">
        <v>-2.9771000000000001</v>
      </c>
      <c r="M32" s="12">
        <v>1.6489</v>
      </c>
      <c r="N32" s="12">
        <v>0.58020000000000005</v>
      </c>
    </row>
    <row r="33" spans="1:14" ht="16.5" thickTop="1" thickBot="1" x14ac:dyDescent="0.3">
      <c r="A33" s="2" t="s">
        <v>29</v>
      </c>
      <c r="B33" s="1">
        <v>3143</v>
      </c>
      <c r="C33" s="10">
        <v>2728</v>
      </c>
      <c r="D33" s="10">
        <v>0</v>
      </c>
      <c r="E33" s="10">
        <v>14352</v>
      </c>
      <c r="F33" s="10">
        <v>1.6328</v>
      </c>
      <c r="G33" s="10">
        <v>0</v>
      </c>
      <c r="H33" s="10">
        <v>8.5904000000000007</v>
      </c>
      <c r="I33" s="12">
        <v>-191</v>
      </c>
      <c r="J33" s="12">
        <v>107</v>
      </c>
      <c r="K33" s="12">
        <v>26</v>
      </c>
      <c r="L33" s="12">
        <v>-2.9159999999999999</v>
      </c>
      <c r="M33" s="12">
        <v>1.6335999999999999</v>
      </c>
      <c r="N33" s="12">
        <v>0.39689999999999998</v>
      </c>
    </row>
    <row r="34" spans="1:14" ht="16.5" thickTop="1" thickBot="1" x14ac:dyDescent="0.3">
      <c r="A34" s="2" t="s">
        <v>30</v>
      </c>
      <c r="B34" s="1">
        <v>3249</v>
      </c>
      <c r="C34" s="10">
        <v>2852</v>
      </c>
      <c r="D34" s="10">
        <v>-60</v>
      </c>
      <c r="E34" s="10">
        <v>14476</v>
      </c>
      <c r="F34" s="10">
        <v>1.7071000000000001</v>
      </c>
      <c r="G34" s="10">
        <v>-3.5900000000000001E-2</v>
      </c>
      <c r="H34" s="10">
        <v>8.6646000000000001</v>
      </c>
      <c r="I34" s="12">
        <v>-194</v>
      </c>
      <c r="J34" s="12">
        <v>105</v>
      </c>
      <c r="K34" s="12">
        <v>48</v>
      </c>
      <c r="L34" s="12">
        <v>-2.9618000000000002</v>
      </c>
      <c r="M34" s="12">
        <v>1.6031</v>
      </c>
      <c r="N34" s="12">
        <v>0.73280000000000001</v>
      </c>
    </row>
    <row r="35" spans="1:14" ht="16.5" thickTop="1" thickBot="1" x14ac:dyDescent="0.3">
      <c r="A35" s="2" t="s">
        <v>31</v>
      </c>
      <c r="B35" s="1">
        <v>3356</v>
      </c>
      <c r="C35" s="10">
        <v>2812</v>
      </c>
      <c r="D35" s="10">
        <v>-112</v>
      </c>
      <c r="E35" s="10">
        <v>14412</v>
      </c>
      <c r="F35" s="10">
        <v>1.6831</v>
      </c>
      <c r="G35" s="10">
        <v>-6.7000000000000004E-2</v>
      </c>
      <c r="H35" s="10">
        <v>8.6263000000000005</v>
      </c>
      <c r="I35" s="12">
        <v>-197</v>
      </c>
      <c r="J35" s="12">
        <v>99</v>
      </c>
      <c r="K35" s="12">
        <v>35</v>
      </c>
      <c r="L35" s="12">
        <v>-3.0760000000000001</v>
      </c>
      <c r="M35" s="12">
        <v>1.5115000000000001</v>
      </c>
      <c r="N35" s="12">
        <v>0.53439999999999999</v>
      </c>
    </row>
    <row r="36" spans="1:14" ht="16.5" thickTop="1" thickBot="1" x14ac:dyDescent="0.3">
      <c r="A36" s="2" t="s">
        <v>32</v>
      </c>
      <c r="B36" s="1">
        <v>3463</v>
      </c>
      <c r="C36" s="10">
        <v>2836</v>
      </c>
      <c r="D36" s="10">
        <v>-108</v>
      </c>
      <c r="E36" s="10">
        <v>14500</v>
      </c>
      <c r="F36" s="10">
        <v>1.6975</v>
      </c>
      <c r="G36" s="10">
        <v>-6.4600000000000005E-2</v>
      </c>
      <c r="H36" s="10">
        <v>8.6790000000000003</v>
      </c>
      <c r="I36" s="12">
        <v>-201</v>
      </c>
      <c r="J36" s="12">
        <v>110</v>
      </c>
      <c r="K36" s="12">
        <v>34</v>
      </c>
      <c r="L36" s="12">
        <v>-3.0687000000000002</v>
      </c>
      <c r="M36" s="12">
        <v>1.6794</v>
      </c>
      <c r="N36" s="12">
        <v>0.51910000000000001</v>
      </c>
    </row>
    <row r="37" spans="1:14" ht="16.5" thickTop="1" thickBot="1" x14ac:dyDescent="0.3">
      <c r="A37" s="2" t="s">
        <v>33</v>
      </c>
      <c r="B37" s="1">
        <v>3570</v>
      </c>
      <c r="C37" s="10">
        <v>2812</v>
      </c>
      <c r="D37" s="10">
        <v>-36</v>
      </c>
      <c r="E37" s="10">
        <v>14372</v>
      </c>
      <c r="F37" s="10">
        <v>1.6831</v>
      </c>
      <c r="G37" s="10">
        <v>-2.1499999999999998E-2</v>
      </c>
      <c r="H37" s="10">
        <v>8.6023999999999994</v>
      </c>
      <c r="I37" s="12">
        <v>-191</v>
      </c>
      <c r="J37" s="12">
        <v>112</v>
      </c>
      <c r="K37" s="12">
        <v>45</v>
      </c>
      <c r="L37" s="12">
        <v>-2.9159999999999999</v>
      </c>
      <c r="M37" s="12">
        <v>1.7099</v>
      </c>
      <c r="N37" s="12">
        <v>0.68700000000000006</v>
      </c>
    </row>
    <row r="38" spans="1:14" ht="16.5" thickTop="1" thickBot="1" x14ac:dyDescent="0.3">
      <c r="A38" s="2" t="s">
        <v>34</v>
      </c>
      <c r="B38" s="1">
        <v>3677</v>
      </c>
      <c r="C38" s="10">
        <v>2784</v>
      </c>
      <c r="D38" s="10">
        <v>24</v>
      </c>
      <c r="E38" s="10">
        <v>14480</v>
      </c>
      <c r="F38" s="10">
        <v>1.6664000000000001</v>
      </c>
      <c r="G38" s="10">
        <v>1.44E-2</v>
      </c>
      <c r="H38" s="10">
        <v>8.6669999999999998</v>
      </c>
      <c r="I38" s="12">
        <v>-205</v>
      </c>
      <c r="J38" s="12">
        <v>103</v>
      </c>
      <c r="K38" s="12">
        <v>40</v>
      </c>
      <c r="L38" s="12">
        <v>-3.1297999999999999</v>
      </c>
      <c r="M38" s="12">
        <v>1.5725</v>
      </c>
      <c r="N38" s="12">
        <v>0.61070000000000002</v>
      </c>
    </row>
    <row r="39" spans="1:14" ht="16.5" thickTop="1" thickBot="1" x14ac:dyDescent="0.3">
      <c r="A39" s="2" t="s">
        <v>35</v>
      </c>
      <c r="B39" s="1">
        <v>3784</v>
      </c>
      <c r="C39" s="10">
        <v>2772</v>
      </c>
      <c r="D39" s="10">
        <v>4</v>
      </c>
      <c r="E39" s="10">
        <v>14440</v>
      </c>
      <c r="F39" s="10">
        <v>1.6592</v>
      </c>
      <c r="G39" s="10">
        <v>2.4E-2</v>
      </c>
      <c r="H39" s="10">
        <v>8.6431000000000004</v>
      </c>
      <c r="I39" s="12">
        <v>-194</v>
      </c>
      <c r="J39" s="12">
        <v>101</v>
      </c>
      <c r="K39" s="12">
        <v>37</v>
      </c>
      <c r="L39" s="12">
        <v>-2.9618000000000002</v>
      </c>
      <c r="M39" s="12">
        <v>1.542</v>
      </c>
      <c r="N39" s="12">
        <v>0.56489999999999996</v>
      </c>
    </row>
    <row r="40" spans="1:14" ht="16.5" thickTop="1" thickBot="1" x14ac:dyDescent="0.3">
      <c r="A40" s="2" t="s">
        <v>36</v>
      </c>
      <c r="B40" s="1">
        <v>3890</v>
      </c>
      <c r="C40" s="10">
        <v>2820</v>
      </c>
      <c r="D40" s="10">
        <v>-96</v>
      </c>
      <c r="E40" s="10">
        <v>14336</v>
      </c>
      <c r="F40" s="10">
        <v>1.6879</v>
      </c>
      <c r="G40" s="10">
        <v>-5.7500000000000002E-2</v>
      </c>
      <c r="H40" s="10">
        <v>8.5808</v>
      </c>
      <c r="I40" s="12">
        <v>-193</v>
      </c>
      <c r="J40" s="12">
        <v>100</v>
      </c>
      <c r="K40" s="12">
        <v>29</v>
      </c>
      <c r="L40" s="12">
        <v>-2.9466000000000001</v>
      </c>
      <c r="M40" s="12">
        <v>1.5266999999999999</v>
      </c>
      <c r="N40" s="12">
        <v>0.44269999999999998</v>
      </c>
    </row>
    <row r="41" spans="1:14" ht="16.5" thickTop="1" thickBot="1" x14ac:dyDescent="0.3">
      <c r="A41" s="2" t="s">
        <v>37</v>
      </c>
      <c r="B41" s="1">
        <v>3997</v>
      </c>
      <c r="C41" s="10">
        <v>2820</v>
      </c>
      <c r="D41" s="10">
        <v>24</v>
      </c>
      <c r="E41" s="10">
        <v>14352</v>
      </c>
      <c r="F41" s="10">
        <v>1.6879</v>
      </c>
      <c r="G41" s="10">
        <v>1.44E-2</v>
      </c>
      <c r="H41" s="10">
        <v>8.5904000000000007</v>
      </c>
      <c r="I41" s="12">
        <v>-205</v>
      </c>
      <c r="J41" s="12">
        <v>107</v>
      </c>
      <c r="K41" s="12">
        <v>35</v>
      </c>
      <c r="L41" s="12">
        <v>-3.1297999999999999</v>
      </c>
      <c r="M41" s="12">
        <v>1.6335999999999999</v>
      </c>
      <c r="N41" s="12">
        <v>0.53439999999999999</v>
      </c>
    </row>
    <row r="42" spans="1:14" ht="16.5" thickTop="1" thickBot="1" x14ac:dyDescent="0.3">
      <c r="A42" s="2" t="s">
        <v>38</v>
      </c>
      <c r="B42" s="1">
        <v>4104</v>
      </c>
      <c r="C42" s="10">
        <v>2772</v>
      </c>
      <c r="D42" s="10">
        <v>-68</v>
      </c>
      <c r="E42" s="10">
        <v>14328</v>
      </c>
      <c r="F42" s="10">
        <v>1.6592</v>
      </c>
      <c r="G42" s="10">
        <v>-4.07E-2</v>
      </c>
      <c r="H42" s="10">
        <v>8.5760000000000005</v>
      </c>
      <c r="I42" s="12">
        <v>-187</v>
      </c>
      <c r="J42" s="12">
        <v>100</v>
      </c>
      <c r="K42" s="12">
        <v>39</v>
      </c>
      <c r="L42" s="12">
        <v>-2.855</v>
      </c>
      <c r="M42" s="12">
        <v>1.5266999999999999</v>
      </c>
      <c r="N42" s="12">
        <v>0.59540000000000004</v>
      </c>
    </row>
    <row r="43" spans="1:14" ht="16.5" thickTop="1" thickBot="1" x14ac:dyDescent="0.3">
      <c r="A43" s="2" t="s">
        <v>39</v>
      </c>
      <c r="B43" s="1">
        <v>4211</v>
      </c>
      <c r="C43" s="10">
        <v>2776</v>
      </c>
      <c r="D43" s="10">
        <v>-136</v>
      </c>
      <c r="E43" s="10">
        <v>14540</v>
      </c>
      <c r="F43" s="10">
        <v>1.6616</v>
      </c>
      <c r="G43" s="10">
        <v>-8.14E-2</v>
      </c>
      <c r="H43" s="10">
        <v>8.7028999999999996</v>
      </c>
      <c r="I43" s="12">
        <v>-191</v>
      </c>
      <c r="J43" s="12">
        <v>105</v>
      </c>
      <c r="K43" s="12">
        <v>35</v>
      </c>
      <c r="L43" s="12">
        <v>-2.9159999999999999</v>
      </c>
      <c r="M43" s="12">
        <v>1.6031</v>
      </c>
      <c r="N43" s="12">
        <v>0.53439999999999999</v>
      </c>
    </row>
    <row r="44" spans="1:14" ht="16.5" thickTop="1" thickBot="1" x14ac:dyDescent="0.3">
      <c r="A44" s="2" t="s">
        <v>40</v>
      </c>
      <c r="B44" s="1">
        <v>4318</v>
      </c>
      <c r="C44" s="10">
        <v>2844</v>
      </c>
      <c r="D44" s="10">
        <v>-92</v>
      </c>
      <c r="E44" s="10">
        <v>14348</v>
      </c>
      <c r="F44" s="10">
        <v>1.7022999999999999</v>
      </c>
      <c r="G44" s="10">
        <v>-5.5100000000000003E-2</v>
      </c>
      <c r="H44" s="10">
        <v>8.5879999999999992</v>
      </c>
      <c r="I44" s="12">
        <v>-196</v>
      </c>
      <c r="J44" s="12">
        <v>108</v>
      </c>
      <c r="K44" s="12">
        <v>41</v>
      </c>
      <c r="L44" s="12">
        <v>-2.9923999999999999</v>
      </c>
      <c r="M44" s="12">
        <v>1.6489</v>
      </c>
      <c r="N44" s="12">
        <v>0.626</v>
      </c>
    </row>
    <row r="45" spans="1:14" ht="16.5" thickTop="1" thickBot="1" x14ac:dyDescent="0.3">
      <c r="A45" s="2" t="s">
        <v>41</v>
      </c>
      <c r="B45" s="1">
        <v>4425</v>
      </c>
      <c r="C45" s="10">
        <v>2800</v>
      </c>
      <c r="D45" s="10">
        <v>-52</v>
      </c>
      <c r="E45" s="10">
        <v>14372</v>
      </c>
      <c r="F45" s="10">
        <v>1.6758999999999999</v>
      </c>
      <c r="G45" s="10">
        <v>-3.1099999999999999E-2</v>
      </c>
      <c r="H45" s="10">
        <v>8.6023999999999994</v>
      </c>
      <c r="I45" s="12">
        <v>-193</v>
      </c>
      <c r="J45" s="12">
        <v>100</v>
      </c>
      <c r="K45" s="12">
        <v>37</v>
      </c>
      <c r="L45" s="12">
        <v>-2.9466000000000001</v>
      </c>
      <c r="M45" s="12">
        <v>1.5266999999999999</v>
      </c>
      <c r="N45" s="12">
        <v>0.56489999999999996</v>
      </c>
    </row>
    <row r="46" spans="1:14" ht="16.5" thickTop="1" thickBot="1" x14ac:dyDescent="0.3">
      <c r="A46" s="2" t="s">
        <v>42</v>
      </c>
      <c r="B46" s="1">
        <v>4532</v>
      </c>
      <c r="C46" s="10">
        <v>2864</v>
      </c>
      <c r="D46" s="10">
        <v>-12</v>
      </c>
      <c r="E46" s="10">
        <v>14404</v>
      </c>
      <c r="F46" s="10">
        <v>1.7141999999999999</v>
      </c>
      <c r="G46" s="10">
        <v>-7.1999999999999995E-2</v>
      </c>
      <c r="H46" s="10">
        <v>8.6214999999999993</v>
      </c>
      <c r="I46" s="12">
        <v>-203</v>
      </c>
      <c r="J46" s="12">
        <v>112</v>
      </c>
      <c r="K46" s="12">
        <v>45</v>
      </c>
      <c r="L46" s="12">
        <v>-3.0992000000000002</v>
      </c>
      <c r="M46" s="12">
        <v>1.7099</v>
      </c>
      <c r="N46" s="12">
        <v>0.68700000000000006</v>
      </c>
    </row>
    <row r="47" spans="1:14" ht="16.5" thickTop="1" thickBot="1" x14ac:dyDescent="0.3">
      <c r="A47" s="2" t="s">
        <v>43</v>
      </c>
      <c r="B47" s="1">
        <v>4639</v>
      </c>
      <c r="C47" s="10">
        <v>2764</v>
      </c>
      <c r="D47" s="10">
        <v>-52</v>
      </c>
      <c r="E47" s="10">
        <v>14476</v>
      </c>
      <c r="F47" s="10">
        <v>1.6544000000000001</v>
      </c>
      <c r="G47" s="10">
        <v>-3.1099999999999999E-2</v>
      </c>
      <c r="H47" s="10">
        <v>8.6646000000000001</v>
      </c>
      <c r="I47" s="12">
        <v>-189</v>
      </c>
      <c r="J47" s="12">
        <v>95</v>
      </c>
      <c r="K47" s="12">
        <v>35</v>
      </c>
      <c r="L47" s="12">
        <v>-2.8855</v>
      </c>
      <c r="M47" s="12">
        <v>1.4503999999999999</v>
      </c>
      <c r="N47" s="12">
        <v>0.53439999999999999</v>
      </c>
    </row>
    <row r="48" spans="1:14" ht="16.5" thickTop="1" thickBot="1" x14ac:dyDescent="0.3">
      <c r="A48" s="2" t="s">
        <v>44</v>
      </c>
      <c r="B48" s="1">
        <v>4746</v>
      </c>
      <c r="C48" s="10">
        <v>2772</v>
      </c>
      <c r="D48" s="10">
        <v>-32</v>
      </c>
      <c r="E48" s="10">
        <v>14404</v>
      </c>
      <c r="F48" s="10">
        <v>1.6592</v>
      </c>
      <c r="G48" s="10">
        <v>-1.9199999999999998E-2</v>
      </c>
      <c r="H48" s="10">
        <v>8.6214999999999993</v>
      </c>
      <c r="I48" s="12">
        <v>-211</v>
      </c>
      <c r="J48" s="12">
        <v>100</v>
      </c>
      <c r="K48" s="12">
        <v>45</v>
      </c>
      <c r="L48" s="12">
        <v>-3.2214</v>
      </c>
      <c r="M48" s="12">
        <v>1.5266999999999999</v>
      </c>
      <c r="N48" s="12">
        <v>0.68700000000000006</v>
      </c>
    </row>
    <row r="49" spans="1:14" ht="16.5" thickTop="1" thickBot="1" x14ac:dyDescent="0.3">
      <c r="A49" s="2" t="s">
        <v>45</v>
      </c>
      <c r="B49" s="1">
        <v>4853</v>
      </c>
      <c r="C49" s="10">
        <v>2788</v>
      </c>
      <c r="D49" s="10">
        <v>-36</v>
      </c>
      <c r="E49" s="10">
        <v>14532</v>
      </c>
      <c r="F49" s="10">
        <v>1.6688000000000001</v>
      </c>
      <c r="G49" s="10">
        <v>-2.1499999999999998E-2</v>
      </c>
      <c r="H49" s="10">
        <v>8.6981000000000002</v>
      </c>
      <c r="I49" s="12">
        <v>-193</v>
      </c>
      <c r="J49" s="12">
        <v>101</v>
      </c>
      <c r="K49" s="12">
        <v>44</v>
      </c>
      <c r="L49" s="12">
        <v>-2.9466000000000001</v>
      </c>
      <c r="M49" s="12">
        <v>1.542</v>
      </c>
      <c r="N49" s="12">
        <v>0.67179999999999995</v>
      </c>
    </row>
    <row r="50" spans="1:14" ht="16.5" thickTop="1" thickBot="1" x14ac:dyDescent="0.3">
      <c r="A50" s="2" t="s">
        <v>46</v>
      </c>
      <c r="B50" s="1">
        <v>4960</v>
      </c>
      <c r="C50" s="10">
        <v>2720</v>
      </c>
      <c r="D50" s="10">
        <v>-68</v>
      </c>
      <c r="E50" s="10">
        <v>14544</v>
      </c>
      <c r="F50" s="10">
        <v>1.6281000000000001</v>
      </c>
      <c r="G50" s="10">
        <v>-4.07E-2</v>
      </c>
      <c r="H50" s="10">
        <v>8.7052999999999994</v>
      </c>
      <c r="I50" s="12">
        <v>-188</v>
      </c>
      <c r="J50" s="12">
        <v>109</v>
      </c>
      <c r="K50" s="12">
        <v>31</v>
      </c>
      <c r="L50" s="12">
        <v>-2.8702000000000001</v>
      </c>
      <c r="M50" s="12">
        <v>1.6640999999999999</v>
      </c>
      <c r="N50" s="12">
        <v>0.4733</v>
      </c>
    </row>
    <row r="51" spans="1:14" ht="16.5" thickTop="1" thickBot="1" x14ac:dyDescent="0.3">
      <c r="A51" s="2" t="s">
        <v>47</v>
      </c>
      <c r="B51" s="1">
        <v>5067</v>
      </c>
      <c r="C51" s="10">
        <v>2752</v>
      </c>
      <c r="D51" s="10">
        <v>96</v>
      </c>
      <c r="E51" s="10">
        <v>14476</v>
      </c>
      <c r="F51" s="10">
        <v>1.6472</v>
      </c>
      <c r="G51" s="10">
        <v>5.7500000000000002E-2</v>
      </c>
      <c r="H51" s="10">
        <v>8.6646000000000001</v>
      </c>
      <c r="I51" s="12">
        <v>-207</v>
      </c>
      <c r="J51" s="12">
        <v>112</v>
      </c>
      <c r="K51" s="12">
        <v>39</v>
      </c>
      <c r="L51" s="12">
        <v>-3.1602999999999999</v>
      </c>
      <c r="M51" s="12">
        <v>1.7099</v>
      </c>
      <c r="N51" s="12">
        <v>0.59540000000000004</v>
      </c>
    </row>
    <row r="52" spans="1:14" ht="16.5" thickTop="1" thickBot="1" x14ac:dyDescent="0.3">
      <c r="A52" s="2" t="s">
        <v>48</v>
      </c>
      <c r="B52" s="1">
        <v>5174</v>
      </c>
      <c r="C52" s="10">
        <v>2704</v>
      </c>
      <c r="D52" s="10">
        <v>-48</v>
      </c>
      <c r="E52" s="10">
        <v>14428</v>
      </c>
      <c r="F52" s="10">
        <v>1.6185</v>
      </c>
      <c r="G52" s="10">
        <v>-2.87E-2</v>
      </c>
      <c r="H52" s="10">
        <v>8.6358999999999995</v>
      </c>
      <c r="I52" s="12">
        <v>-197</v>
      </c>
      <c r="J52" s="12">
        <v>99</v>
      </c>
      <c r="K52" s="12">
        <v>35</v>
      </c>
      <c r="L52" s="12">
        <v>-3.0760000000000001</v>
      </c>
      <c r="M52" s="12">
        <v>1.5115000000000001</v>
      </c>
      <c r="N52" s="12">
        <v>0.53439999999999999</v>
      </c>
    </row>
    <row r="53" spans="1:14" ht="16.5" thickTop="1" thickBot="1" x14ac:dyDescent="0.3">
      <c r="A53" s="2" t="s">
        <v>49</v>
      </c>
      <c r="B53" s="1">
        <v>5281</v>
      </c>
      <c r="C53" s="10">
        <v>2872</v>
      </c>
      <c r="D53" s="10">
        <v>-24</v>
      </c>
      <c r="E53" s="10">
        <v>14448</v>
      </c>
      <c r="F53" s="10">
        <v>1.7190000000000001</v>
      </c>
      <c r="G53" s="10">
        <v>-1.44E-2</v>
      </c>
      <c r="H53" s="10">
        <v>8.6478999999999999</v>
      </c>
      <c r="I53" s="12">
        <v>-197</v>
      </c>
      <c r="J53" s="12">
        <v>102</v>
      </c>
      <c r="K53" s="12">
        <v>27</v>
      </c>
      <c r="L53" s="12">
        <v>-3.0760000000000001</v>
      </c>
      <c r="M53" s="12">
        <v>1.5572999999999999</v>
      </c>
      <c r="N53" s="12">
        <v>0.41220000000000001</v>
      </c>
    </row>
    <row r="54" spans="1:14" ht="16.5" thickTop="1" thickBot="1" x14ac:dyDescent="0.3">
      <c r="A54" s="2" t="s">
        <v>50</v>
      </c>
      <c r="B54" s="1">
        <v>5388</v>
      </c>
      <c r="C54" s="10">
        <v>2872</v>
      </c>
      <c r="D54" s="10">
        <v>28</v>
      </c>
      <c r="E54" s="10">
        <v>14412</v>
      </c>
      <c r="F54" s="10">
        <v>1.7190000000000001</v>
      </c>
      <c r="G54" s="10">
        <v>1.6799999999999999E-2</v>
      </c>
      <c r="H54" s="10">
        <v>8.6263000000000005</v>
      </c>
      <c r="I54" s="12">
        <v>-191</v>
      </c>
      <c r="J54" s="12">
        <v>102</v>
      </c>
      <c r="K54" s="12">
        <v>43</v>
      </c>
      <c r="L54" s="12">
        <v>-2.9159999999999999</v>
      </c>
      <c r="M54" s="12">
        <v>1.5572999999999999</v>
      </c>
      <c r="N54" s="12">
        <v>0.65649999999999997</v>
      </c>
    </row>
    <row r="55" spans="1:14" ht="16.5" thickTop="1" thickBot="1" x14ac:dyDescent="0.3">
      <c r="A55" s="2" t="s">
        <v>51</v>
      </c>
      <c r="B55" s="1">
        <v>5495</v>
      </c>
      <c r="C55" s="10">
        <v>2864</v>
      </c>
      <c r="D55" s="10">
        <v>-76</v>
      </c>
      <c r="E55" s="10">
        <v>14472</v>
      </c>
      <c r="F55" s="10">
        <v>1.7141999999999999</v>
      </c>
      <c r="G55" s="10">
        <v>-4.5499999999999999E-2</v>
      </c>
      <c r="H55" s="10">
        <v>8.6622000000000003</v>
      </c>
      <c r="I55" s="12">
        <v>-194</v>
      </c>
      <c r="J55" s="12">
        <v>126</v>
      </c>
      <c r="K55" s="12">
        <v>38</v>
      </c>
      <c r="L55" s="12">
        <v>-2.9618000000000002</v>
      </c>
      <c r="M55" s="12">
        <v>1.9237</v>
      </c>
      <c r="N55" s="12">
        <v>0.58020000000000005</v>
      </c>
    </row>
    <row r="56" spans="1:14" ht="16.5" thickTop="1" thickBot="1" x14ac:dyDescent="0.3">
      <c r="A56" s="2" t="s">
        <v>52</v>
      </c>
      <c r="B56" s="1">
        <v>5602</v>
      </c>
      <c r="C56" s="10">
        <v>2820</v>
      </c>
      <c r="D56" s="10">
        <v>-72</v>
      </c>
      <c r="E56" s="10">
        <v>14300</v>
      </c>
      <c r="F56" s="10">
        <v>1.6879</v>
      </c>
      <c r="G56" s="10">
        <v>-4.3099999999999999E-2</v>
      </c>
      <c r="H56" s="10">
        <v>8.5593000000000004</v>
      </c>
      <c r="I56" s="12">
        <v>-181</v>
      </c>
      <c r="J56" s="12">
        <v>108</v>
      </c>
      <c r="K56" s="12">
        <v>40</v>
      </c>
      <c r="L56" s="12">
        <v>-2.7633999999999999</v>
      </c>
      <c r="M56" s="12">
        <v>1.6489</v>
      </c>
      <c r="N56" s="12">
        <v>0.61070000000000002</v>
      </c>
    </row>
    <row r="57" spans="1:14" ht="16.5" thickTop="1" thickBot="1" x14ac:dyDescent="0.3">
      <c r="A57" s="2" t="s">
        <v>53</v>
      </c>
      <c r="B57" s="1">
        <v>5709</v>
      </c>
      <c r="C57" s="10">
        <v>2772</v>
      </c>
      <c r="D57" s="10">
        <v>-96</v>
      </c>
      <c r="E57" s="10">
        <v>14372</v>
      </c>
      <c r="F57" s="10">
        <v>1.6592</v>
      </c>
      <c r="G57" s="10">
        <v>-5.7500000000000002E-2</v>
      </c>
      <c r="H57" s="10">
        <v>8.6023999999999994</v>
      </c>
      <c r="I57" s="12">
        <v>-198</v>
      </c>
      <c r="J57" s="12">
        <v>117</v>
      </c>
      <c r="K57" s="12">
        <v>41</v>
      </c>
      <c r="L57" s="12">
        <v>-3.0228999999999999</v>
      </c>
      <c r="M57" s="12">
        <v>1.7863</v>
      </c>
      <c r="N57" s="12">
        <v>0.626</v>
      </c>
    </row>
    <row r="58" spans="1:14" ht="16.5" thickTop="1" thickBot="1" x14ac:dyDescent="0.3">
      <c r="A58" s="2" t="s">
        <v>54</v>
      </c>
      <c r="B58" s="1">
        <v>5816</v>
      </c>
      <c r="C58" s="10">
        <v>2860</v>
      </c>
      <c r="D58" s="10">
        <v>-80</v>
      </c>
      <c r="E58" s="10">
        <v>14428</v>
      </c>
      <c r="F58" s="10">
        <v>1.7119</v>
      </c>
      <c r="G58" s="10">
        <v>-4.7899999999999998E-2</v>
      </c>
      <c r="H58" s="10">
        <v>8.6358999999999995</v>
      </c>
      <c r="I58" s="12">
        <v>-196</v>
      </c>
      <c r="J58" s="12">
        <v>105</v>
      </c>
      <c r="K58" s="12">
        <v>27</v>
      </c>
      <c r="L58" s="12">
        <v>-2.9923999999999999</v>
      </c>
      <c r="M58" s="12">
        <v>1.6031</v>
      </c>
      <c r="N58" s="12">
        <v>0.41220000000000001</v>
      </c>
    </row>
    <row r="59" spans="1:14" ht="16.5" thickTop="1" thickBot="1" x14ac:dyDescent="0.3">
      <c r="A59" s="2" t="s">
        <v>55</v>
      </c>
      <c r="B59" s="1">
        <v>5953</v>
      </c>
      <c r="C59" s="10">
        <v>2872</v>
      </c>
      <c r="D59" s="10">
        <v>28</v>
      </c>
      <c r="E59" s="10">
        <v>14524</v>
      </c>
      <c r="F59" s="10">
        <v>1.7190000000000001</v>
      </c>
      <c r="G59" s="10">
        <v>1.6799999999999999E-2</v>
      </c>
      <c r="H59" s="10">
        <v>8.6933000000000007</v>
      </c>
      <c r="I59" s="12">
        <v>-199</v>
      </c>
      <c r="J59" s="12">
        <v>113</v>
      </c>
      <c r="K59" s="12">
        <v>36</v>
      </c>
      <c r="L59" s="12">
        <v>-3.0381999999999998</v>
      </c>
      <c r="M59" s="12">
        <v>1.7252000000000001</v>
      </c>
      <c r="N59" s="12">
        <v>0.54959999999999998</v>
      </c>
    </row>
    <row r="60" spans="1:14" ht="16.5" thickTop="1" thickBot="1" x14ac:dyDescent="0.3">
      <c r="A60" s="2" t="s">
        <v>56</v>
      </c>
      <c r="B60" s="1">
        <v>6060</v>
      </c>
      <c r="C60" s="10">
        <v>2852</v>
      </c>
      <c r="D60" s="10">
        <v>-64</v>
      </c>
      <c r="E60" s="10">
        <v>14576</v>
      </c>
      <c r="F60" s="10">
        <v>1.7071000000000001</v>
      </c>
      <c r="G60" s="10">
        <v>-3.8300000000000001E-2</v>
      </c>
      <c r="H60" s="10">
        <v>8.7245000000000008</v>
      </c>
      <c r="I60" s="12">
        <v>-193</v>
      </c>
      <c r="J60" s="12">
        <v>101</v>
      </c>
      <c r="K60" s="12">
        <v>40</v>
      </c>
      <c r="L60" s="12">
        <v>-2.9466000000000001</v>
      </c>
      <c r="M60" s="12">
        <v>1.542</v>
      </c>
      <c r="N60" s="12">
        <v>0.61070000000000002</v>
      </c>
    </row>
    <row r="61" spans="1:14" ht="16.5" thickTop="1" thickBot="1" x14ac:dyDescent="0.3">
      <c r="A61" s="2" t="s">
        <v>57</v>
      </c>
      <c r="B61" s="1">
        <v>6167</v>
      </c>
      <c r="C61" s="10">
        <v>2800</v>
      </c>
      <c r="D61" s="10">
        <v>-64</v>
      </c>
      <c r="E61" s="10">
        <v>14440</v>
      </c>
      <c r="F61" s="10">
        <v>1.6758999999999999</v>
      </c>
      <c r="G61" s="10">
        <v>-3.8300000000000001E-2</v>
      </c>
      <c r="H61" s="10">
        <v>8.6431000000000004</v>
      </c>
      <c r="I61" s="12">
        <v>-187</v>
      </c>
      <c r="J61" s="12">
        <v>106</v>
      </c>
      <c r="K61" s="12">
        <v>36</v>
      </c>
      <c r="L61" s="12">
        <v>-2.855</v>
      </c>
      <c r="M61" s="12">
        <v>1.6183000000000001</v>
      </c>
      <c r="N61" s="12">
        <v>0.54959999999999998</v>
      </c>
    </row>
    <row r="62" spans="1:14" ht="16.5" thickTop="1" thickBot="1" x14ac:dyDescent="0.3">
      <c r="A62" s="2" t="s">
        <v>58</v>
      </c>
      <c r="B62" s="1">
        <v>6274</v>
      </c>
      <c r="C62" s="10">
        <v>2768</v>
      </c>
      <c r="D62" s="10">
        <v>-112</v>
      </c>
      <c r="E62" s="10">
        <v>14548</v>
      </c>
      <c r="F62" s="10">
        <v>1.6568000000000001</v>
      </c>
      <c r="G62" s="10">
        <v>-6.7000000000000004E-2</v>
      </c>
      <c r="H62" s="10">
        <v>8.7077000000000009</v>
      </c>
      <c r="I62" s="12">
        <v>-206</v>
      </c>
      <c r="J62" s="12">
        <v>98</v>
      </c>
      <c r="K62" s="12">
        <v>43</v>
      </c>
      <c r="L62" s="12">
        <v>-3.145</v>
      </c>
      <c r="M62" s="12">
        <v>1.4962</v>
      </c>
      <c r="N62" s="12">
        <v>0.65649999999999997</v>
      </c>
    </row>
    <row r="63" spans="1:14" ht="16.5" thickTop="1" thickBot="1" x14ac:dyDescent="0.3">
      <c r="A63" s="2" t="s">
        <v>59</v>
      </c>
      <c r="B63" s="1">
        <v>6381</v>
      </c>
      <c r="C63" s="10">
        <v>2876</v>
      </c>
      <c r="D63" s="10">
        <v>-88</v>
      </c>
      <c r="E63" s="10">
        <v>14356</v>
      </c>
      <c r="F63" s="10">
        <v>1.7214</v>
      </c>
      <c r="G63" s="10">
        <v>-5.2699999999999997E-2</v>
      </c>
      <c r="H63" s="10">
        <v>8.5928000000000004</v>
      </c>
      <c r="I63" s="12">
        <v>-196</v>
      </c>
      <c r="J63" s="12">
        <v>119</v>
      </c>
      <c r="K63" s="12">
        <v>41</v>
      </c>
      <c r="L63" s="12">
        <v>-2.9923999999999999</v>
      </c>
      <c r="M63" s="12">
        <v>1.8168</v>
      </c>
      <c r="N63" s="12">
        <v>0.626</v>
      </c>
    </row>
    <row r="64" spans="1:14" ht="16.5" thickTop="1" thickBot="1" x14ac:dyDescent="0.3">
      <c r="A64" s="2" t="s">
        <v>60</v>
      </c>
      <c r="B64" s="1">
        <v>6488</v>
      </c>
      <c r="C64" s="10">
        <v>2852</v>
      </c>
      <c r="D64" s="10">
        <v>-44</v>
      </c>
      <c r="E64" s="10">
        <v>14368</v>
      </c>
      <c r="F64" s="10">
        <v>1.7071000000000001</v>
      </c>
      <c r="G64" s="10">
        <v>-2.63E-2</v>
      </c>
      <c r="H64" s="10">
        <v>8.6</v>
      </c>
      <c r="I64" s="12">
        <v>-187</v>
      </c>
      <c r="J64" s="12">
        <v>105</v>
      </c>
      <c r="K64" s="12">
        <v>31</v>
      </c>
      <c r="L64" s="12">
        <v>-2.855</v>
      </c>
      <c r="M64" s="12">
        <v>1.6031</v>
      </c>
      <c r="N64" s="12">
        <v>0.4733</v>
      </c>
    </row>
    <row r="65" spans="1:14" ht="16.5" thickTop="1" thickBot="1" x14ac:dyDescent="0.3">
      <c r="A65" s="2" t="s">
        <v>61</v>
      </c>
      <c r="B65" s="1">
        <v>6595</v>
      </c>
      <c r="C65" s="10">
        <v>2852</v>
      </c>
      <c r="D65" s="10">
        <v>-16</v>
      </c>
      <c r="E65" s="10">
        <v>14340</v>
      </c>
      <c r="F65" s="10">
        <v>1.7071000000000001</v>
      </c>
      <c r="G65" s="10">
        <v>-9.6000000000000002E-2</v>
      </c>
      <c r="H65" s="10">
        <v>8.5831999999999997</v>
      </c>
      <c r="I65" s="12">
        <v>-204</v>
      </c>
      <c r="J65" s="12">
        <v>98</v>
      </c>
      <c r="K65" s="12">
        <v>31</v>
      </c>
      <c r="L65" s="12">
        <v>-3.1145</v>
      </c>
      <c r="M65" s="12">
        <v>1.4962</v>
      </c>
      <c r="N65" s="12">
        <v>0.4733</v>
      </c>
    </row>
    <row r="66" spans="1:14" ht="16.5" thickTop="1" thickBot="1" x14ac:dyDescent="0.3">
      <c r="A66" s="2" t="s">
        <v>62</v>
      </c>
      <c r="B66" s="1">
        <v>6702</v>
      </c>
      <c r="C66" s="10">
        <v>2892</v>
      </c>
      <c r="D66" s="10">
        <v>-68</v>
      </c>
      <c r="E66" s="10">
        <v>14516</v>
      </c>
      <c r="F66" s="10">
        <v>1.7310000000000001</v>
      </c>
      <c r="G66" s="10">
        <v>-4.07E-2</v>
      </c>
      <c r="H66" s="10">
        <v>8.6885999999999992</v>
      </c>
      <c r="I66" s="12">
        <v>-198</v>
      </c>
      <c r="J66" s="12">
        <v>102</v>
      </c>
      <c r="K66" s="12">
        <v>29</v>
      </c>
      <c r="L66" s="12">
        <v>-3.0228999999999999</v>
      </c>
      <c r="M66" s="12">
        <v>1.5572999999999999</v>
      </c>
      <c r="N66" s="12">
        <v>0.44269999999999998</v>
      </c>
    </row>
    <row r="67" spans="1:14" ht="16.5" thickTop="1" thickBot="1" x14ac:dyDescent="0.3">
      <c r="A67" s="2" t="s">
        <v>63</v>
      </c>
      <c r="B67" s="1">
        <v>6809</v>
      </c>
      <c r="C67" s="10">
        <v>2868</v>
      </c>
      <c r="D67" s="10">
        <v>-32</v>
      </c>
      <c r="E67" s="10">
        <v>14388</v>
      </c>
      <c r="F67" s="10">
        <v>1.7165999999999999</v>
      </c>
      <c r="G67" s="10">
        <v>-1.9199999999999998E-2</v>
      </c>
      <c r="H67" s="10">
        <v>8.6119000000000003</v>
      </c>
      <c r="I67" s="12">
        <v>-193</v>
      </c>
      <c r="J67" s="12">
        <v>107</v>
      </c>
      <c r="K67" s="12">
        <v>31</v>
      </c>
      <c r="L67" s="12">
        <v>-2.9466000000000001</v>
      </c>
      <c r="M67" s="12">
        <v>1.6335999999999999</v>
      </c>
      <c r="N67" s="12">
        <v>0.4733</v>
      </c>
    </row>
    <row r="68" spans="1:14" ht="16.5" thickTop="1" thickBot="1" x14ac:dyDescent="0.3">
      <c r="A68" s="2" t="s">
        <v>64</v>
      </c>
      <c r="B68" s="1">
        <v>6916</v>
      </c>
      <c r="C68" s="10">
        <v>2824</v>
      </c>
      <c r="D68" s="10">
        <v>12</v>
      </c>
      <c r="E68" s="10">
        <v>14284</v>
      </c>
      <c r="F68" s="10">
        <v>1.6902999999999999</v>
      </c>
      <c r="G68" s="10">
        <v>7.1999999999999995E-2</v>
      </c>
      <c r="H68" s="10">
        <v>8.5496999999999996</v>
      </c>
      <c r="I68" s="12">
        <v>-199</v>
      </c>
      <c r="J68" s="12">
        <v>110</v>
      </c>
      <c r="K68" s="12">
        <v>35</v>
      </c>
      <c r="L68" s="12">
        <v>-3.0381999999999998</v>
      </c>
      <c r="M68" s="12">
        <v>1.6794</v>
      </c>
      <c r="N68" s="12">
        <v>0.53439999999999999</v>
      </c>
    </row>
    <row r="69" spans="1:14" ht="16.5" thickTop="1" thickBot="1" x14ac:dyDescent="0.3">
      <c r="A69" s="2" t="s">
        <v>65</v>
      </c>
      <c r="B69" s="1">
        <v>7023</v>
      </c>
      <c r="C69" s="10">
        <v>2848</v>
      </c>
      <c r="D69" s="10">
        <v>-60</v>
      </c>
      <c r="E69" s="10">
        <v>14472</v>
      </c>
      <c r="F69" s="10">
        <v>1.7047000000000001</v>
      </c>
      <c r="G69" s="10">
        <v>-3.5900000000000001E-2</v>
      </c>
      <c r="H69" s="10">
        <v>8.6622000000000003</v>
      </c>
      <c r="I69" s="12">
        <v>-198</v>
      </c>
      <c r="J69" s="12">
        <v>100</v>
      </c>
      <c r="K69" s="12">
        <v>36</v>
      </c>
      <c r="L69" s="12">
        <v>-3.0228999999999999</v>
      </c>
      <c r="M69" s="12">
        <v>1.5266999999999999</v>
      </c>
      <c r="N69" s="12">
        <v>0.54959999999999998</v>
      </c>
    </row>
    <row r="70" spans="1:14" ht="16.5" thickTop="1" thickBot="1" x14ac:dyDescent="0.3">
      <c r="A70" s="2" t="s">
        <v>66</v>
      </c>
      <c r="B70" s="1">
        <v>7130</v>
      </c>
      <c r="C70" s="10">
        <v>2824</v>
      </c>
      <c r="D70" s="10">
        <v>88</v>
      </c>
      <c r="E70" s="10">
        <v>14336</v>
      </c>
      <c r="F70" s="10">
        <v>1.6902999999999999</v>
      </c>
      <c r="G70" s="10">
        <v>5.2699999999999997E-2</v>
      </c>
      <c r="H70" s="10">
        <v>8.5808</v>
      </c>
      <c r="I70" s="12">
        <v>-195</v>
      </c>
      <c r="J70" s="12">
        <v>104</v>
      </c>
      <c r="K70" s="12">
        <v>45</v>
      </c>
      <c r="L70" s="12">
        <v>-2.9771000000000001</v>
      </c>
      <c r="M70" s="12">
        <v>1.5878000000000001</v>
      </c>
      <c r="N70" s="12">
        <v>0.68700000000000006</v>
      </c>
    </row>
    <row r="71" spans="1:14" ht="16.5" thickTop="1" thickBot="1" x14ac:dyDescent="0.3">
      <c r="A71" s="2" t="s">
        <v>67</v>
      </c>
      <c r="B71" s="1">
        <v>7237</v>
      </c>
      <c r="C71" s="10">
        <v>2816</v>
      </c>
      <c r="D71" s="10">
        <v>12</v>
      </c>
      <c r="E71" s="10">
        <v>14328</v>
      </c>
      <c r="F71" s="10">
        <v>1.6855</v>
      </c>
      <c r="G71" s="10">
        <v>7.1999999999999995E-2</v>
      </c>
      <c r="H71" s="10">
        <v>8.5760000000000005</v>
      </c>
      <c r="I71" s="12">
        <v>-190</v>
      </c>
      <c r="J71" s="12">
        <v>103</v>
      </c>
      <c r="K71" s="12">
        <v>31</v>
      </c>
      <c r="L71" s="12">
        <v>-2.9007999999999998</v>
      </c>
      <c r="M71" s="12">
        <v>1.5725</v>
      </c>
      <c r="N71" s="12">
        <v>0.4733</v>
      </c>
    </row>
    <row r="72" spans="1:14" ht="16.5" thickTop="1" thickBot="1" x14ac:dyDescent="0.3">
      <c r="A72" s="2" t="s">
        <v>68</v>
      </c>
      <c r="B72" s="1">
        <v>7344</v>
      </c>
      <c r="C72" s="10">
        <v>2836</v>
      </c>
      <c r="D72" s="10">
        <v>-72</v>
      </c>
      <c r="E72" s="10">
        <v>14368</v>
      </c>
      <c r="F72" s="10">
        <v>1.6975</v>
      </c>
      <c r="G72" s="10">
        <v>-4.3099999999999999E-2</v>
      </c>
      <c r="H72" s="10">
        <v>8.6</v>
      </c>
      <c r="I72" s="12">
        <v>-195</v>
      </c>
      <c r="J72" s="12">
        <v>115</v>
      </c>
      <c r="K72" s="12">
        <v>35</v>
      </c>
      <c r="L72" s="12">
        <v>-2.9771000000000001</v>
      </c>
      <c r="M72" s="12">
        <v>1.7557</v>
      </c>
      <c r="N72" s="12">
        <v>0.53439999999999999</v>
      </c>
    </row>
    <row r="73" spans="1:14" ht="16.5" thickTop="1" thickBot="1" x14ac:dyDescent="0.3">
      <c r="A73" s="2" t="s">
        <v>69</v>
      </c>
      <c r="B73" s="1">
        <v>7451</v>
      </c>
      <c r="C73" s="10">
        <v>2836</v>
      </c>
      <c r="D73" s="10">
        <v>-48</v>
      </c>
      <c r="E73" s="10">
        <v>14452</v>
      </c>
      <c r="F73" s="10">
        <v>1.6975</v>
      </c>
      <c r="G73" s="10">
        <v>-2.87E-2</v>
      </c>
      <c r="H73" s="10">
        <v>8.6502999999999997</v>
      </c>
      <c r="I73" s="12">
        <v>-186</v>
      </c>
      <c r="J73" s="12">
        <v>112</v>
      </c>
      <c r="K73" s="12">
        <v>35</v>
      </c>
      <c r="L73" s="12">
        <v>-2.8397000000000001</v>
      </c>
      <c r="M73" s="12">
        <v>1.7099</v>
      </c>
      <c r="N73" s="12">
        <v>0.53439999999999999</v>
      </c>
    </row>
    <row r="74" spans="1:14" ht="16.5" thickTop="1" thickBot="1" x14ac:dyDescent="0.3">
      <c r="A74" s="2" t="s">
        <v>70</v>
      </c>
      <c r="B74" s="1">
        <v>7558</v>
      </c>
      <c r="C74" s="10">
        <v>2752</v>
      </c>
      <c r="D74" s="10">
        <v>-16</v>
      </c>
      <c r="E74" s="10">
        <v>14480</v>
      </c>
      <c r="F74" s="10">
        <v>1.6472</v>
      </c>
      <c r="G74" s="10">
        <v>-9.6000000000000002E-2</v>
      </c>
      <c r="H74" s="10">
        <v>8.6669999999999998</v>
      </c>
      <c r="I74" s="12">
        <v>-187</v>
      </c>
      <c r="J74" s="12">
        <v>119</v>
      </c>
      <c r="K74" s="12">
        <v>40</v>
      </c>
      <c r="L74" s="12">
        <v>-2.855</v>
      </c>
      <c r="M74" s="12">
        <v>1.8168</v>
      </c>
      <c r="N74" s="12">
        <v>0.61070000000000002</v>
      </c>
    </row>
    <row r="75" spans="1:14" ht="16.5" thickTop="1" thickBot="1" x14ac:dyDescent="0.3">
      <c r="A75" s="2" t="s">
        <v>71</v>
      </c>
      <c r="B75" s="1">
        <v>7665</v>
      </c>
      <c r="C75" s="10">
        <v>2816</v>
      </c>
      <c r="D75" s="10">
        <v>-36</v>
      </c>
      <c r="E75" s="10">
        <v>14508</v>
      </c>
      <c r="F75" s="10">
        <v>1.6855</v>
      </c>
      <c r="G75" s="10">
        <v>-2.1499999999999998E-2</v>
      </c>
      <c r="H75" s="10">
        <v>8.6837999999999997</v>
      </c>
      <c r="I75" s="12">
        <v>-195</v>
      </c>
      <c r="J75" s="12">
        <v>100</v>
      </c>
      <c r="K75" s="12">
        <v>43</v>
      </c>
      <c r="L75" s="12">
        <v>-2.9771000000000001</v>
      </c>
      <c r="M75" s="12">
        <v>1.5266999999999999</v>
      </c>
      <c r="N75" s="12">
        <v>0.65649999999999997</v>
      </c>
    </row>
    <row r="76" spans="1:14" ht="16.5" thickTop="1" thickBot="1" x14ac:dyDescent="0.3">
      <c r="A76" s="2" t="s">
        <v>72</v>
      </c>
      <c r="B76" s="1">
        <v>7772</v>
      </c>
      <c r="C76" s="10">
        <v>2808</v>
      </c>
      <c r="D76" s="10">
        <v>-20</v>
      </c>
      <c r="E76" s="10">
        <v>14512</v>
      </c>
      <c r="F76" s="10">
        <v>1.6807000000000001</v>
      </c>
      <c r="G76" s="10">
        <v>-1.2E-2</v>
      </c>
      <c r="H76" s="10">
        <v>8.6861999999999995</v>
      </c>
      <c r="I76" s="12">
        <v>-203</v>
      </c>
      <c r="J76" s="12">
        <v>114</v>
      </c>
      <c r="K76" s="12">
        <v>44</v>
      </c>
      <c r="L76" s="12">
        <v>-3.0992000000000002</v>
      </c>
      <c r="M76" s="12">
        <v>1.7404999999999999</v>
      </c>
      <c r="N76" s="12">
        <v>0.67179999999999995</v>
      </c>
    </row>
    <row r="77" spans="1:14" ht="16.5" thickTop="1" thickBot="1" x14ac:dyDescent="0.3">
      <c r="A77" s="2" t="s">
        <v>73</v>
      </c>
      <c r="B77" s="1">
        <v>7879</v>
      </c>
      <c r="C77" s="10">
        <v>2840</v>
      </c>
      <c r="D77" s="10">
        <v>-48</v>
      </c>
      <c r="E77" s="10">
        <v>14460</v>
      </c>
      <c r="F77" s="10">
        <v>1.6999</v>
      </c>
      <c r="G77" s="10">
        <v>-2.87E-2</v>
      </c>
      <c r="H77" s="10">
        <v>8.6549999999999994</v>
      </c>
      <c r="I77" s="12">
        <v>-199</v>
      </c>
      <c r="J77" s="12">
        <v>112</v>
      </c>
      <c r="K77" s="12">
        <v>32</v>
      </c>
      <c r="L77" s="12">
        <v>-3.0381999999999998</v>
      </c>
      <c r="M77" s="12">
        <v>1.7099</v>
      </c>
      <c r="N77" s="12">
        <v>0.48849999999999999</v>
      </c>
    </row>
    <row r="78" spans="1:14" ht="16.5" thickTop="1" thickBot="1" x14ac:dyDescent="0.3">
      <c r="A78" s="2" t="s">
        <v>74</v>
      </c>
      <c r="B78" s="1">
        <v>7986</v>
      </c>
      <c r="C78" s="10">
        <v>2852</v>
      </c>
      <c r="D78" s="10">
        <v>52</v>
      </c>
      <c r="E78" s="10">
        <v>14280</v>
      </c>
      <c r="F78" s="10">
        <v>1.7071000000000001</v>
      </c>
      <c r="G78" s="10">
        <v>3.1099999999999999E-2</v>
      </c>
      <c r="H78" s="10">
        <v>8.5472999999999999</v>
      </c>
      <c r="I78" s="12">
        <v>-193</v>
      </c>
      <c r="J78" s="12">
        <v>105</v>
      </c>
      <c r="K78" s="12">
        <v>35</v>
      </c>
      <c r="L78" s="12">
        <v>-2.9466000000000001</v>
      </c>
      <c r="M78" s="12">
        <v>1.6031</v>
      </c>
      <c r="N78" s="12">
        <v>0.53439999999999999</v>
      </c>
    </row>
    <row r="79" spans="1:14" ht="16.5" thickTop="1" thickBot="1" x14ac:dyDescent="0.3">
      <c r="A79" s="2" t="s">
        <v>75</v>
      </c>
      <c r="B79" s="1">
        <v>8093</v>
      </c>
      <c r="C79" s="10">
        <v>2824</v>
      </c>
      <c r="D79" s="10">
        <v>-72</v>
      </c>
      <c r="E79" s="10">
        <v>14464</v>
      </c>
      <c r="F79" s="10">
        <v>1.6902999999999999</v>
      </c>
      <c r="G79" s="10">
        <v>-4.3099999999999999E-2</v>
      </c>
      <c r="H79" s="10">
        <v>8.6574000000000009</v>
      </c>
      <c r="I79" s="12">
        <v>-194</v>
      </c>
      <c r="J79" s="12">
        <v>113</v>
      </c>
      <c r="K79" s="12">
        <v>48</v>
      </c>
      <c r="L79" s="12">
        <v>-2.9618000000000002</v>
      </c>
      <c r="M79" s="12">
        <v>1.7252000000000001</v>
      </c>
      <c r="N79" s="12">
        <v>0.73280000000000001</v>
      </c>
    </row>
    <row r="80" spans="1:14" ht="16.5" thickTop="1" thickBot="1" x14ac:dyDescent="0.3">
      <c r="A80" s="2" t="s">
        <v>76</v>
      </c>
      <c r="B80" s="1">
        <v>8200</v>
      </c>
      <c r="C80" s="10">
        <v>2756</v>
      </c>
      <c r="D80" s="10">
        <v>-8</v>
      </c>
      <c r="E80" s="10">
        <v>14464</v>
      </c>
      <c r="F80" s="10">
        <v>1.6496</v>
      </c>
      <c r="G80" s="10">
        <v>-4.8000000000000001E-2</v>
      </c>
      <c r="H80" s="10">
        <v>8.6574000000000009</v>
      </c>
      <c r="I80" s="12">
        <v>-185</v>
      </c>
      <c r="J80" s="12">
        <v>103</v>
      </c>
      <c r="K80" s="12">
        <v>42</v>
      </c>
      <c r="L80" s="12">
        <v>-2.8243999999999998</v>
      </c>
      <c r="M80" s="12">
        <v>1.5725</v>
      </c>
      <c r="N80" s="12">
        <v>0.64119999999999999</v>
      </c>
    </row>
    <row r="81" spans="1:14" ht="16.5" thickTop="1" thickBot="1" x14ac:dyDescent="0.3">
      <c r="A81" s="2" t="s">
        <v>77</v>
      </c>
      <c r="B81" s="1">
        <v>8307</v>
      </c>
      <c r="C81" s="10">
        <v>2784</v>
      </c>
      <c r="D81" s="10">
        <v>-68</v>
      </c>
      <c r="E81" s="10">
        <v>14520</v>
      </c>
      <c r="F81" s="10">
        <v>1.6664000000000001</v>
      </c>
      <c r="G81" s="10">
        <v>-4.07E-2</v>
      </c>
      <c r="H81" s="10">
        <v>8.6910000000000007</v>
      </c>
      <c r="I81" s="12">
        <v>-197</v>
      </c>
      <c r="J81" s="12">
        <v>99</v>
      </c>
      <c r="K81" s="12">
        <v>43</v>
      </c>
      <c r="L81" s="12">
        <v>-3.0760000000000001</v>
      </c>
      <c r="M81" s="12">
        <v>1.5115000000000001</v>
      </c>
      <c r="N81" s="12">
        <v>0.65649999999999997</v>
      </c>
    </row>
    <row r="82" spans="1:14" ht="16.5" thickTop="1" thickBot="1" x14ac:dyDescent="0.3">
      <c r="A82" s="2" t="s">
        <v>78</v>
      </c>
      <c r="B82" s="1">
        <v>8414</v>
      </c>
      <c r="C82" s="10">
        <v>2868</v>
      </c>
      <c r="D82" s="10">
        <v>32</v>
      </c>
      <c r="E82" s="10">
        <v>14584</v>
      </c>
      <c r="F82" s="10">
        <v>1.7165999999999999</v>
      </c>
      <c r="G82" s="10">
        <v>1.9199999999999998E-2</v>
      </c>
      <c r="H82" s="10">
        <v>8.7293000000000003</v>
      </c>
      <c r="I82" s="12">
        <v>-189</v>
      </c>
      <c r="J82" s="12">
        <v>105</v>
      </c>
      <c r="K82" s="12">
        <v>34</v>
      </c>
      <c r="L82" s="12">
        <v>-2.8855</v>
      </c>
      <c r="M82" s="12">
        <v>1.6031</v>
      </c>
      <c r="N82" s="12">
        <v>0.51910000000000001</v>
      </c>
    </row>
    <row r="83" spans="1:14" ht="16.5" thickTop="1" thickBot="1" x14ac:dyDescent="0.3">
      <c r="A83" s="2" t="s">
        <v>79</v>
      </c>
      <c r="B83" s="1">
        <v>8521</v>
      </c>
      <c r="C83" s="10">
        <v>2832</v>
      </c>
      <c r="D83" s="10">
        <v>-200</v>
      </c>
      <c r="E83" s="10">
        <v>14528</v>
      </c>
      <c r="F83" s="10">
        <v>1.6951000000000001</v>
      </c>
      <c r="G83" s="10">
        <v>-0.1197</v>
      </c>
      <c r="H83" s="10">
        <v>8.6957000000000004</v>
      </c>
      <c r="I83" s="12">
        <v>-195</v>
      </c>
      <c r="J83" s="12">
        <v>109</v>
      </c>
      <c r="K83" s="12">
        <v>41</v>
      </c>
      <c r="L83" s="12">
        <v>-2.9771000000000001</v>
      </c>
      <c r="M83" s="12">
        <v>1.6640999999999999</v>
      </c>
      <c r="N83" s="12">
        <v>0.626</v>
      </c>
    </row>
    <row r="84" spans="1:14" ht="16.5" thickTop="1" thickBot="1" x14ac:dyDescent="0.3">
      <c r="A84" s="2" t="s">
        <v>80</v>
      </c>
      <c r="B84" s="1">
        <v>8628</v>
      </c>
      <c r="C84" s="10">
        <v>2976</v>
      </c>
      <c r="D84" s="10">
        <v>-4</v>
      </c>
      <c r="E84" s="10">
        <v>14356</v>
      </c>
      <c r="F84" s="10">
        <v>1.7813000000000001</v>
      </c>
      <c r="G84" s="10">
        <v>-2.4E-2</v>
      </c>
      <c r="H84" s="10">
        <v>8.5928000000000004</v>
      </c>
      <c r="I84" s="12">
        <v>-193</v>
      </c>
      <c r="J84" s="12">
        <v>118</v>
      </c>
      <c r="K84" s="12">
        <v>38</v>
      </c>
      <c r="L84" s="12">
        <v>-2.9466000000000001</v>
      </c>
      <c r="M84" s="12">
        <v>1.8015000000000001</v>
      </c>
      <c r="N84" s="12">
        <v>0.58020000000000005</v>
      </c>
    </row>
    <row r="85" spans="1:14" ht="16.5" thickTop="1" thickBot="1" x14ac:dyDescent="0.3">
      <c r="A85" s="2" t="s">
        <v>81</v>
      </c>
      <c r="B85" s="1">
        <v>8735</v>
      </c>
      <c r="C85" s="10">
        <v>2764</v>
      </c>
      <c r="D85" s="10">
        <v>-60</v>
      </c>
      <c r="E85" s="10">
        <v>14516</v>
      </c>
      <c r="F85" s="10">
        <v>1.6544000000000001</v>
      </c>
      <c r="G85" s="10">
        <v>-3.5900000000000001E-2</v>
      </c>
      <c r="H85" s="10">
        <v>8.6885999999999992</v>
      </c>
      <c r="I85" s="12">
        <v>-204</v>
      </c>
      <c r="J85" s="12">
        <v>106</v>
      </c>
      <c r="K85" s="12">
        <v>45</v>
      </c>
      <c r="L85" s="12">
        <v>-3.1145</v>
      </c>
      <c r="M85" s="12">
        <v>1.6183000000000001</v>
      </c>
      <c r="N85" s="12">
        <v>0.68700000000000006</v>
      </c>
    </row>
    <row r="86" spans="1:14" ht="16.5" thickTop="1" thickBot="1" x14ac:dyDescent="0.3">
      <c r="A86" s="2" t="s">
        <v>82</v>
      </c>
      <c r="B86" s="1">
        <v>8842</v>
      </c>
      <c r="C86" s="10">
        <v>2796</v>
      </c>
      <c r="D86" s="10">
        <v>-48</v>
      </c>
      <c r="E86" s="10">
        <v>14368</v>
      </c>
      <c r="F86" s="10">
        <v>1.6735</v>
      </c>
      <c r="G86" s="10">
        <v>-2.87E-2</v>
      </c>
      <c r="H86" s="10">
        <v>8.6</v>
      </c>
      <c r="I86" s="12">
        <v>-186</v>
      </c>
      <c r="J86" s="12">
        <v>109</v>
      </c>
      <c r="K86" s="12">
        <v>39</v>
      </c>
      <c r="L86" s="12">
        <v>-2.8397000000000001</v>
      </c>
      <c r="M86" s="12">
        <v>1.6640999999999999</v>
      </c>
      <c r="N86" s="12">
        <v>0.59540000000000004</v>
      </c>
    </row>
    <row r="87" spans="1:14" ht="16.5" thickTop="1" thickBot="1" x14ac:dyDescent="0.3">
      <c r="A87" s="2" t="s">
        <v>83</v>
      </c>
      <c r="B87" s="1">
        <v>8949</v>
      </c>
      <c r="C87" s="10">
        <v>2852</v>
      </c>
      <c r="D87" s="10">
        <v>-24</v>
      </c>
      <c r="E87" s="10">
        <v>14416</v>
      </c>
      <c r="F87" s="10">
        <v>1.7071000000000001</v>
      </c>
      <c r="G87" s="10">
        <v>-1.44E-2</v>
      </c>
      <c r="H87" s="10">
        <v>8.6287000000000003</v>
      </c>
      <c r="I87" s="12">
        <v>-196</v>
      </c>
      <c r="J87" s="12">
        <v>100</v>
      </c>
      <c r="K87" s="12">
        <v>37</v>
      </c>
      <c r="L87" s="12">
        <v>-2.9923999999999999</v>
      </c>
      <c r="M87" s="12">
        <v>1.5266999999999999</v>
      </c>
      <c r="N87" s="12">
        <v>0.56489999999999996</v>
      </c>
    </row>
    <row r="88" spans="1:14" ht="16.5" thickTop="1" thickBot="1" x14ac:dyDescent="0.3">
      <c r="A88" s="2" t="s">
        <v>84</v>
      </c>
      <c r="B88" s="1">
        <v>9056</v>
      </c>
      <c r="C88" s="10">
        <v>2784</v>
      </c>
      <c r="D88" s="10">
        <v>-20</v>
      </c>
      <c r="E88" s="10">
        <v>14340</v>
      </c>
      <c r="F88" s="10">
        <v>1.6664000000000001</v>
      </c>
      <c r="G88" s="10">
        <v>-1.2E-2</v>
      </c>
      <c r="H88" s="10">
        <v>8.5831999999999997</v>
      </c>
      <c r="I88" s="12">
        <v>-187</v>
      </c>
      <c r="J88" s="12">
        <v>111</v>
      </c>
      <c r="K88" s="12">
        <v>41</v>
      </c>
      <c r="L88" s="12">
        <v>-2.855</v>
      </c>
      <c r="M88" s="12">
        <v>1.6947000000000001</v>
      </c>
      <c r="N88" s="12">
        <v>0.626</v>
      </c>
    </row>
    <row r="89" spans="1:14" ht="16.5" thickTop="1" thickBot="1" x14ac:dyDescent="0.3">
      <c r="A89" s="2" t="s">
        <v>85</v>
      </c>
      <c r="B89" s="1">
        <v>9163</v>
      </c>
      <c r="C89" s="10">
        <v>2784</v>
      </c>
      <c r="D89" s="10">
        <v>4</v>
      </c>
      <c r="E89" s="10">
        <v>14376</v>
      </c>
      <c r="F89" s="10">
        <v>1.6664000000000001</v>
      </c>
      <c r="G89" s="10">
        <v>2.4E-2</v>
      </c>
      <c r="H89" s="10">
        <v>8.6047999999999991</v>
      </c>
      <c r="I89" s="12">
        <v>-200</v>
      </c>
      <c r="J89" s="12">
        <v>106</v>
      </c>
      <c r="K89" s="12">
        <v>32</v>
      </c>
      <c r="L89" s="12">
        <v>-3.0533999999999999</v>
      </c>
      <c r="M89" s="12">
        <v>1.6183000000000001</v>
      </c>
      <c r="N89" s="12">
        <v>0.48849999999999999</v>
      </c>
    </row>
    <row r="90" spans="1:14" ht="16.5" thickTop="1" thickBot="1" x14ac:dyDescent="0.3">
      <c r="A90" s="2" t="s">
        <v>86</v>
      </c>
      <c r="B90" s="1">
        <v>9269</v>
      </c>
      <c r="C90" s="10">
        <v>2768</v>
      </c>
      <c r="D90" s="10">
        <v>-32</v>
      </c>
      <c r="E90" s="10">
        <v>14504</v>
      </c>
      <c r="F90" s="10">
        <v>1.6568000000000001</v>
      </c>
      <c r="G90" s="10">
        <v>-1.9199999999999998E-2</v>
      </c>
      <c r="H90" s="10">
        <v>8.6814</v>
      </c>
      <c r="I90" s="12">
        <v>-195</v>
      </c>
      <c r="J90" s="12">
        <v>103</v>
      </c>
      <c r="K90" s="12">
        <v>39</v>
      </c>
      <c r="L90" s="12">
        <v>-2.9771000000000001</v>
      </c>
      <c r="M90" s="12">
        <v>1.5725</v>
      </c>
      <c r="N90" s="12">
        <v>0.59540000000000004</v>
      </c>
    </row>
    <row r="91" spans="1:14" ht="16.5" thickTop="1" thickBot="1" x14ac:dyDescent="0.3">
      <c r="A91" s="2" t="s">
        <v>87</v>
      </c>
      <c r="B91" s="1">
        <v>9376</v>
      </c>
      <c r="C91" s="10">
        <v>2784</v>
      </c>
      <c r="D91" s="10">
        <v>-24</v>
      </c>
      <c r="E91" s="10">
        <v>14300</v>
      </c>
      <c r="F91" s="10">
        <v>1.6664000000000001</v>
      </c>
      <c r="G91" s="10">
        <v>-1.44E-2</v>
      </c>
      <c r="H91" s="10">
        <v>8.5593000000000004</v>
      </c>
      <c r="I91" s="12">
        <v>-190</v>
      </c>
      <c r="J91" s="12">
        <v>105</v>
      </c>
      <c r="K91" s="12">
        <v>38</v>
      </c>
      <c r="L91" s="12">
        <v>-2.9007999999999998</v>
      </c>
      <c r="M91" s="12">
        <v>1.6031</v>
      </c>
      <c r="N91" s="12">
        <v>0.58020000000000005</v>
      </c>
    </row>
    <row r="92" spans="1:14" ht="16.5" thickTop="1" thickBot="1" x14ac:dyDescent="0.3">
      <c r="A92" s="2" t="s">
        <v>88</v>
      </c>
      <c r="B92" s="1">
        <v>9483</v>
      </c>
      <c r="C92" s="10">
        <v>2828</v>
      </c>
      <c r="D92" s="10">
        <v>-28</v>
      </c>
      <c r="E92" s="10">
        <v>14464</v>
      </c>
      <c r="F92" s="10">
        <v>1.6927000000000001</v>
      </c>
      <c r="G92" s="10">
        <v>-1.6799999999999999E-2</v>
      </c>
      <c r="H92" s="10">
        <v>8.6574000000000009</v>
      </c>
      <c r="I92" s="12">
        <v>-189</v>
      </c>
      <c r="J92" s="12">
        <v>99</v>
      </c>
      <c r="K92" s="12">
        <v>41</v>
      </c>
      <c r="L92" s="12">
        <v>-2.8855</v>
      </c>
      <c r="M92" s="12">
        <v>1.5115000000000001</v>
      </c>
      <c r="N92" s="12">
        <v>0.626</v>
      </c>
    </row>
    <row r="93" spans="1:14" ht="16.5" thickTop="1" thickBot="1" x14ac:dyDescent="0.3">
      <c r="A93" s="2" t="s">
        <v>89</v>
      </c>
      <c r="B93" s="1">
        <v>9590</v>
      </c>
      <c r="C93" s="10">
        <v>2896</v>
      </c>
      <c r="D93" s="10">
        <v>-52</v>
      </c>
      <c r="E93" s="10">
        <v>14344</v>
      </c>
      <c r="F93" s="10">
        <v>1.7334000000000001</v>
      </c>
      <c r="G93" s="10">
        <v>-3.1099999999999999E-2</v>
      </c>
      <c r="H93" s="10">
        <v>8.5855999999999995</v>
      </c>
      <c r="I93" s="12">
        <v>-194</v>
      </c>
      <c r="J93" s="12">
        <v>103</v>
      </c>
      <c r="K93" s="12">
        <v>35</v>
      </c>
      <c r="L93" s="12">
        <v>-2.9618000000000002</v>
      </c>
      <c r="M93" s="12">
        <v>1.5725</v>
      </c>
      <c r="N93" s="12">
        <v>0.53439999999999999</v>
      </c>
    </row>
    <row r="94" spans="1:14" ht="16.5" thickTop="1" thickBot="1" x14ac:dyDescent="0.3">
      <c r="A94" s="2" t="s">
        <v>90</v>
      </c>
      <c r="B94" s="1">
        <v>9697</v>
      </c>
      <c r="C94" s="10">
        <v>2796</v>
      </c>
      <c r="D94" s="10">
        <v>-96</v>
      </c>
      <c r="E94" s="10">
        <v>14232</v>
      </c>
      <c r="F94" s="10">
        <v>1.6735</v>
      </c>
      <c r="G94" s="10">
        <v>-5.7500000000000002E-2</v>
      </c>
      <c r="H94" s="10">
        <v>8.5185999999999993</v>
      </c>
      <c r="I94" s="12">
        <v>-194</v>
      </c>
      <c r="J94" s="12">
        <v>105</v>
      </c>
      <c r="K94" s="12">
        <v>43</v>
      </c>
      <c r="L94" s="12">
        <v>-2.9618000000000002</v>
      </c>
      <c r="M94" s="12">
        <v>1.6031</v>
      </c>
      <c r="N94" s="12">
        <v>0.65649999999999997</v>
      </c>
    </row>
    <row r="95" spans="1:14" ht="16.5" thickTop="1" thickBot="1" x14ac:dyDescent="0.3">
      <c r="A95" s="2" t="s">
        <v>91</v>
      </c>
      <c r="B95" s="1">
        <v>9804</v>
      </c>
      <c r="C95" s="10">
        <v>2748</v>
      </c>
      <c r="D95" s="10">
        <v>-104</v>
      </c>
      <c r="E95" s="10">
        <v>14464</v>
      </c>
      <c r="F95" s="10">
        <v>1.6448</v>
      </c>
      <c r="G95" s="10">
        <v>-6.2199999999999998E-2</v>
      </c>
      <c r="H95" s="10">
        <v>8.6574000000000009</v>
      </c>
      <c r="I95" s="12">
        <v>-194</v>
      </c>
      <c r="J95" s="12">
        <v>110</v>
      </c>
      <c r="K95" s="12">
        <v>46</v>
      </c>
      <c r="L95" s="12">
        <v>-2.9618000000000002</v>
      </c>
      <c r="M95" s="12">
        <v>1.6794</v>
      </c>
      <c r="N95" s="12">
        <v>0.70230000000000004</v>
      </c>
    </row>
    <row r="96" spans="1:14" ht="16.5" thickTop="1" thickBot="1" x14ac:dyDescent="0.3">
      <c r="A96" s="2" t="s">
        <v>92</v>
      </c>
      <c r="B96" s="1">
        <v>9941</v>
      </c>
      <c r="C96" s="10">
        <v>2704</v>
      </c>
      <c r="D96" s="10">
        <v>72</v>
      </c>
      <c r="E96" s="10">
        <v>14428</v>
      </c>
      <c r="F96" s="10">
        <v>1.6185</v>
      </c>
      <c r="G96" s="10">
        <v>4.3099999999999999E-2</v>
      </c>
      <c r="H96" s="10">
        <v>8.6358999999999995</v>
      </c>
      <c r="I96" s="12">
        <v>-196</v>
      </c>
      <c r="J96" s="12">
        <v>109</v>
      </c>
      <c r="K96" s="12">
        <v>37</v>
      </c>
      <c r="L96" s="12">
        <v>-2.9923999999999999</v>
      </c>
      <c r="M96" s="12">
        <v>1.6640999999999999</v>
      </c>
      <c r="N96" s="12">
        <v>0.56489999999999996</v>
      </c>
    </row>
    <row r="97" spans="1:14" ht="16.5" thickTop="1" thickBot="1" x14ac:dyDescent="0.3">
      <c r="A97" s="2" t="s">
        <v>93</v>
      </c>
      <c r="B97" s="1">
        <v>10048</v>
      </c>
      <c r="C97" s="10">
        <v>2876</v>
      </c>
      <c r="D97" s="10">
        <v>32</v>
      </c>
      <c r="E97" s="10">
        <v>14312</v>
      </c>
      <c r="F97" s="10">
        <v>1.7214</v>
      </c>
      <c r="G97" s="10">
        <v>1.9199999999999998E-2</v>
      </c>
      <c r="H97" s="10">
        <v>8.5664999999999996</v>
      </c>
      <c r="I97" s="12">
        <v>-186</v>
      </c>
      <c r="J97" s="12">
        <v>110</v>
      </c>
      <c r="K97" s="12">
        <v>34</v>
      </c>
      <c r="L97" s="12">
        <v>-2.8397000000000001</v>
      </c>
      <c r="M97" s="12">
        <v>1.6794</v>
      </c>
      <c r="N97" s="12">
        <v>0.51910000000000001</v>
      </c>
    </row>
    <row r="98" spans="1:14" ht="16.5" thickTop="1" thickBot="1" x14ac:dyDescent="0.3">
      <c r="A98" s="2" t="s">
        <v>94</v>
      </c>
      <c r="B98" s="1">
        <v>10155</v>
      </c>
      <c r="C98" s="10">
        <v>2876</v>
      </c>
      <c r="D98" s="10">
        <v>-108</v>
      </c>
      <c r="E98" s="10">
        <v>14432</v>
      </c>
      <c r="F98" s="10">
        <v>1.7214</v>
      </c>
      <c r="G98" s="10">
        <v>-6.4600000000000005E-2</v>
      </c>
      <c r="H98" s="10">
        <v>8.6382999999999992</v>
      </c>
      <c r="I98" s="12">
        <v>-199</v>
      </c>
      <c r="J98" s="12">
        <v>111</v>
      </c>
      <c r="K98" s="12">
        <v>49</v>
      </c>
      <c r="L98" s="12">
        <v>-3.0381999999999998</v>
      </c>
      <c r="M98" s="12">
        <v>1.6947000000000001</v>
      </c>
      <c r="N98" s="12">
        <v>0.74809999999999999</v>
      </c>
    </row>
    <row r="99" spans="1:14" ht="16.5" thickTop="1" thickBot="1" x14ac:dyDescent="0.3">
      <c r="A99" s="2" t="s">
        <v>95</v>
      </c>
      <c r="B99" s="1">
        <v>10262</v>
      </c>
      <c r="C99" s="10">
        <v>2828</v>
      </c>
      <c r="D99" s="10">
        <v>-20</v>
      </c>
      <c r="E99" s="10">
        <v>14376</v>
      </c>
      <c r="F99" s="10">
        <v>1.6927000000000001</v>
      </c>
      <c r="G99" s="10">
        <v>-1.2E-2</v>
      </c>
      <c r="H99" s="10">
        <v>8.6047999999999991</v>
      </c>
      <c r="I99" s="12">
        <v>-196</v>
      </c>
      <c r="J99" s="12">
        <v>99</v>
      </c>
      <c r="K99" s="12">
        <v>43</v>
      </c>
      <c r="L99" s="12">
        <v>-2.9923999999999999</v>
      </c>
      <c r="M99" s="12">
        <v>1.5115000000000001</v>
      </c>
      <c r="N99" s="12">
        <v>0.65649999999999997</v>
      </c>
    </row>
    <row r="100" spans="1:14" ht="16.5" thickTop="1" thickBot="1" x14ac:dyDescent="0.3">
      <c r="A100" s="2" t="s">
        <v>96</v>
      </c>
      <c r="B100" s="1">
        <v>10369</v>
      </c>
      <c r="C100" s="10">
        <v>2736</v>
      </c>
      <c r="D100" s="10">
        <v>52</v>
      </c>
      <c r="E100" s="10">
        <v>14492</v>
      </c>
      <c r="F100" s="10">
        <v>1.6375999999999999</v>
      </c>
      <c r="G100" s="10">
        <v>3.1099999999999999E-2</v>
      </c>
      <c r="H100" s="10">
        <v>8.6742000000000008</v>
      </c>
      <c r="I100" s="12">
        <v>-195</v>
      </c>
      <c r="J100" s="12">
        <v>104</v>
      </c>
      <c r="K100" s="12">
        <v>43</v>
      </c>
      <c r="L100" s="12">
        <v>-2.9771000000000001</v>
      </c>
      <c r="M100" s="12">
        <v>1.5878000000000001</v>
      </c>
      <c r="N100" s="12">
        <v>0.65649999999999997</v>
      </c>
    </row>
    <row r="101" spans="1:14" ht="16.5" thickTop="1" thickBot="1" x14ac:dyDescent="0.3">
      <c r="A101" s="2" t="s">
        <v>97</v>
      </c>
      <c r="B101" s="1">
        <v>10476</v>
      </c>
      <c r="C101" s="10">
        <v>2832</v>
      </c>
      <c r="D101" s="10">
        <v>-132</v>
      </c>
      <c r="E101" s="10">
        <v>14320</v>
      </c>
      <c r="F101" s="10">
        <v>1.6951000000000001</v>
      </c>
      <c r="G101" s="10">
        <v>-7.9000000000000001E-2</v>
      </c>
      <c r="H101" s="10">
        <v>8.5711999999999993</v>
      </c>
      <c r="I101" s="12">
        <v>-196</v>
      </c>
      <c r="J101" s="12">
        <v>105</v>
      </c>
      <c r="K101" s="12">
        <v>41</v>
      </c>
      <c r="L101" s="12">
        <v>-2.9923999999999999</v>
      </c>
      <c r="M101" s="12">
        <v>1.6031</v>
      </c>
      <c r="N101" s="12">
        <v>0.626</v>
      </c>
    </row>
    <row r="102" spans="1:14" ht="16.5" thickTop="1" thickBot="1" x14ac:dyDescent="0.3">
      <c r="A102" s="2" t="s">
        <v>98</v>
      </c>
      <c r="B102" s="1">
        <v>10583</v>
      </c>
      <c r="C102" s="10">
        <v>2896</v>
      </c>
      <c r="D102" s="10">
        <v>-8</v>
      </c>
      <c r="E102" s="10">
        <v>14464</v>
      </c>
      <c r="F102" s="10">
        <v>1.7334000000000001</v>
      </c>
      <c r="G102" s="10">
        <v>-4.8000000000000001E-2</v>
      </c>
      <c r="H102" s="10">
        <v>8.6574000000000009</v>
      </c>
      <c r="I102" s="12">
        <v>-190</v>
      </c>
      <c r="J102" s="12">
        <v>104</v>
      </c>
      <c r="K102" s="12">
        <v>33</v>
      </c>
      <c r="L102" s="12">
        <v>-2.9007999999999998</v>
      </c>
      <c r="M102" s="12">
        <v>1.5878000000000001</v>
      </c>
      <c r="N102" s="12">
        <v>0.50380000000000003</v>
      </c>
    </row>
    <row r="103" spans="1:14" ht="16.5" thickTop="1" thickBot="1" x14ac:dyDescent="0.3">
      <c r="A103" s="2" t="s">
        <v>99</v>
      </c>
      <c r="B103" s="1">
        <v>10690</v>
      </c>
      <c r="C103" s="10">
        <v>2828</v>
      </c>
      <c r="D103" s="10">
        <v>-80</v>
      </c>
      <c r="E103" s="10">
        <v>14328</v>
      </c>
      <c r="F103" s="10">
        <v>1.6927000000000001</v>
      </c>
      <c r="G103" s="10">
        <v>-4.7899999999999998E-2</v>
      </c>
      <c r="H103" s="10">
        <v>8.5760000000000005</v>
      </c>
      <c r="I103" s="12">
        <v>-185</v>
      </c>
      <c r="J103" s="12">
        <v>103</v>
      </c>
      <c r="K103" s="12">
        <v>34</v>
      </c>
      <c r="L103" s="12">
        <v>-2.8243999999999998</v>
      </c>
      <c r="M103" s="12">
        <v>1.5725</v>
      </c>
      <c r="N103" s="12">
        <v>0.51910000000000001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2704</v>
      </c>
      <c r="D105" s="5">
        <f t="shared" si="0"/>
        <v>-200</v>
      </c>
      <c r="E105" s="5">
        <f t="shared" si="0"/>
        <v>14200</v>
      </c>
      <c r="F105" s="5">
        <f t="shared" si="0"/>
        <v>1.6185</v>
      </c>
      <c r="G105" s="5">
        <f t="shared" si="0"/>
        <v>-0.1197</v>
      </c>
      <c r="H105" s="5">
        <f t="shared" si="0"/>
        <v>8.4993999999999996</v>
      </c>
      <c r="I105" s="5">
        <f t="shared" si="0"/>
        <v>-211</v>
      </c>
      <c r="J105" s="5">
        <f t="shared" si="0"/>
        <v>95</v>
      </c>
      <c r="K105" s="5">
        <f t="shared" si="0"/>
        <v>26</v>
      </c>
      <c r="L105" s="5">
        <f t="shared" si="0"/>
        <v>-3.2214</v>
      </c>
      <c r="M105" s="5">
        <f t="shared" si="0"/>
        <v>1.4503999999999999</v>
      </c>
      <c r="N105" s="5">
        <f t="shared" si="0"/>
        <v>0.39689999999999998</v>
      </c>
    </row>
    <row r="106" spans="1:14" ht="16.5" thickTop="1" thickBot="1" x14ac:dyDescent="0.3">
      <c r="A106" s="6" t="s">
        <v>117</v>
      </c>
      <c r="B106" s="5">
        <f t="shared" ref="B106:N106" si="1">MAX(B4:B103)</f>
        <v>10690</v>
      </c>
      <c r="C106" s="5">
        <f t="shared" si="1"/>
        <v>2976</v>
      </c>
      <c r="D106" s="5">
        <f t="shared" si="1"/>
        <v>96</v>
      </c>
      <c r="E106" s="5">
        <f t="shared" si="1"/>
        <v>14644</v>
      </c>
      <c r="F106" s="5">
        <f t="shared" si="1"/>
        <v>1.7813000000000001</v>
      </c>
      <c r="G106" s="5">
        <f t="shared" si="1"/>
        <v>7.1999999999999995E-2</v>
      </c>
      <c r="H106" s="5">
        <f t="shared" si="1"/>
        <v>8.7652000000000001</v>
      </c>
      <c r="I106" s="5">
        <f t="shared" si="1"/>
        <v>-181</v>
      </c>
      <c r="J106" s="5">
        <f t="shared" si="1"/>
        <v>126</v>
      </c>
      <c r="K106" s="5">
        <f t="shared" si="1"/>
        <v>51</v>
      </c>
      <c r="L106" s="5">
        <f t="shared" si="1"/>
        <v>-2.7633999999999999</v>
      </c>
      <c r="M106" s="5">
        <f t="shared" si="1"/>
        <v>1.9237</v>
      </c>
      <c r="N106" s="5">
        <f t="shared" si="1"/>
        <v>0.77859999999999996</v>
      </c>
    </row>
    <row r="107" spans="1:14" ht="16.5" thickTop="1" thickBot="1" x14ac:dyDescent="0.3">
      <c r="A107" s="6" t="s">
        <v>118</v>
      </c>
      <c r="B107" s="5">
        <f t="shared" ref="B107:N107" si="2">B106-B105</f>
        <v>10690</v>
      </c>
      <c r="C107" s="5">
        <f t="shared" si="2"/>
        <v>272</v>
      </c>
      <c r="D107" s="5">
        <f t="shared" si="2"/>
        <v>296</v>
      </c>
      <c r="E107" s="5">
        <f t="shared" si="2"/>
        <v>444</v>
      </c>
      <c r="F107" s="5">
        <f t="shared" si="2"/>
        <v>0.16280000000000006</v>
      </c>
      <c r="G107" s="5">
        <f t="shared" si="2"/>
        <v>0.19169999999999998</v>
      </c>
      <c r="H107" s="5">
        <f t="shared" si="2"/>
        <v>0.26580000000000048</v>
      </c>
      <c r="I107" s="5">
        <f t="shared" si="2"/>
        <v>30</v>
      </c>
      <c r="J107" s="5">
        <f t="shared" si="2"/>
        <v>31</v>
      </c>
      <c r="K107" s="5">
        <f t="shared" si="2"/>
        <v>25</v>
      </c>
      <c r="L107" s="5">
        <f t="shared" si="2"/>
        <v>0.45800000000000018</v>
      </c>
      <c r="M107" s="5">
        <f t="shared" si="2"/>
        <v>0.47330000000000005</v>
      </c>
      <c r="N107" s="5">
        <f t="shared" si="2"/>
        <v>0.38169999999999998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B4" sqref="B4:H103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20" t="s">
        <v>115</v>
      </c>
      <c r="D2" s="20"/>
      <c r="E2" s="20"/>
      <c r="F2" s="20"/>
      <c r="G2" s="20"/>
      <c r="H2" s="20"/>
      <c r="I2" s="21" t="s">
        <v>114</v>
      </c>
      <c r="J2" s="21"/>
      <c r="K2" s="21"/>
      <c r="L2" s="21"/>
      <c r="M2" s="21"/>
      <c r="N2" s="21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>
        <v>0</v>
      </c>
      <c r="C4">
        <v>-2468</v>
      </c>
      <c r="D4">
        <v>748</v>
      </c>
      <c r="E4">
        <v>-17720</v>
      </c>
      <c r="F4">
        <v>-1.4772000000000001</v>
      </c>
      <c r="G4">
        <v>0.44769999999999999</v>
      </c>
      <c r="H4">
        <v>-10.606299999999999</v>
      </c>
      <c r="I4" s="12">
        <v>-201</v>
      </c>
      <c r="J4" s="12">
        <v>100</v>
      </c>
      <c r="K4" s="12">
        <v>34</v>
      </c>
      <c r="L4" s="12">
        <v>-3.0687000000000002</v>
      </c>
      <c r="M4" s="12">
        <v>1.5266999999999999</v>
      </c>
      <c r="N4" s="12">
        <v>0.51910000000000001</v>
      </c>
    </row>
    <row r="5" spans="1:14" ht="16.5" thickTop="1" thickBot="1" x14ac:dyDescent="0.3">
      <c r="A5" s="2" t="s">
        <v>1</v>
      </c>
      <c r="B5">
        <v>1007</v>
      </c>
      <c r="C5">
        <v>-6016</v>
      </c>
      <c r="D5">
        <v>-1148</v>
      </c>
      <c r="E5">
        <v>-17832</v>
      </c>
      <c r="F5">
        <v>-3.6009000000000002</v>
      </c>
      <c r="G5">
        <v>-0.68710000000000004</v>
      </c>
      <c r="H5">
        <v>-10.673400000000001</v>
      </c>
      <c r="I5" s="12">
        <v>-193</v>
      </c>
      <c r="J5" s="12">
        <v>99</v>
      </c>
      <c r="K5" s="12">
        <v>35</v>
      </c>
      <c r="L5" s="12">
        <v>-2.9466000000000001</v>
      </c>
      <c r="M5" s="12">
        <v>1.5115000000000001</v>
      </c>
      <c r="N5" s="12">
        <v>0.53439999999999999</v>
      </c>
    </row>
    <row r="6" spans="1:14" ht="16.5" thickTop="1" thickBot="1" x14ac:dyDescent="0.3">
      <c r="A6" s="2" t="s">
        <v>2</v>
      </c>
      <c r="B6">
        <v>2014</v>
      </c>
      <c r="C6">
        <v>-12072</v>
      </c>
      <c r="D6">
        <v>-3048</v>
      </c>
      <c r="E6">
        <v>-15072</v>
      </c>
      <c r="F6">
        <v>-7.2256999999999998</v>
      </c>
      <c r="G6">
        <v>-1.8244</v>
      </c>
      <c r="H6">
        <f>-9.0214 -200</f>
        <v>-209.0214</v>
      </c>
      <c r="I6" s="12">
        <v>-185</v>
      </c>
      <c r="J6" s="12">
        <v>102</v>
      </c>
      <c r="K6" s="12">
        <v>39</v>
      </c>
      <c r="L6" s="12">
        <v>-2.8243999999999998</v>
      </c>
      <c r="M6" s="12">
        <v>1.5572999999999999</v>
      </c>
      <c r="N6" s="12">
        <v>0.59540000000000004</v>
      </c>
    </row>
    <row r="7" spans="1:14" ht="16.5" thickTop="1" thickBot="1" x14ac:dyDescent="0.3">
      <c r="A7" s="2" t="s">
        <v>3</v>
      </c>
      <c r="B7">
        <v>3021</v>
      </c>
      <c r="C7">
        <v>2928</v>
      </c>
      <c r="D7">
        <v>2696</v>
      </c>
      <c r="E7">
        <v>-20108</v>
      </c>
      <c r="F7">
        <v>1.7525999999999999</v>
      </c>
      <c r="G7">
        <v>1.6136999999999999</v>
      </c>
      <c r="H7">
        <v>-12.0357</v>
      </c>
      <c r="I7" s="12">
        <v>-196</v>
      </c>
      <c r="J7" s="12">
        <v>100</v>
      </c>
      <c r="K7" s="12">
        <v>30</v>
      </c>
      <c r="L7" s="12">
        <v>-2.9923999999999999</v>
      </c>
      <c r="M7" s="12">
        <v>1.5266999999999999</v>
      </c>
      <c r="N7" s="12">
        <v>0.45800000000000002</v>
      </c>
    </row>
    <row r="8" spans="1:14" ht="16.5" thickTop="1" thickBot="1" x14ac:dyDescent="0.3">
      <c r="A8" s="2" t="s">
        <v>4</v>
      </c>
      <c r="B8">
        <v>4028</v>
      </c>
      <c r="C8">
        <v>-6068</v>
      </c>
      <c r="D8">
        <v>-896</v>
      </c>
      <c r="E8">
        <v>-17944</v>
      </c>
      <c r="F8">
        <v>-3.6320000000000001</v>
      </c>
      <c r="G8">
        <v>-0.5363</v>
      </c>
      <c r="H8">
        <v>-10.740399999999999</v>
      </c>
      <c r="I8" s="12">
        <v>-193</v>
      </c>
      <c r="J8" s="12">
        <v>103</v>
      </c>
      <c r="K8" s="12">
        <v>31</v>
      </c>
      <c r="L8" s="12">
        <v>-2.9466000000000001</v>
      </c>
      <c r="M8" s="12">
        <v>1.5725</v>
      </c>
      <c r="N8" s="12">
        <v>0.4733</v>
      </c>
    </row>
    <row r="9" spans="1:14" ht="16.5" thickTop="1" thickBot="1" x14ac:dyDescent="0.3">
      <c r="A9" s="2" t="s">
        <v>5</v>
      </c>
      <c r="B9">
        <v>5035</v>
      </c>
      <c r="C9">
        <v>-5488</v>
      </c>
      <c r="D9">
        <v>-92</v>
      </c>
      <c r="E9">
        <v>-18236</v>
      </c>
      <c r="F9">
        <v>-3.2848000000000002</v>
      </c>
      <c r="G9">
        <v>-5.5100000000000003E-2</v>
      </c>
      <c r="H9">
        <v>-10.9152</v>
      </c>
      <c r="I9" s="12">
        <v>-194</v>
      </c>
      <c r="J9" s="12">
        <v>98</v>
      </c>
      <c r="K9" s="12">
        <v>28</v>
      </c>
      <c r="L9" s="12">
        <v>-2.9618000000000002</v>
      </c>
      <c r="M9" s="12">
        <v>1.4962</v>
      </c>
      <c r="N9" s="12">
        <v>0.42749999999999999</v>
      </c>
    </row>
    <row r="10" spans="1:14" ht="16.5" thickTop="1" thickBot="1" x14ac:dyDescent="0.3">
      <c r="A10" s="2" t="s">
        <v>6</v>
      </c>
      <c r="B10">
        <v>6042</v>
      </c>
      <c r="C10">
        <v>-1588</v>
      </c>
      <c r="D10">
        <v>-2108</v>
      </c>
      <c r="E10">
        <v>-17604</v>
      </c>
      <c r="F10">
        <v>-0.95050000000000001</v>
      </c>
      <c r="G10">
        <v>-1.2617</v>
      </c>
      <c r="H10">
        <v>-10.536899999999999</v>
      </c>
      <c r="I10" s="12">
        <v>-197</v>
      </c>
      <c r="J10" s="12">
        <v>106</v>
      </c>
      <c r="K10" s="12">
        <v>36</v>
      </c>
      <c r="L10" s="12">
        <v>-3.0760000000000001</v>
      </c>
      <c r="M10" s="12">
        <v>1.6183000000000001</v>
      </c>
      <c r="N10" s="12">
        <v>0.54959999999999998</v>
      </c>
    </row>
    <row r="11" spans="1:14" ht="16.5" thickTop="1" thickBot="1" x14ac:dyDescent="0.3">
      <c r="A11" s="2" t="s">
        <v>7</v>
      </c>
      <c r="B11">
        <v>7049</v>
      </c>
      <c r="C11">
        <v>-5348</v>
      </c>
      <c r="D11">
        <v>728</v>
      </c>
      <c r="E11">
        <v>-17280</v>
      </c>
      <c r="F11">
        <v>-3.2010000000000001</v>
      </c>
      <c r="G11">
        <v>0.43569999999999998</v>
      </c>
      <c r="H11">
        <v>-10.343</v>
      </c>
      <c r="I11" s="12">
        <v>-191</v>
      </c>
      <c r="J11" s="12">
        <v>108</v>
      </c>
      <c r="K11" s="12">
        <v>37</v>
      </c>
      <c r="L11" s="12">
        <v>-2.9159999999999999</v>
      </c>
      <c r="M11" s="12">
        <v>1.6489</v>
      </c>
      <c r="N11" s="12">
        <v>0.56489999999999996</v>
      </c>
    </row>
    <row r="12" spans="1:14" ht="16.5" thickTop="1" thickBot="1" x14ac:dyDescent="0.3">
      <c r="A12" s="2" t="s">
        <v>8</v>
      </c>
      <c r="B12">
        <v>8056</v>
      </c>
      <c r="C12">
        <v>-4636</v>
      </c>
      <c r="D12">
        <v>-596</v>
      </c>
      <c r="E12">
        <v>-18520</v>
      </c>
      <c r="F12">
        <v>-2.7749000000000001</v>
      </c>
      <c r="G12">
        <v>-0.35670000000000002</v>
      </c>
      <c r="H12">
        <v>-11.0852</v>
      </c>
      <c r="I12" s="12">
        <v>-195</v>
      </c>
      <c r="J12" s="12">
        <v>109</v>
      </c>
      <c r="K12" s="12">
        <v>40</v>
      </c>
      <c r="L12" s="12">
        <v>-2.9771000000000001</v>
      </c>
      <c r="M12" s="12">
        <v>1.6640999999999999</v>
      </c>
      <c r="N12" s="12">
        <v>0.61070000000000002</v>
      </c>
    </row>
    <row r="13" spans="1:14" ht="16.5" thickTop="1" thickBot="1" x14ac:dyDescent="0.3">
      <c r="A13" s="2" t="s">
        <v>9</v>
      </c>
      <c r="B13">
        <v>9063</v>
      </c>
      <c r="C13">
        <v>2112</v>
      </c>
      <c r="D13">
        <v>2300</v>
      </c>
      <c r="E13">
        <v>-19868</v>
      </c>
      <c r="F13">
        <v>1.2641</v>
      </c>
      <c r="G13">
        <v>1.3767</v>
      </c>
      <c r="H13">
        <v>-11.891999999999999</v>
      </c>
      <c r="I13" s="12">
        <v>-191</v>
      </c>
      <c r="J13" s="12">
        <v>100</v>
      </c>
      <c r="K13" s="12">
        <v>42</v>
      </c>
      <c r="L13" s="12">
        <v>-2.9159999999999999</v>
      </c>
      <c r="M13" s="12">
        <v>1.5266999999999999</v>
      </c>
      <c r="N13" s="12">
        <v>0.64119999999999999</v>
      </c>
    </row>
    <row r="14" spans="1:14" ht="16.5" thickTop="1" thickBot="1" x14ac:dyDescent="0.3">
      <c r="A14" s="2" t="s">
        <v>10</v>
      </c>
      <c r="B14">
        <v>10070</v>
      </c>
      <c r="C14">
        <v>-4756</v>
      </c>
      <c r="D14">
        <v>-744</v>
      </c>
      <c r="E14">
        <v>-18124</v>
      </c>
      <c r="F14">
        <v>-2.8466999999999998</v>
      </c>
      <c r="G14">
        <v>-0.44529999999999997</v>
      </c>
      <c r="H14">
        <v>-10.848100000000001</v>
      </c>
      <c r="I14" s="12">
        <v>-204</v>
      </c>
      <c r="J14" s="12">
        <v>106</v>
      </c>
      <c r="K14" s="12">
        <v>42</v>
      </c>
      <c r="L14" s="12">
        <v>-3.1145</v>
      </c>
      <c r="M14" s="12">
        <v>1.6183000000000001</v>
      </c>
      <c r="N14" s="12">
        <v>0.64119999999999999</v>
      </c>
    </row>
    <row r="15" spans="1:14" ht="16.5" thickTop="1" thickBot="1" x14ac:dyDescent="0.3">
      <c r="A15" s="2" t="s">
        <v>11</v>
      </c>
      <c r="B15">
        <v>11078</v>
      </c>
      <c r="C15">
        <v>-5260</v>
      </c>
      <c r="D15">
        <v>-888</v>
      </c>
      <c r="E15">
        <v>-17944</v>
      </c>
      <c r="F15">
        <v>-3.1484000000000001</v>
      </c>
      <c r="G15">
        <v>-0.53149999999999997</v>
      </c>
      <c r="H15">
        <v>-10.740399999999999</v>
      </c>
      <c r="I15" s="12">
        <v>-189</v>
      </c>
      <c r="J15" s="12">
        <v>100</v>
      </c>
      <c r="K15" s="12">
        <v>37</v>
      </c>
      <c r="L15" s="12">
        <v>-2.8855</v>
      </c>
      <c r="M15" s="12">
        <v>1.5266999999999999</v>
      </c>
      <c r="N15" s="12">
        <v>0.56489999999999996</v>
      </c>
    </row>
    <row r="16" spans="1:14" ht="16.5" thickTop="1" thickBot="1" x14ac:dyDescent="0.3">
      <c r="A16" s="2" t="s">
        <v>12</v>
      </c>
      <c r="B16">
        <v>12086</v>
      </c>
      <c r="C16">
        <v>-12324</v>
      </c>
      <c r="D16">
        <v>-3212</v>
      </c>
      <c r="E16">
        <v>-14884</v>
      </c>
      <c r="F16">
        <v>-7.3765000000000001</v>
      </c>
      <c r="G16">
        <v>-1.9225000000000001</v>
      </c>
      <c r="H16">
        <f>-8.9088 -228</f>
        <v>-236.90879999999999</v>
      </c>
      <c r="I16" s="12">
        <v>-198</v>
      </c>
      <c r="J16" s="12">
        <v>104</v>
      </c>
      <c r="K16" s="12">
        <v>33</v>
      </c>
      <c r="L16" s="12">
        <v>-3.0228999999999999</v>
      </c>
      <c r="M16" s="12">
        <v>1.5878000000000001</v>
      </c>
      <c r="N16" s="12">
        <v>0.50380000000000003</v>
      </c>
    </row>
    <row r="17" spans="1:14" ht="16.5" thickTop="1" thickBot="1" x14ac:dyDescent="0.3">
      <c r="A17" s="2" t="s">
        <v>13</v>
      </c>
      <c r="B17">
        <v>13094</v>
      </c>
      <c r="C17">
        <v>-8284</v>
      </c>
      <c r="D17">
        <v>-1384</v>
      </c>
      <c r="E17">
        <v>-16076</v>
      </c>
      <c r="F17">
        <v>-4.9584000000000001</v>
      </c>
      <c r="G17">
        <v>-0.82840000000000003</v>
      </c>
      <c r="H17">
        <f>-9.6223 -128</f>
        <v>-137.6223</v>
      </c>
      <c r="I17" s="12">
        <v>-192</v>
      </c>
      <c r="J17" s="12">
        <v>106</v>
      </c>
      <c r="K17" s="12">
        <v>45</v>
      </c>
      <c r="L17" s="12">
        <v>-2.9312999999999998</v>
      </c>
      <c r="M17" s="12">
        <v>1.6183000000000001</v>
      </c>
      <c r="N17" s="12">
        <v>0.68700000000000006</v>
      </c>
    </row>
    <row r="18" spans="1:14" ht="16.5" thickTop="1" thickBot="1" x14ac:dyDescent="0.3">
      <c r="A18" s="2" t="s">
        <v>14</v>
      </c>
      <c r="B18">
        <v>14102</v>
      </c>
      <c r="C18">
        <v>-9820</v>
      </c>
      <c r="D18">
        <v>-2048</v>
      </c>
      <c r="E18">
        <v>-15696</v>
      </c>
      <c r="F18">
        <v>-5.8777999999999997</v>
      </c>
      <c r="G18">
        <v>-1.2258</v>
      </c>
      <c r="H18">
        <f>-9.3948 -144</f>
        <v>-153.3948</v>
      </c>
      <c r="I18" s="12">
        <v>-189</v>
      </c>
      <c r="J18" s="12">
        <v>105</v>
      </c>
      <c r="K18" s="12">
        <v>31</v>
      </c>
      <c r="L18" s="12">
        <v>-2.8855</v>
      </c>
      <c r="M18" s="12">
        <v>1.6031</v>
      </c>
      <c r="N18" s="12">
        <v>0.4733</v>
      </c>
    </row>
    <row r="19" spans="1:14" ht="16.5" thickTop="1" thickBot="1" x14ac:dyDescent="0.3">
      <c r="A19" s="2" t="s">
        <v>15</v>
      </c>
      <c r="B19">
        <v>15110</v>
      </c>
      <c r="C19">
        <v>-12260</v>
      </c>
      <c r="D19">
        <v>-3132</v>
      </c>
      <c r="E19">
        <v>-14756</v>
      </c>
      <c r="F19">
        <v>-7.3381999999999996</v>
      </c>
      <c r="G19">
        <v>-1.8747</v>
      </c>
      <c r="H19">
        <f>-8.8322 -227</f>
        <v>-235.8322</v>
      </c>
      <c r="I19" s="12">
        <v>-199</v>
      </c>
      <c r="J19" s="12">
        <v>105</v>
      </c>
      <c r="K19" s="12">
        <v>30</v>
      </c>
      <c r="L19" s="12">
        <v>-3.0381999999999998</v>
      </c>
      <c r="M19" s="12">
        <v>1.6031</v>
      </c>
      <c r="N19" s="12">
        <v>0.45800000000000002</v>
      </c>
    </row>
    <row r="20" spans="1:14" ht="16.5" thickTop="1" thickBot="1" x14ac:dyDescent="0.3">
      <c r="A20" s="2" t="s">
        <v>16</v>
      </c>
      <c r="B20">
        <v>16117</v>
      </c>
      <c r="C20">
        <v>328</v>
      </c>
      <c r="D20">
        <v>1480</v>
      </c>
      <c r="E20">
        <v>-19584</v>
      </c>
      <c r="F20">
        <v>0.1963</v>
      </c>
      <c r="G20">
        <v>0.88590000000000002</v>
      </c>
      <c r="H20">
        <v>-11.722</v>
      </c>
      <c r="I20" s="12">
        <v>-195</v>
      </c>
      <c r="J20" s="12">
        <v>105</v>
      </c>
      <c r="K20" s="12">
        <v>43</v>
      </c>
      <c r="L20" s="12">
        <v>-2.9771000000000001</v>
      </c>
      <c r="M20" s="12">
        <v>1.6031</v>
      </c>
      <c r="N20" s="12">
        <v>0.65649999999999997</v>
      </c>
    </row>
    <row r="21" spans="1:14" ht="16.5" thickTop="1" thickBot="1" x14ac:dyDescent="0.3">
      <c r="A21" s="2" t="s">
        <v>17</v>
      </c>
      <c r="B21">
        <v>17124</v>
      </c>
      <c r="C21">
        <v>3088</v>
      </c>
      <c r="D21">
        <v>2180</v>
      </c>
      <c r="E21">
        <v>-20208</v>
      </c>
      <c r="F21">
        <v>1.8483000000000001</v>
      </c>
      <c r="G21">
        <v>1.3048</v>
      </c>
      <c r="H21">
        <v>-12.095499999999999</v>
      </c>
      <c r="I21" s="12">
        <v>-198</v>
      </c>
      <c r="J21" s="12">
        <v>95</v>
      </c>
      <c r="K21" s="12">
        <v>38</v>
      </c>
      <c r="L21" s="12">
        <v>-3.0228999999999999</v>
      </c>
      <c r="M21" s="12">
        <v>1.4503999999999999</v>
      </c>
      <c r="N21" s="12">
        <v>0.58020000000000005</v>
      </c>
    </row>
    <row r="22" spans="1:14" ht="16.5" thickTop="1" thickBot="1" x14ac:dyDescent="0.3">
      <c r="A22" s="2" t="s">
        <v>18</v>
      </c>
      <c r="B22">
        <v>18131</v>
      </c>
      <c r="C22">
        <v>-6096</v>
      </c>
      <c r="D22">
        <v>1304</v>
      </c>
      <c r="E22">
        <v>-17040</v>
      </c>
      <c r="F22">
        <v>-3.6488</v>
      </c>
      <c r="G22">
        <v>0.78049999999999997</v>
      </c>
      <c r="H22">
        <v>-10.199299999999999</v>
      </c>
      <c r="I22" s="12">
        <v>-195</v>
      </c>
      <c r="J22" s="12">
        <v>96</v>
      </c>
      <c r="K22" s="12">
        <v>37</v>
      </c>
      <c r="L22" s="12">
        <v>-2.9771000000000001</v>
      </c>
      <c r="M22" s="12">
        <v>1.4656</v>
      </c>
      <c r="N22" s="12">
        <v>0.56489999999999996</v>
      </c>
    </row>
    <row r="23" spans="1:14" ht="16.5" thickTop="1" thickBot="1" x14ac:dyDescent="0.3">
      <c r="A23" s="2" t="s">
        <v>19</v>
      </c>
      <c r="B23">
        <v>19138</v>
      </c>
      <c r="C23">
        <v>-2528</v>
      </c>
      <c r="D23">
        <v>1904</v>
      </c>
      <c r="E23">
        <v>-18656</v>
      </c>
      <c r="F23">
        <v>-1.5130999999999999</v>
      </c>
      <c r="G23">
        <v>1.1395999999999999</v>
      </c>
      <c r="H23">
        <v>-11.166600000000001</v>
      </c>
      <c r="I23" s="12">
        <v>-189</v>
      </c>
      <c r="J23" s="12">
        <v>101</v>
      </c>
      <c r="K23" s="12">
        <v>37</v>
      </c>
      <c r="L23" s="12">
        <v>-2.8855</v>
      </c>
      <c r="M23" s="12">
        <v>1.542</v>
      </c>
      <c r="N23" s="12">
        <v>0.56489999999999996</v>
      </c>
    </row>
    <row r="24" spans="1:14" ht="16.5" thickTop="1" thickBot="1" x14ac:dyDescent="0.3">
      <c r="A24" s="2" t="s">
        <v>20</v>
      </c>
      <c r="B24">
        <v>20145</v>
      </c>
      <c r="C24">
        <v>-12172</v>
      </c>
      <c r="D24">
        <v>-3044</v>
      </c>
      <c r="E24">
        <v>-14964</v>
      </c>
      <c r="F24">
        <v>-7.2855999999999996</v>
      </c>
      <c r="G24">
        <v>-1.8220000000000001</v>
      </c>
      <c r="H24">
        <f>-8.9567 -197</f>
        <v>-205.95670000000001</v>
      </c>
      <c r="I24" s="12">
        <v>-189</v>
      </c>
      <c r="J24" s="12">
        <v>105</v>
      </c>
      <c r="K24" s="12">
        <v>43</v>
      </c>
      <c r="L24" s="12">
        <v>-2.8855</v>
      </c>
      <c r="M24" s="12">
        <v>1.6031</v>
      </c>
      <c r="N24" s="12">
        <v>0.65649999999999997</v>
      </c>
    </row>
    <row r="25" spans="1:14" ht="16.5" thickTop="1" thickBot="1" x14ac:dyDescent="0.3">
      <c r="A25" s="2" t="s">
        <v>21</v>
      </c>
      <c r="B25">
        <v>21153</v>
      </c>
      <c r="C25">
        <v>3140</v>
      </c>
      <c r="D25">
        <v>2452</v>
      </c>
      <c r="E25">
        <v>-20332</v>
      </c>
      <c r="F25">
        <v>1.8794</v>
      </c>
      <c r="G25">
        <v>1.4676</v>
      </c>
      <c r="H25">
        <v>-12.169700000000001</v>
      </c>
      <c r="I25" s="12">
        <v>-191</v>
      </c>
      <c r="J25" s="12">
        <v>110</v>
      </c>
      <c r="K25" s="12">
        <v>34</v>
      </c>
      <c r="L25" s="12">
        <v>-2.9159999999999999</v>
      </c>
      <c r="M25" s="12">
        <v>1.6794</v>
      </c>
      <c r="N25" s="12">
        <v>0.51910000000000001</v>
      </c>
    </row>
    <row r="26" spans="1:14" ht="16.5" thickTop="1" thickBot="1" x14ac:dyDescent="0.3">
      <c r="A26" s="2" t="s">
        <v>22</v>
      </c>
      <c r="B26">
        <v>22160</v>
      </c>
      <c r="C26">
        <v>-4320</v>
      </c>
      <c r="D26">
        <v>224</v>
      </c>
      <c r="E26">
        <v>-17140</v>
      </c>
      <c r="F26">
        <v>-2.5857000000000001</v>
      </c>
      <c r="G26">
        <v>0.1341</v>
      </c>
      <c r="H26">
        <v>-10.2592</v>
      </c>
      <c r="I26" s="12">
        <v>-194</v>
      </c>
      <c r="J26" s="12">
        <v>102</v>
      </c>
      <c r="K26" s="12">
        <v>28</v>
      </c>
      <c r="L26" s="12">
        <v>-2.9618000000000002</v>
      </c>
      <c r="M26" s="12">
        <v>1.5572999999999999</v>
      </c>
      <c r="N26" s="12">
        <v>0.42749999999999999</v>
      </c>
    </row>
    <row r="27" spans="1:14" ht="16.5" thickTop="1" thickBot="1" x14ac:dyDescent="0.3">
      <c r="A27" s="2" t="s">
        <v>23</v>
      </c>
      <c r="B27">
        <v>23168</v>
      </c>
      <c r="C27">
        <v>-12400</v>
      </c>
      <c r="D27">
        <v>-3228</v>
      </c>
      <c r="E27">
        <v>-14988</v>
      </c>
      <c r="F27">
        <v>-7.4219999999999997</v>
      </c>
      <c r="G27">
        <v>-1.9320999999999999</v>
      </c>
      <c r="H27">
        <f>-8.9711 -240</f>
        <v>-248.97110000000001</v>
      </c>
      <c r="I27" s="12">
        <v>-195</v>
      </c>
      <c r="J27" s="12">
        <v>110</v>
      </c>
      <c r="K27" s="12">
        <v>42</v>
      </c>
      <c r="L27" s="12">
        <v>-2.9771000000000001</v>
      </c>
      <c r="M27" s="12">
        <v>1.6794</v>
      </c>
      <c r="N27" s="12">
        <v>0.64119999999999999</v>
      </c>
    </row>
    <row r="28" spans="1:14" ht="16.5" thickTop="1" thickBot="1" x14ac:dyDescent="0.3">
      <c r="A28" s="2" t="s">
        <v>24</v>
      </c>
      <c r="B28">
        <v>24176</v>
      </c>
      <c r="C28">
        <v>-11092</v>
      </c>
      <c r="D28">
        <v>-2928</v>
      </c>
      <c r="E28">
        <v>-15680</v>
      </c>
      <c r="F28">
        <v>-6.6391</v>
      </c>
      <c r="G28">
        <v>-1.7525999999999999</v>
      </c>
      <c r="H28">
        <f>-9.3853 -283</f>
        <v>-292.38530000000003</v>
      </c>
      <c r="I28" s="12">
        <v>-200</v>
      </c>
      <c r="J28" s="12">
        <v>111</v>
      </c>
      <c r="K28" s="12">
        <v>39</v>
      </c>
      <c r="L28" s="12">
        <v>-3.0533999999999999</v>
      </c>
      <c r="M28" s="12">
        <v>1.6947000000000001</v>
      </c>
      <c r="N28" s="12">
        <v>0.59540000000000004</v>
      </c>
    </row>
    <row r="29" spans="1:14" ht="16.5" thickTop="1" thickBot="1" x14ac:dyDescent="0.3">
      <c r="A29" s="2" t="s">
        <v>25</v>
      </c>
      <c r="B29">
        <v>25184</v>
      </c>
      <c r="C29">
        <v>-7288</v>
      </c>
      <c r="D29">
        <v>-1668</v>
      </c>
      <c r="E29">
        <v>-17392</v>
      </c>
      <c r="F29">
        <v>-4.3621999999999996</v>
      </c>
      <c r="G29">
        <v>-0.99839999999999995</v>
      </c>
      <c r="H29">
        <v>-10.41</v>
      </c>
      <c r="I29" s="12">
        <v>-200</v>
      </c>
      <c r="J29" s="12">
        <v>100</v>
      </c>
      <c r="K29" s="12">
        <v>42</v>
      </c>
      <c r="L29" s="12">
        <v>-3.0533999999999999</v>
      </c>
      <c r="M29" s="12">
        <v>1.5266999999999999</v>
      </c>
      <c r="N29" s="12">
        <v>0.64119999999999999</v>
      </c>
    </row>
    <row r="30" spans="1:14" ht="16.5" thickTop="1" thickBot="1" x14ac:dyDescent="0.3">
      <c r="A30" s="2" t="s">
        <v>26</v>
      </c>
      <c r="B30">
        <v>26192</v>
      </c>
      <c r="C30">
        <v>-7464</v>
      </c>
      <c r="D30">
        <v>-1616</v>
      </c>
      <c r="E30">
        <v>-17260</v>
      </c>
      <c r="F30">
        <v>-4.4676</v>
      </c>
      <c r="G30">
        <v>-0.96730000000000005</v>
      </c>
      <c r="H30">
        <v>-10.331</v>
      </c>
      <c r="I30" s="12">
        <v>-198</v>
      </c>
      <c r="J30" s="12">
        <v>101</v>
      </c>
      <c r="K30" s="12">
        <v>40</v>
      </c>
      <c r="L30" s="12">
        <v>-3.0228999999999999</v>
      </c>
      <c r="M30" s="12">
        <v>1.542</v>
      </c>
      <c r="N30" s="12">
        <v>0.61070000000000002</v>
      </c>
    </row>
    <row r="31" spans="1:14" ht="16.5" thickTop="1" thickBot="1" x14ac:dyDescent="0.3">
      <c r="A31" s="2" t="s">
        <v>27</v>
      </c>
      <c r="B31">
        <v>27200</v>
      </c>
      <c r="C31">
        <v>3472</v>
      </c>
      <c r="D31">
        <v>2668</v>
      </c>
      <c r="E31">
        <v>-20324</v>
      </c>
      <c r="F31">
        <v>2.0781999999999998</v>
      </c>
      <c r="G31">
        <v>1.5969</v>
      </c>
      <c r="H31">
        <v>-12.164899999999999</v>
      </c>
      <c r="I31" s="12">
        <v>-189</v>
      </c>
      <c r="J31" s="12">
        <v>106</v>
      </c>
      <c r="K31" s="12">
        <v>36</v>
      </c>
      <c r="L31" s="12">
        <v>-2.8855</v>
      </c>
      <c r="M31" s="12">
        <v>1.6183000000000001</v>
      </c>
      <c r="N31" s="12">
        <v>0.54959999999999998</v>
      </c>
    </row>
    <row r="32" spans="1:14" ht="16.5" thickTop="1" thickBot="1" x14ac:dyDescent="0.3">
      <c r="A32" s="2" t="s">
        <v>28</v>
      </c>
      <c r="B32">
        <v>28207</v>
      </c>
      <c r="C32">
        <v>-844</v>
      </c>
      <c r="D32">
        <v>1096</v>
      </c>
      <c r="E32">
        <v>-18104</v>
      </c>
      <c r="F32">
        <v>-0.50519999999999998</v>
      </c>
      <c r="G32">
        <v>0.65600000000000003</v>
      </c>
      <c r="H32">
        <v>-10.8362</v>
      </c>
      <c r="I32" s="12">
        <v>-192</v>
      </c>
      <c r="J32" s="12">
        <v>108</v>
      </c>
      <c r="K32" s="12">
        <v>36</v>
      </c>
      <c r="L32" s="12">
        <v>-2.9312999999999998</v>
      </c>
      <c r="M32" s="12">
        <v>1.6489</v>
      </c>
      <c r="N32" s="12">
        <v>0.54959999999999998</v>
      </c>
    </row>
    <row r="33" spans="1:14" ht="16.5" thickTop="1" thickBot="1" x14ac:dyDescent="0.3">
      <c r="A33" s="2" t="s">
        <v>29</v>
      </c>
      <c r="B33">
        <v>29215</v>
      </c>
      <c r="C33">
        <v>-7368</v>
      </c>
      <c r="D33">
        <v>832</v>
      </c>
      <c r="E33">
        <v>-17848</v>
      </c>
      <c r="F33">
        <v>-4.4100999999999999</v>
      </c>
      <c r="G33">
        <v>0.498</v>
      </c>
      <c r="H33">
        <v>-10.6829</v>
      </c>
      <c r="I33" s="12">
        <v>-196</v>
      </c>
      <c r="J33" s="12">
        <v>105</v>
      </c>
      <c r="K33" s="12">
        <v>32</v>
      </c>
      <c r="L33" s="12">
        <v>-2.9923999999999999</v>
      </c>
      <c r="M33" s="12">
        <v>1.6031</v>
      </c>
      <c r="N33" s="12">
        <v>0.48849999999999999</v>
      </c>
    </row>
    <row r="34" spans="1:14" ht="16.5" thickTop="1" thickBot="1" x14ac:dyDescent="0.3">
      <c r="A34" s="2" t="s">
        <v>30</v>
      </c>
      <c r="B34">
        <v>30222</v>
      </c>
      <c r="C34">
        <v>-3816</v>
      </c>
      <c r="D34">
        <v>-196</v>
      </c>
      <c r="E34">
        <v>-17992</v>
      </c>
      <c r="F34">
        <v>-2.2841</v>
      </c>
      <c r="G34">
        <v>-0.1173</v>
      </c>
      <c r="H34">
        <v>-10.7691</v>
      </c>
      <c r="I34" s="12">
        <v>-187</v>
      </c>
      <c r="J34" s="12">
        <v>106</v>
      </c>
      <c r="K34" s="12">
        <v>37</v>
      </c>
      <c r="L34" s="12">
        <v>-2.855</v>
      </c>
      <c r="M34" s="12">
        <v>1.6183000000000001</v>
      </c>
      <c r="N34" s="12">
        <v>0.56489999999999996</v>
      </c>
    </row>
    <row r="35" spans="1:14" ht="16.5" thickTop="1" thickBot="1" x14ac:dyDescent="0.3">
      <c r="A35" s="2" t="s">
        <v>31</v>
      </c>
      <c r="B35">
        <v>31229</v>
      </c>
      <c r="C35">
        <v>-3148</v>
      </c>
      <c r="D35">
        <v>1264</v>
      </c>
      <c r="E35">
        <v>-19044</v>
      </c>
      <c r="F35">
        <v>-1.8842000000000001</v>
      </c>
      <c r="G35">
        <v>0.75660000000000005</v>
      </c>
      <c r="H35">
        <v>-11.3988</v>
      </c>
      <c r="I35" s="12">
        <v>-188</v>
      </c>
      <c r="J35" s="12">
        <v>103</v>
      </c>
      <c r="K35" s="12">
        <v>40</v>
      </c>
      <c r="L35" s="12">
        <v>-2.8702000000000001</v>
      </c>
      <c r="M35" s="12">
        <v>1.5725</v>
      </c>
      <c r="N35" s="12">
        <v>0.61070000000000002</v>
      </c>
    </row>
    <row r="36" spans="1:14" ht="16.5" thickTop="1" thickBot="1" x14ac:dyDescent="0.3">
      <c r="A36" s="2" t="s">
        <v>32</v>
      </c>
      <c r="B36">
        <v>32236</v>
      </c>
      <c r="C36">
        <v>-11536</v>
      </c>
      <c r="D36">
        <v>-2764</v>
      </c>
      <c r="E36">
        <v>-15112</v>
      </c>
      <c r="F36">
        <v>-6.9048999999999996</v>
      </c>
      <c r="G36">
        <v>-1.6544000000000001</v>
      </c>
      <c r="H36">
        <f>-9.0453 -180</f>
        <v>-189.0453</v>
      </c>
      <c r="I36" s="12">
        <v>-192</v>
      </c>
      <c r="J36" s="12">
        <v>95</v>
      </c>
      <c r="K36" s="12">
        <v>38</v>
      </c>
      <c r="L36" s="12">
        <v>-2.9312999999999998</v>
      </c>
      <c r="M36" s="12">
        <v>1.4503999999999999</v>
      </c>
      <c r="N36" s="12">
        <v>0.58020000000000005</v>
      </c>
    </row>
    <row r="37" spans="1:14" ht="16.5" thickTop="1" thickBot="1" x14ac:dyDescent="0.3">
      <c r="A37" s="2" t="s">
        <v>33</v>
      </c>
      <c r="B37">
        <v>33244</v>
      </c>
      <c r="C37">
        <v>-11532</v>
      </c>
      <c r="D37">
        <v>-2884</v>
      </c>
      <c r="E37">
        <v>-15092</v>
      </c>
      <c r="F37">
        <v>-6.9024999999999999</v>
      </c>
      <c r="G37">
        <v>-1.7262</v>
      </c>
      <c r="H37">
        <f>-9.0333 -187</f>
        <v>-196.0333</v>
      </c>
      <c r="I37" s="12">
        <v>-199</v>
      </c>
      <c r="J37" s="12">
        <v>101</v>
      </c>
      <c r="K37" s="12">
        <v>46</v>
      </c>
      <c r="L37" s="12">
        <v>-3.0381999999999998</v>
      </c>
      <c r="M37" s="12">
        <v>1.542</v>
      </c>
      <c r="N37" s="12">
        <v>0.70230000000000004</v>
      </c>
    </row>
    <row r="38" spans="1:14" ht="16.5" thickTop="1" thickBot="1" x14ac:dyDescent="0.3">
      <c r="A38" s="2" t="s">
        <v>34</v>
      </c>
      <c r="B38">
        <v>34252</v>
      </c>
      <c r="C38">
        <v>-12344</v>
      </c>
      <c r="D38">
        <v>-3272</v>
      </c>
      <c r="E38">
        <v>-15000</v>
      </c>
      <c r="F38">
        <v>-7.3884999999999996</v>
      </c>
      <c r="G38">
        <v>-1.9584999999999999</v>
      </c>
      <c r="H38">
        <f>-8.9783 -252</f>
        <v>-260.97829999999999</v>
      </c>
      <c r="I38" s="12">
        <v>-198</v>
      </c>
      <c r="J38" s="12">
        <v>108</v>
      </c>
      <c r="K38" s="12">
        <v>39</v>
      </c>
      <c r="L38" s="12">
        <v>-3.0228999999999999</v>
      </c>
      <c r="M38" s="12">
        <v>1.6489</v>
      </c>
      <c r="N38" s="12">
        <v>0.59540000000000004</v>
      </c>
    </row>
    <row r="39" spans="1:14" ht="16.5" thickTop="1" thickBot="1" x14ac:dyDescent="0.3">
      <c r="A39" s="2" t="s">
        <v>35</v>
      </c>
      <c r="B39">
        <v>35260</v>
      </c>
      <c r="C39">
        <v>-11784</v>
      </c>
      <c r="D39">
        <v>-3080</v>
      </c>
      <c r="E39">
        <v>-15244</v>
      </c>
      <c r="F39">
        <v>-7.0533000000000001</v>
      </c>
      <c r="G39">
        <v>-1.8434999999999999</v>
      </c>
      <c r="H39">
        <f>-9.1243 -275</f>
        <v>-284.12430000000001</v>
      </c>
      <c r="I39" s="12">
        <v>-197</v>
      </c>
      <c r="J39" s="12">
        <v>105</v>
      </c>
      <c r="K39" s="12">
        <v>37</v>
      </c>
      <c r="L39" s="12">
        <v>-3.0760000000000001</v>
      </c>
      <c r="M39" s="12">
        <v>1.6031</v>
      </c>
      <c r="N39" s="12">
        <v>0.56489999999999996</v>
      </c>
    </row>
    <row r="40" spans="1:14" ht="16.5" thickTop="1" thickBot="1" x14ac:dyDescent="0.3">
      <c r="A40" s="2" t="s">
        <v>36</v>
      </c>
      <c r="B40">
        <v>36268</v>
      </c>
      <c r="C40">
        <v>-5652</v>
      </c>
      <c r="D40">
        <v>-416</v>
      </c>
      <c r="E40">
        <v>-16804</v>
      </c>
      <c r="F40">
        <v>-3.383</v>
      </c>
      <c r="G40">
        <v>-0.249</v>
      </c>
      <c r="H40">
        <v>-10.058</v>
      </c>
      <c r="I40" s="12">
        <v>-197</v>
      </c>
      <c r="J40" s="12">
        <v>104</v>
      </c>
      <c r="K40" s="12">
        <v>38</v>
      </c>
      <c r="L40" s="12">
        <v>-3.0760000000000001</v>
      </c>
      <c r="M40" s="12">
        <v>1.5878000000000001</v>
      </c>
      <c r="N40" s="12">
        <v>0.58020000000000005</v>
      </c>
    </row>
    <row r="41" spans="1:14" ht="16.5" thickTop="1" thickBot="1" x14ac:dyDescent="0.3">
      <c r="A41" s="2" t="s">
        <v>37</v>
      </c>
      <c r="B41">
        <v>37276</v>
      </c>
      <c r="C41">
        <v>-12468</v>
      </c>
      <c r="D41">
        <v>-3192</v>
      </c>
      <c r="E41">
        <v>-14972</v>
      </c>
      <c r="F41">
        <v>-7.4626999999999999</v>
      </c>
      <c r="G41">
        <v>-1.9106000000000001</v>
      </c>
      <c r="H41">
        <f>-8.9615 -247</f>
        <v>-255.9615</v>
      </c>
      <c r="I41" s="12">
        <v>-191</v>
      </c>
      <c r="J41" s="12">
        <v>111</v>
      </c>
      <c r="K41" s="12">
        <v>31</v>
      </c>
      <c r="L41" s="12">
        <v>-2.9159999999999999</v>
      </c>
      <c r="M41" s="12">
        <v>1.6947000000000001</v>
      </c>
      <c r="N41" s="12">
        <v>0.4733</v>
      </c>
    </row>
    <row r="42" spans="1:14" ht="16.5" thickTop="1" thickBot="1" x14ac:dyDescent="0.3">
      <c r="A42" s="2" t="s">
        <v>38</v>
      </c>
      <c r="B42">
        <v>38284</v>
      </c>
      <c r="C42">
        <v>4032</v>
      </c>
      <c r="D42">
        <v>2876</v>
      </c>
      <c r="E42">
        <v>-20448</v>
      </c>
      <c r="F42">
        <v>2.4134000000000002</v>
      </c>
      <c r="G42">
        <v>1.7214</v>
      </c>
      <c r="H42">
        <v>-12.2392</v>
      </c>
      <c r="I42" s="12">
        <v>-195</v>
      </c>
      <c r="J42" s="12">
        <v>108</v>
      </c>
      <c r="K42" s="12">
        <v>34</v>
      </c>
      <c r="L42" s="12">
        <v>-2.9771000000000001</v>
      </c>
      <c r="M42" s="12">
        <v>1.6489</v>
      </c>
      <c r="N42" s="12">
        <v>0.51910000000000001</v>
      </c>
    </row>
    <row r="43" spans="1:14" ht="16.5" thickTop="1" thickBot="1" x14ac:dyDescent="0.3">
      <c r="A43" s="2" t="s">
        <v>39</v>
      </c>
      <c r="B43">
        <v>39291</v>
      </c>
      <c r="C43">
        <v>-12112</v>
      </c>
      <c r="D43">
        <v>-3216</v>
      </c>
      <c r="E43">
        <v>-14988</v>
      </c>
      <c r="F43">
        <v>-7.2496</v>
      </c>
      <c r="G43">
        <v>-1.9249000000000001</v>
      </c>
      <c r="H43">
        <f>-8.9711 -222</f>
        <v>-230.97110000000001</v>
      </c>
      <c r="I43" s="12">
        <v>-200</v>
      </c>
      <c r="J43" s="12">
        <v>103</v>
      </c>
      <c r="K43" s="12">
        <v>47</v>
      </c>
      <c r="L43" s="12">
        <v>-3.0533999999999999</v>
      </c>
      <c r="M43" s="12">
        <v>1.5725</v>
      </c>
      <c r="N43" s="12">
        <v>0.71760000000000002</v>
      </c>
    </row>
    <row r="44" spans="1:14" ht="16.5" thickTop="1" thickBot="1" x14ac:dyDescent="0.3">
      <c r="A44" s="2" t="s">
        <v>40</v>
      </c>
      <c r="B44">
        <v>40299</v>
      </c>
      <c r="C44">
        <v>1844</v>
      </c>
      <c r="D44">
        <v>2564</v>
      </c>
      <c r="E44">
        <v>-20188</v>
      </c>
      <c r="F44">
        <v>1.1036999999999999</v>
      </c>
      <c r="G44">
        <v>1.5347</v>
      </c>
      <c r="H44">
        <v>-12.083500000000001</v>
      </c>
      <c r="I44" s="12">
        <v>-206</v>
      </c>
      <c r="J44" s="12">
        <v>114</v>
      </c>
      <c r="K44" s="12">
        <v>37</v>
      </c>
      <c r="L44" s="12">
        <v>-3.145</v>
      </c>
      <c r="M44" s="12">
        <v>1.7404999999999999</v>
      </c>
      <c r="N44" s="12">
        <v>0.56489999999999996</v>
      </c>
    </row>
    <row r="45" spans="1:14" ht="16.5" thickTop="1" thickBot="1" x14ac:dyDescent="0.3">
      <c r="A45" s="2" t="s">
        <v>41</v>
      </c>
      <c r="B45">
        <v>41306</v>
      </c>
      <c r="C45">
        <v>708</v>
      </c>
      <c r="D45">
        <v>1784</v>
      </c>
      <c r="E45">
        <v>-19256</v>
      </c>
      <c r="F45">
        <v>0.42380000000000001</v>
      </c>
      <c r="G45">
        <v>1.0678000000000001</v>
      </c>
      <c r="H45">
        <v>-11.525700000000001</v>
      </c>
      <c r="I45" s="12">
        <v>-198</v>
      </c>
      <c r="J45" s="12">
        <v>103</v>
      </c>
      <c r="K45" s="12">
        <v>37</v>
      </c>
      <c r="L45" s="12">
        <v>-3.0228999999999999</v>
      </c>
      <c r="M45" s="12">
        <v>1.5725</v>
      </c>
      <c r="N45" s="12">
        <v>0.56489999999999996</v>
      </c>
    </row>
    <row r="46" spans="1:14" ht="16.5" thickTop="1" thickBot="1" x14ac:dyDescent="0.3">
      <c r="A46" s="2" t="s">
        <v>42</v>
      </c>
      <c r="B46">
        <v>42313</v>
      </c>
      <c r="C46">
        <v>-3660</v>
      </c>
      <c r="D46">
        <v>-792</v>
      </c>
      <c r="E46">
        <v>-18356</v>
      </c>
      <c r="F46">
        <v>-2.1907000000000001</v>
      </c>
      <c r="G46">
        <v>-0.47410000000000002</v>
      </c>
      <c r="H46">
        <v>-10.987</v>
      </c>
      <c r="I46" s="12">
        <v>-191</v>
      </c>
      <c r="J46" s="12">
        <v>109</v>
      </c>
      <c r="K46" s="12">
        <v>35</v>
      </c>
      <c r="L46" s="12">
        <v>-2.9159999999999999</v>
      </c>
      <c r="M46" s="12">
        <v>1.6640999999999999</v>
      </c>
      <c r="N46" s="12">
        <v>0.53439999999999999</v>
      </c>
    </row>
    <row r="47" spans="1:14" ht="16.5" thickTop="1" thickBot="1" x14ac:dyDescent="0.3">
      <c r="A47" s="2" t="s">
        <v>43</v>
      </c>
      <c r="B47">
        <v>43320</v>
      </c>
      <c r="C47">
        <v>-3232</v>
      </c>
      <c r="D47">
        <v>504</v>
      </c>
      <c r="E47">
        <v>-17424</v>
      </c>
      <c r="F47">
        <v>-1.9345000000000001</v>
      </c>
      <c r="G47">
        <v>0.30170000000000002</v>
      </c>
      <c r="H47">
        <v>-10.4291</v>
      </c>
      <c r="I47" s="12">
        <v>-201</v>
      </c>
      <c r="J47" s="12">
        <v>107</v>
      </c>
      <c r="K47" s="12">
        <v>39</v>
      </c>
      <c r="L47" s="12">
        <v>-3.0687000000000002</v>
      </c>
      <c r="M47" s="12">
        <v>1.6335999999999999</v>
      </c>
      <c r="N47" s="12">
        <v>0.59540000000000004</v>
      </c>
    </row>
    <row r="48" spans="1:14" ht="16.5" thickTop="1" thickBot="1" x14ac:dyDescent="0.3">
      <c r="A48" s="2" t="s">
        <v>44</v>
      </c>
      <c r="B48">
        <v>44328</v>
      </c>
      <c r="C48">
        <v>988</v>
      </c>
      <c r="D48">
        <v>2076</v>
      </c>
      <c r="E48">
        <v>-19124</v>
      </c>
      <c r="F48">
        <v>0.59140000000000004</v>
      </c>
      <c r="G48">
        <v>1.2425999999999999</v>
      </c>
      <c r="H48">
        <v>-11.4467</v>
      </c>
      <c r="I48" s="12">
        <v>-183</v>
      </c>
      <c r="J48" s="12">
        <v>113</v>
      </c>
      <c r="K48" s="12">
        <v>33</v>
      </c>
      <c r="L48" s="12">
        <v>-2.7938999999999998</v>
      </c>
      <c r="M48" s="12">
        <v>1.7252000000000001</v>
      </c>
      <c r="N48" s="12">
        <v>0.50380000000000003</v>
      </c>
    </row>
    <row r="49" spans="1:14" ht="16.5" thickTop="1" thickBot="1" x14ac:dyDescent="0.3">
      <c r="A49" s="2" t="s">
        <v>45</v>
      </c>
      <c r="B49">
        <v>45335</v>
      </c>
      <c r="C49">
        <v>-5248</v>
      </c>
      <c r="D49">
        <v>-888</v>
      </c>
      <c r="E49">
        <v>-18300</v>
      </c>
      <c r="F49">
        <v>-3.1412</v>
      </c>
      <c r="G49">
        <v>-0.53149999999999997</v>
      </c>
      <c r="H49">
        <v>-10.9535</v>
      </c>
      <c r="I49" s="12">
        <v>-202</v>
      </c>
      <c r="J49" s="12">
        <v>110</v>
      </c>
      <c r="K49" s="12">
        <v>40</v>
      </c>
      <c r="L49" s="12">
        <v>-3.0840000000000001</v>
      </c>
      <c r="M49" s="12">
        <v>1.6794</v>
      </c>
      <c r="N49" s="12">
        <v>0.61070000000000002</v>
      </c>
    </row>
    <row r="50" spans="1:14" ht="16.5" thickTop="1" thickBot="1" x14ac:dyDescent="0.3">
      <c r="A50" s="2" t="s">
        <v>46</v>
      </c>
      <c r="B50">
        <v>46343</v>
      </c>
      <c r="C50">
        <v>-11256</v>
      </c>
      <c r="D50">
        <v>-2772</v>
      </c>
      <c r="E50">
        <v>-15232</v>
      </c>
      <c r="F50">
        <v>-6.7373000000000003</v>
      </c>
      <c r="G50">
        <v>-1.6592</v>
      </c>
      <c r="H50">
        <f>-9.1171 -189</f>
        <v>-198.11709999999999</v>
      </c>
      <c r="I50" s="12">
        <v>-194</v>
      </c>
      <c r="J50" s="12">
        <v>100</v>
      </c>
      <c r="K50" s="12">
        <v>43</v>
      </c>
      <c r="L50" s="12">
        <v>-2.9618000000000002</v>
      </c>
      <c r="M50" s="12">
        <v>1.5266999999999999</v>
      </c>
      <c r="N50" s="12">
        <v>0.65649999999999997</v>
      </c>
    </row>
    <row r="51" spans="1:14" ht="16.5" thickTop="1" thickBot="1" x14ac:dyDescent="0.3">
      <c r="A51" s="2" t="s">
        <v>47</v>
      </c>
      <c r="B51">
        <v>47351</v>
      </c>
      <c r="C51">
        <v>-11308</v>
      </c>
      <c r="D51">
        <v>-2660</v>
      </c>
      <c r="E51">
        <v>-15092</v>
      </c>
      <c r="F51">
        <v>-6.7683999999999997</v>
      </c>
      <c r="G51">
        <v>-1.5921000000000001</v>
      </c>
      <c r="H51">
        <f>-9.0333 -176</f>
        <v>-185.0333</v>
      </c>
      <c r="I51" s="12">
        <v>-193</v>
      </c>
      <c r="J51" s="12">
        <v>110</v>
      </c>
      <c r="K51" s="12">
        <v>46</v>
      </c>
      <c r="L51" s="12">
        <v>-2.9466000000000001</v>
      </c>
      <c r="M51" s="12">
        <v>1.6794</v>
      </c>
      <c r="N51" s="12">
        <v>0.70230000000000004</v>
      </c>
    </row>
    <row r="52" spans="1:14" ht="16.5" thickTop="1" thickBot="1" x14ac:dyDescent="0.3">
      <c r="A52" s="2" t="s">
        <v>48</v>
      </c>
      <c r="B52">
        <v>48359</v>
      </c>
      <c r="C52">
        <v>-3884</v>
      </c>
      <c r="D52">
        <v>280</v>
      </c>
      <c r="E52">
        <v>-17424</v>
      </c>
      <c r="F52">
        <v>-2.3248000000000002</v>
      </c>
      <c r="G52">
        <v>0.1676</v>
      </c>
      <c r="H52">
        <v>-10.4291</v>
      </c>
      <c r="I52" s="12">
        <v>-193</v>
      </c>
      <c r="J52" s="12">
        <v>106</v>
      </c>
      <c r="K52" s="12">
        <v>49</v>
      </c>
      <c r="L52" s="12">
        <v>-2.9466000000000001</v>
      </c>
      <c r="M52" s="12">
        <v>1.6183000000000001</v>
      </c>
      <c r="N52" s="12">
        <v>0.74809999999999999</v>
      </c>
    </row>
    <row r="53" spans="1:14" ht="16.5" thickTop="1" thickBot="1" x14ac:dyDescent="0.3">
      <c r="A53" s="2" t="s">
        <v>49</v>
      </c>
      <c r="B53">
        <v>49367</v>
      </c>
      <c r="C53">
        <v>3784</v>
      </c>
      <c r="D53">
        <v>2796</v>
      </c>
      <c r="E53">
        <v>-20640</v>
      </c>
      <c r="F53">
        <v>2.2648999999999999</v>
      </c>
      <c r="G53">
        <v>1.6735</v>
      </c>
      <c r="H53">
        <v>-12.354100000000001</v>
      </c>
      <c r="I53" s="12">
        <v>-203</v>
      </c>
      <c r="J53" s="12">
        <v>111</v>
      </c>
      <c r="K53" s="12">
        <v>36</v>
      </c>
      <c r="L53" s="12">
        <v>-3.0992000000000002</v>
      </c>
      <c r="M53" s="12">
        <v>1.6947000000000001</v>
      </c>
      <c r="N53" s="12">
        <v>0.54959999999999998</v>
      </c>
    </row>
    <row r="54" spans="1:14" ht="16.5" thickTop="1" thickBot="1" x14ac:dyDescent="0.3">
      <c r="A54" s="2" t="s">
        <v>50</v>
      </c>
      <c r="B54">
        <v>50374</v>
      </c>
      <c r="C54">
        <v>-10208</v>
      </c>
      <c r="D54">
        <v>-2244</v>
      </c>
      <c r="E54">
        <v>-15556</v>
      </c>
      <c r="F54">
        <v>-6.11</v>
      </c>
      <c r="G54">
        <v>-1.3431</v>
      </c>
      <c r="H54">
        <f>-9.3111 -149</f>
        <v>-158.31110000000001</v>
      </c>
      <c r="I54" s="12">
        <v>-188</v>
      </c>
      <c r="J54" s="12">
        <v>106</v>
      </c>
      <c r="K54" s="12">
        <v>40</v>
      </c>
      <c r="L54" s="12">
        <v>-2.8702000000000001</v>
      </c>
      <c r="M54" s="12">
        <v>1.6183000000000001</v>
      </c>
      <c r="N54" s="12">
        <v>0.61070000000000002</v>
      </c>
    </row>
    <row r="55" spans="1:14" ht="16.5" thickTop="1" thickBot="1" x14ac:dyDescent="0.3">
      <c r="A55" s="2" t="s">
        <v>51</v>
      </c>
      <c r="B55">
        <v>51382</v>
      </c>
      <c r="C55">
        <v>-1544</v>
      </c>
      <c r="D55">
        <v>1032</v>
      </c>
      <c r="E55">
        <v>-18064</v>
      </c>
      <c r="F55">
        <v>-0.92420000000000002</v>
      </c>
      <c r="G55">
        <v>0.61770000000000003</v>
      </c>
      <c r="H55">
        <v>-10.812200000000001</v>
      </c>
      <c r="I55" s="12">
        <v>-192</v>
      </c>
      <c r="J55" s="12">
        <v>99</v>
      </c>
      <c r="K55" s="12">
        <v>21</v>
      </c>
      <c r="L55" s="12">
        <v>-2.9312999999999998</v>
      </c>
      <c r="M55" s="12">
        <v>1.5115000000000001</v>
      </c>
      <c r="N55" s="12">
        <v>0.3206</v>
      </c>
    </row>
    <row r="56" spans="1:14" ht="16.5" thickTop="1" thickBot="1" x14ac:dyDescent="0.3">
      <c r="A56" s="2" t="s">
        <v>52</v>
      </c>
      <c r="B56">
        <v>52390</v>
      </c>
      <c r="C56">
        <v>-1964</v>
      </c>
      <c r="D56">
        <v>1604</v>
      </c>
      <c r="E56">
        <v>-19360</v>
      </c>
      <c r="F56">
        <v>-1.1756</v>
      </c>
      <c r="G56">
        <v>0.96009999999999995</v>
      </c>
      <c r="H56">
        <v>-11.587899999999999</v>
      </c>
      <c r="I56" s="12">
        <v>-194</v>
      </c>
      <c r="J56" s="12">
        <v>106</v>
      </c>
      <c r="K56" s="12">
        <v>40</v>
      </c>
      <c r="L56" s="12">
        <v>-2.9618000000000002</v>
      </c>
      <c r="M56" s="12">
        <v>1.6183000000000001</v>
      </c>
      <c r="N56" s="12">
        <v>0.61070000000000002</v>
      </c>
    </row>
    <row r="57" spans="1:14" ht="16.5" thickTop="1" thickBot="1" x14ac:dyDescent="0.3">
      <c r="A57" s="2" t="s">
        <v>53</v>
      </c>
      <c r="B57">
        <v>53397</v>
      </c>
      <c r="C57">
        <v>-2404</v>
      </c>
      <c r="D57">
        <v>-2480</v>
      </c>
      <c r="E57">
        <v>-18296</v>
      </c>
      <c r="F57">
        <v>-1.4389000000000001</v>
      </c>
      <c r="G57">
        <v>-1.4843999999999999</v>
      </c>
      <c r="H57">
        <v>-10.9511</v>
      </c>
      <c r="I57" s="12">
        <v>-201</v>
      </c>
      <c r="J57" s="12">
        <v>105</v>
      </c>
      <c r="K57" s="12">
        <v>37</v>
      </c>
      <c r="L57" s="12">
        <v>-3.0687000000000002</v>
      </c>
      <c r="M57" s="12">
        <v>1.6031</v>
      </c>
      <c r="N57" s="12">
        <v>0.56489999999999996</v>
      </c>
    </row>
    <row r="58" spans="1:14" ht="16.5" thickTop="1" thickBot="1" x14ac:dyDescent="0.3">
      <c r="A58" s="2" t="s">
        <v>54</v>
      </c>
      <c r="B58">
        <v>54405</v>
      </c>
      <c r="C58">
        <v>-5792</v>
      </c>
      <c r="D58">
        <v>1760</v>
      </c>
      <c r="E58">
        <v>-17840</v>
      </c>
      <c r="F58">
        <v>-3.4668000000000001</v>
      </c>
      <c r="G58">
        <v>1.0533999999999999</v>
      </c>
      <c r="H58">
        <v>-10.678100000000001</v>
      </c>
      <c r="I58" s="12">
        <v>-187</v>
      </c>
      <c r="J58" s="12">
        <v>122</v>
      </c>
      <c r="K58" s="12">
        <v>29</v>
      </c>
      <c r="L58" s="12">
        <v>-2.855</v>
      </c>
      <c r="M58" s="12">
        <v>1.8626</v>
      </c>
      <c r="N58" s="12">
        <v>0.44269999999999998</v>
      </c>
    </row>
    <row r="59" spans="1:14" ht="16.5" thickTop="1" thickBot="1" x14ac:dyDescent="0.3">
      <c r="A59" s="2" t="s">
        <v>55</v>
      </c>
      <c r="B59">
        <v>55412</v>
      </c>
      <c r="C59">
        <v>-6652</v>
      </c>
      <c r="D59">
        <v>-748</v>
      </c>
      <c r="E59">
        <v>-16496</v>
      </c>
      <c r="F59">
        <v>-3.9815999999999998</v>
      </c>
      <c r="G59">
        <v>-0.44769999999999999</v>
      </c>
      <c r="H59">
        <f>-9.8737 -115</f>
        <v>-124.8737</v>
      </c>
      <c r="I59" s="12">
        <v>-193</v>
      </c>
      <c r="J59" s="12">
        <v>112</v>
      </c>
      <c r="K59" s="12">
        <v>43</v>
      </c>
      <c r="L59" s="12">
        <v>-2.9466000000000001</v>
      </c>
      <c r="M59" s="12">
        <v>1.7099</v>
      </c>
      <c r="N59" s="12">
        <v>0.65649999999999997</v>
      </c>
    </row>
    <row r="60" spans="1:14" ht="16.5" thickTop="1" thickBot="1" x14ac:dyDescent="0.3">
      <c r="A60" s="2" t="s">
        <v>56</v>
      </c>
      <c r="B60">
        <v>56420</v>
      </c>
      <c r="C60">
        <v>3704</v>
      </c>
      <c r="D60">
        <v>2744</v>
      </c>
      <c r="E60">
        <v>-20504</v>
      </c>
      <c r="F60">
        <v>2.2170000000000001</v>
      </c>
      <c r="G60">
        <v>1.6424000000000001</v>
      </c>
      <c r="H60">
        <v>-12.2727</v>
      </c>
      <c r="I60" s="12">
        <v>-201</v>
      </c>
      <c r="J60" s="12">
        <v>112</v>
      </c>
      <c r="K60" s="12">
        <v>47</v>
      </c>
      <c r="L60" s="12">
        <v>-3.0687000000000002</v>
      </c>
      <c r="M60" s="12">
        <v>1.7099</v>
      </c>
      <c r="N60" s="12">
        <v>0.71760000000000002</v>
      </c>
    </row>
    <row r="61" spans="1:14" ht="16.5" thickTop="1" thickBot="1" x14ac:dyDescent="0.3">
      <c r="A61" s="2" t="s">
        <v>57</v>
      </c>
      <c r="B61">
        <v>57427</v>
      </c>
      <c r="C61">
        <v>-11540</v>
      </c>
      <c r="D61">
        <v>-3064</v>
      </c>
      <c r="E61">
        <v>-15376</v>
      </c>
      <c r="F61">
        <v>-6.9073000000000002</v>
      </c>
      <c r="G61">
        <v>-1.8340000000000001</v>
      </c>
      <c r="H61">
        <f>-9.2033 -274</f>
        <v>-283.20330000000001</v>
      </c>
      <c r="I61" s="12">
        <v>-194</v>
      </c>
      <c r="J61" s="12">
        <v>104</v>
      </c>
      <c r="K61" s="12">
        <v>48</v>
      </c>
      <c r="L61" s="12">
        <v>-2.9618000000000002</v>
      </c>
      <c r="M61" s="12">
        <v>1.5878000000000001</v>
      </c>
      <c r="N61" s="12">
        <v>0.73280000000000001</v>
      </c>
    </row>
    <row r="62" spans="1:14" ht="16.5" thickTop="1" thickBot="1" x14ac:dyDescent="0.3">
      <c r="A62" s="2" t="s">
        <v>58</v>
      </c>
      <c r="B62">
        <v>58435</v>
      </c>
      <c r="C62">
        <v>-496</v>
      </c>
      <c r="D62">
        <v>1428</v>
      </c>
      <c r="E62">
        <v>-18452</v>
      </c>
      <c r="F62">
        <v>-0.2969</v>
      </c>
      <c r="G62">
        <v>0.85470000000000002</v>
      </c>
      <c r="H62">
        <v>-11.044499999999999</v>
      </c>
      <c r="I62" s="12">
        <v>-197</v>
      </c>
      <c r="J62" s="12">
        <v>102</v>
      </c>
      <c r="K62" s="12">
        <v>40</v>
      </c>
      <c r="L62" s="12">
        <v>-3.0760000000000001</v>
      </c>
      <c r="M62" s="12">
        <v>1.5572999999999999</v>
      </c>
      <c r="N62" s="12">
        <v>0.61070000000000002</v>
      </c>
    </row>
    <row r="63" spans="1:14" ht="16.5" thickTop="1" thickBot="1" x14ac:dyDescent="0.3">
      <c r="A63" s="2" t="s">
        <v>59</v>
      </c>
      <c r="B63">
        <v>59443</v>
      </c>
      <c r="C63">
        <v>-6104</v>
      </c>
      <c r="D63">
        <v>-528</v>
      </c>
      <c r="E63">
        <v>-16564</v>
      </c>
      <c r="F63">
        <v>-3.6536</v>
      </c>
      <c r="G63">
        <v>-0.316</v>
      </c>
      <c r="H63">
        <f>-9.9144 -106</f>
        <v>-115.9144</v>
      </c>
      <c r="I63" s="12">
        <v>-196</v>
      </c>
      <c r="J63" s="12">
        <v>112</v>
      </c>
      <c r="K63" s="12">
        <v>38</v>
      </c>
      <c r="L63" s="12">
        <v>-2.9923999999999999</v>
      </c>
      <c r="M63" s="12">
        <v>1.7099</v>
      </c>
      <c r="N63" s="12">
        <v>0.58020000000000005</v>
      </c>
    </row>
    <row r="64" spans="1:14" ht="16.5" thickTop="1" thickBot="1" x14ac:dyDescent="0.3">
      <c r="A64" s="2" t="s">
        <v>60</v>
      </c>
      <c r="B64">
        <v>60451</v>
      </c>
      <c r="C64">
        <v>1524</v>
      </c>
      <c r="D64">
        <v>2216</v>
      </c>
      <c r="E64">
        <v>-19188</v>
      </c>
      <c r="F64">
        <v>0.91220000000000001</v>
      </c>
      <c r="G64">
        <v>1.3264</v>
      </c>
      <c r="H64">
        <v>-11.484999999999999</v>
      </c>
      <c r="I64" s="12">
        <v>-197</v>
      </c>
      <c r="J64" s="12">
        <v>105</v>
      </c>
      <c r="K64" s="12">
        <v>34</v>
      </c>
      <c r="L64" s="12">
        <v>-3.0760000000000001</v>
      </c>
      <c r="M64" s="12">
        <v>1.6031</v>
      </c>
      <c r="N64" s="12">
        <v>0.51910000000000001</v>
      </c>
    </row>
    <row r="65" spans="1:14" ht="16.5" thickTop="1" thickBot="1" x14ac:dyDescent="0.3">
      <c r="A65" s="2" t="s">
        <v>61</v>
      </c>
      <c r="B65">
        <v>61459</v>
      </c>
      <c r="C65">
        <v>3900</v>
      </c>
      <c r="D65">
        <v>2824</v>
      </c>
      <c r="E65">
        <v>-20544</v>
      </c>
      <c r="F65">
        <v>2.3342999999999998</v>
      </c>
      <c r="G65">
        <v>1.6902999999999999</v>
      </c>
      <c r="H65">
        <v>-12.2966</v>
      </c>
      <c r="I65" s="12">
        <v>-191</v>
      </c>
      <c r="J65" s="12">
        <v>107</v>
      </c>
      <c r="K65" s="12">
        <v>35</v>
      </c>
      <c r="L65" s="12">
        <v>-2.9159999999999999</v>
      </c>
      <c r="M65" s="12">
        <v>1.6335999999999999</v>
      </c>
      <c r="N65" s="12">
        <v>0.53439999999999999</v>
      </c>
    </row>
    <row r="66" spans="1:14" ht="16.5" thickTop="1" thickBot="1" x14ac:dyDescent="0.3">
      <c r="A66" s="2" t="s">
        <v>62</v>
      </c>
      <c r="B66">
        <v>62466</v>
      </c>
      <c r="C66">
        <v>-5944</v>
      </c>
      <c r="D66">
        <v>-1200</v>
      </c>
      <c r="E66">
        <v>-17692</v>
      </c>
      <c r="F66">
        <v>-3.5577999999999999</v>
      </c>
      <c r="G66">
        <v>-0.71830000000000005</v>
      </c>
      <c r="H66">
        <v>-10.589600000000001</v>
      </c>
      <c r="I66" s="12">
        <v>-186</v>
      </c>
      <c r="J66" s="12">
        <v>107</v>
      </c>
      <c r="K66" s="12">
        <v>41</v>
      </c>
      <c r="L66" s="12">
        <v>-2.8397000000000001</v>
      </c>
      <c r="M66" s="12">
        <v>1.6335999999999999</v>
      </c>
      <c r="N66" s="12">
        <v>0.626</v>
      </c>
    </row>
    <row r="67" spans="1:14" ht="16.5" thickTop="1" thickBot="1" x14ac:dyDescent="0.3">
      <c r="A67" s="2" t="s">
        <v>63</v>
      </c>
      <c r="B67">
        <v>63474</v>
      </c>
      <c r="C67">
        <v>-10392</v>
      </c>
      <c r="D67">
        <v>-2592</v>
      </c>
      <c r="E67">
        <v>-15872</v>
      </c>
      <c r="F67">
        <v>-6.2201000000000004</v>
      </c>
      <c r="G67">
        <v>-1.5513999999999999</v>
      </c>
      <c r="H67">
        <f>-9.5002 -289</f>
        <v>-298.50020000000001</v>
      </c>
      <c r="I67" s="12">
        <v>-203</v>
      </c>
      <c r="J67" s="12">
        <v>103</v>
      </c>
      <c r="K67" s="12">
        <v>38</v>
      </c>
      <c r="L67" s="12">
        <v>-3.0992000000000002</v>
      </c>
      <c r="M67" s="12">
        <v>1.5725</v>
      </c>
      <c r="N67" s="12">
        <v>0.58020000000000005</v>
      </c>
    </row>
    <row r="68" spans="1:14" ht="16.5" thickTop="1" thickBot="1" x14ac:dyDescent="0.3">
      <c r="A68" s="2" t="s">
        <v>64</v>
      </c>
      <c r="B68">
        <v>64482</v>
      </c>
      <c r="C68">
        <v>-2944</v>
      </c>
      <c r="D68">
        <v>2000</v>
      </c>
      <c r="E68">
        <v>-19404</v>
      </c>
      <c r="F68">
        <v>-1.7621</v>
      </c>
      <c r="G68">
        <v>1.1971000000000001</v>
      </c>
      <c r="H68">
        <v>-11.6143</v>
      </c>
      <c r="I68" s="12">
        <v>-192</v>
      </c>
      <c r="J68" s="12">
        <v>108</v>
      </c>
      <c r="K68" s="12">
        <v>52</v>
      </c>
      <c r="L68" s="12">
        <v>-2.9312999999999998</v>
      </c>
      <c r="M68" s="12">
        <v>1.6489</v>
      </c>
      <c r="N68" s="12">
        <v>0.79390000000000005</v>
      </c>
    </row>
    <row r="69" spans="1:14" ht="16.5" thickTop="1" thickBot="1" x14ac:dyDescent="0.3">
      <c r="A69" s="2" t="s">
        <v>65</v>
      </c>
      <c r="B69">
        <v>65489</v>
      </c>
      <c r="C69">
        <v>-4536</v>
      </c>
      <c r="D69">
        <v>144</v>
      </c>
      <c r="E69">
        <v>-17720</v>
      </c>
      <c r="F69">
        <v>-2.7149999999999999</v>
      </c>
      <c r="G69">
        <v>8.6199999999999999E-2</v>
      </c>
      <c r="H69">
        <v>-10.606299999999999</v>
      </c>
      <c r="I69" s="12">
        <v>-191</v>
      </c>
      <c r="J69" s="12">
        <v>107</v>
      </c>
      <c r="K69" s="12">
        <v>32</v>
      </c>
      <c r="L69" s="12">
        <v>-2.9159999999999999</v>
      </c>
      <c r="M69" s="12">
        <v>1.6335999999999999</v>
      </c>
      <c r="N69" s="12">
        <v>0.48849999999999999</v>
      </c>
    </row>
    <row r="70" spans="1:14" ht="16.5" thickTop="1" thickBot="1" x14ac:dyDescent="0.3">
      <c r="A70" s="2" t="s">
        <v>66</v>
      </c>
      <c r="B70">
        <v>66496</v>
      </c>
      <c r="C70">
        <v>-5276</v>
      </c>
      <c r="D70">
        <v>-2232</v>
      </c>
      <c r="E70">
        <v>-16652</v>
      </c>
      <c r="F70">
        <v>-3.1579999999999999</v>
      </c>
      <c r="G70">
        <v>-1.3360000000000001</v>
      </c>
      <c r="H70">
        <f>-9.9671 -141</f>
        <v>-150.96709999999999</v>
      </c>
      <c r="I70" s="12">
        <v>-192</v>
      </c>
      <c r="J70" s="12">
        <v>107</v>
      </c>
      <c r="K70" s="12">
        <v>40</v>
      </c>
      <c r="L70" s="12">
        <v>-2.9312999999999998</v>
      </c>
      <c r="M70" s="12">
        <v>1.6335999999999999</v>
      </c>
      <c r="N70" s="12">
        <v>0.61070000000000002</v>
      </c>
    </row>
    <row r="71" spans="1:14" ht="16.5" thickTop="1" thickBot="1" x14ac:dyDescent="0.3">
      <c r="A71" s="2" t="s">
        <v>67</v>
      </c>
      <c r="B71">
        <v>67504</v>
      </c>
      <c r="C71">
        <v>-4640</v>
      </c>
      <c r="D71">
        <v>-16</v>
      </c>
      <c r="E71">
        <v>-17072</v>
      </c>
      <c r="F71">
        <v>-2.7772999999999999</v>
      </c>
      <c r="G71">
        <v>-9.6000000000000002E-2</v>
      </c>
      <c r="H71">
        <v>-10.218500000000001</v>
      </c>
      <c r="I71" s="12">
        <v>-193</v>
      </c>
      <c r="J71" s="12">
        <v>107</v>
      </c>
      <c r="K71" s="12">
        <v>52</v>
      </c>
      <c r="L71" s="12">
        <v>-2.9466000000000001</v>
      </c>
      <c r="M71" s="12">
        <v>1.6335999999999999</v>
      </c>
      <c r="N71" s="12">
        <v>0.79390000000000005</v>
      </c>
    </row>
    <row r="72" spans="1:14" ht="16.5" thickTop="1" thickBot="1" x14ac:dyDescent="0.3">
      <c r="A72" s="2" t="s">
        <v>68</v>
      </c>
      <c r="B72">
        <v>68512</v>
      </c>
      <c r="C72">
        <v>3948</v>
      </c>
      <c r="D72">
        <v>2748</v>
      </c>
      <c r="E72">
        <v>-20664</v>
      </c>
      <c r="F72">
        <v>2.3631000000000002</v>
      </c>
      <c r="G72">
        <v>1.6448</v>
      </c>
      <c r="H72">
        <v>-12.368399999999999</v>
      </c>
      <c r="I72" s="12">
        <v>-202</v>
      </c>
      <c r="J72" s="12">
        <v>101</v>
      </c>
      <c r="K72" s="12">
        <v>43</v>
      </c>
      <c r="L72" s="12">
        <v>-3.0840000000000001</v>
      </c>
      <c r="M72" s="12">
        <v>1.542</v>
      </c>
      <c r="N72" s="12">
        <v>0.65649999999999997</v>
      </c>
    </row>
    <row r="73" spans="1:14" ht="16.5" thickTop="1" thickBot="1" x14ac:dyDescent="0.3">
      <c r="A73" s="2" t="s">
        <v>69</v>
      </c>
      <c r="B73">
        <v>69519</v>
      </c>
      <c r="C73">
        <v>-6288</v>
      </c>
      <c r="D73">
        <v>-1320</v>
      </c>
      <c r="E73">
        <v>-17712</v>
      </c>
      <c r="F73">
        <v>-3.7637</v>
      </c>
      <c r="G73">
        <v>-0.79010000000000002</v>
      </c>
      <c r="H73">
        <v>-10.6015</v>
      </c>
      <c r="I73" s="12">
        <v>-198</v>
      </c>
      <c r="J73" s="12">
        <v>105</v>
      </c>
      <c r="K73" s="12">
        <v>46</v>
      </c>
      <c r="L73" s="12">
        <v>-3.0228999999999999</v>
      </c>
      <c r="M73" s="12">
        <v>1.6031</v>
      </c>
      <c r="N73" s="12">
        <v>0.70230000000000004</v>
      </c>
    </row>
    <row r="74" spans="1:14" ht="16.5" thickTop="1" thickBot="1" x14ac:dyDescent="0.3">
      <c r="A74" s="2" t="s">
        <v>70</v>
      </c>
      <c r="B74">
        <v>70527</v>
      </c>
      <c r="C74">
        <v>-4396</v>
      </c>
      <c r="D74">
        <v>192</v>
      </c>
      <c r="E74">
        <v>-17120</v>
      </c>
      <c r="F74">
        <v>-2.6312000000000002</v>
      </c>
      <c r="G74">
        <v>0.1149</v>
      </c>
      <c r="H74">
        <v>-10.247199999999999</v>
      </c>
      <c r="I74" s="12">
        <v>-203</v>
      </c>
      <c r="J74" s="12">
        <v>121</v>
      </c>
      <c r="K74" s="12">
        <v>31</v>
      </c>
      <c r="L74" s="12">
        <v>-3.0992000000000002</v>
      </c>
      <c r="M74" s="12">
        <v>1.8472999999999999</v>
      </c>
      <c r="N74" s="12">
        <v>0.4733</v>
      </c>
    </row>
    <row r="75" spans="1:14" ht="16.5" thickTop="1" thickBot="1" x14ac:dyDescent="0.3">
      <c r="A75" s="2" t="s">
        <v>71</v>
      </c>
      <c r="B75">
        <v>71535</v>
      </c>
      <c r="C75">
        <v>3772</v>
      </c>
      <c r="D75">
        <v>2852</v>
      </c>
      <c r="E75">
        <v>-20452</v>
      </c>
      <c r="F75">
        <v>2.2576999999999998</v>
      </c>
      <c r="G75">
        <v>1.7071000000000001</v>
      </c>
      <c r="H75">
        <v>-12.2416</v>
      </c>
      <c r="I75" s="12">
        <v>-191</v>
      </c>
      <c r="J75" s="12">
        <v>108</v>
      </c>
      <c r="K75" s="12">
        <v>33</v>
      </c>
      <c r="L75" s="12">
        <v>-2.9159999999999999</v>
      </c>
      <c r="M75" s="12">
        <v>1.6489</v>
      </c>
      <c r="N75" s="12">
        <v>0.50380000000000003</v>
      </c>
    </row>
    <row r="76" spans="1:14" ht="16.5" thickTop="1" thickBot="1" x14ac:dyDescent="0.3">
      <c r="A76" s="2" t="s">
        <v>72</v>
      </c>
      <c r="B76">
        <v>72542</v>
      </c>
      <c r="C76">
        <v>-10764</v>
      </c>
      <c r="D76">
        <v>-2868</v>
      </c>
      <c r="E76">
        <v>-15524</v>
      </c>
      <c r="F76">
        <v>-6.4428000000000001</v>
      </c>
      <c r="G76">
        <v>-1.7165999999999999</v>
      </c>
      <c r="H76">
        <f>-9.2919 -283</f>
        <v>-292.2919</v>
      </c>
      <c r="I76" s="12">
        <v>-193</v>
      </c>
      <c r="J76" s="12">
        <v>107</v>
      </c>
      <c r="K76" s="12">
        <v>38</v>
      </c>
      <c r="L76" s="12">
        <v>-2.9466000000000001</v>
      </c>
      <c r="M76" s="12">
        <v>1.6335999999999999</v>
      </c>
      <c r="N76" s="12">
        <v>0.58020000000000005</v>
      </c>
    </row>
    <row r="77" spans="1:14" ht="16.5" thickTop="1" thickBot="1" x14ac:dyDescent="0.3">
      <c r="A77" s="2" t="s">
        <v>73</v>
      </c>
      <c r="B77">
        <v>73550</v>
      </c>
      <c r="C77">
        <v>-7576</v>
      </c>
      <c r="D77">
        <v>-1280</v>
      </c>
      <c r="E77">
        <v>-16308</v>
      </c>
      <c r="F77">
        <v>-4.5346000000000002</v>
      </c>
      <c r="G77">
        <v>-0.7661</v>
      </c>
      <c r="H77">
        <f>-9.7612 -116</f>
        <v>-125.7612</v>
      </c>
      <c r="I77" s="12">
        <v>-198</v>
      </c>
      <c r="J77" s="12">
        <v>103</v>
      </c>
      <c r="K77" s="12">
        <v>35</v>
      </c>
      <c r="L77" s="12">
        <v>-3.0228999999999999</v>
      </c>
      <c r="M77" s="12">
        <v>1.5725</v>
      </c>
      <c r="N77" s="12">
        <v>0.53439999999999999</v>
      </c>
    </row>
    <row r="78" spans="1:14" ht="16.5" thickTop="1" thickBot="1" x14ac:dyDescent="0.3">
      <c r="A78" s="2" t="s">
        <v>74</v>
      </c>
      <c r="B78">
        <v>74558</v>
      </c>
      <c r="C78">
        <v>1296</v>
      </c>
      <c r="D78">
        <v>1772</v>
      </c>
      <c r="E78">
        <v>-19888</v>
      </c>
      <c r="F78">
        <v>0.77569999999999995</v>
      </c>
      <c r="G78">
        <v>1.0606</v>
      </c>
      <c r="H78">
        <v>-11.904</v>
      </c>
      <c r="I78" s="12">
        <v>-190</v>
      </c>
      <c r="J78" s="12">
        <v>102</v>
      </c>
      <c r="K78" s="12">
        <v>45</v>
      </c>
      <c r="L78" s="12">
        <v>-2.9007999999999998</v>
      </c>
      <c r="M78" s="12">
        <v>1.5572999999999999</v>
      </c>
      <c r="N78" s="12">
        <v>0.68700000000000006</v>
      </c>
    </row>
    <row r="79" spans="1:14" ht="16.5" thickTop="1" thickBot="1" x14ac:dyDescent="0.3">
      <c r="A79" s="2" t="s">
        <v>75</v>
      </c>
      <c r="B79">
        <v>75565</v>
      </c>
      <c r="C79">
        <v>3876</v>
      </c>
      <c r="D79">
        <v>2908</v>
      </c>
      <c r="E79">
        <v>-20656</v>
      </c>
      <c r="F79">
        <v>2.3199999999999998</v>
      </c>
      <c r="G79">
        <v>1.7405999999999999</v>
      </c>
      <c r="H79">
        <v>-12.3637</v>
      </c>
      <c r="I79" s="12">
        <v>-182</v>
      </c>
      <c r="J79" s="12">
        <v>89</v>
      </c>
      <c r="K79" s="12">
        <v>36</v>
      </c>
      <c r="L79" s="12">
        <v>-2.7786</v>
      </c>
      <c r="M79" s="12">
        <v>1.3588</v>
      </c>
      <c r="N79" s="12">
        <v>0.54959999999999998</v>
      </c>
    </row>
    <row r="80" spans="1:14" ht="16.5" thickTop="1" thickBot="1" x14ac:dyDescent="0.3">
      <c r="A80" s="2" t="s">
        <v>76</v>
      </c>
      <c r="B80">
        <v>76572</v>
      </c>
      <c r="C80">
        <v>-7372</v>
      </c>
      <c r="D80">
        <v>1128</v>
      </c>
      <c r="E80">
        <v>-17972</v>
      </c>
      <c r="F80">
        <v>-4.4124999999999996</v>
      </c>
      <c r="G80">
        <v>0.67520000000000002</v>
      </c>
      <c r="H80">
        <v>-10.757099999999999</v>
      </c>
      <c r="I80" s="12">
        <v>-196</v>
      </c>
      <c r="J80" s="12">
        <v>117</v>
      </c>
      <c r="K80" s="12">
        <v>34</v>
      </c>
      <c r="L80" s="12">
        <v>-2.9923999999999999</v>
      </c>
      <c r="M80" s="12">
        <v>1.7863</v>
      </c>
      <c r="N80" s="12">
        <v>0.51910000000000001</v>
      </c>
    </row>
    <row r="81" spans="1:14" ht="16.5" thickTop="1" thickBot="1" x14ac:dyDescent="0.3">
      <c r="A81" s="2" t="s">
        <v>77</v>
      </c>
      <c r="B81">
        <v>77579</v>
      </c>
      <c r="C81">
        <v>-3728</v>
      </c>
      <c r="D81">
        <v>-648</v>
      </c>
      <c r="E81">
        <v>-18392</v>
      </c>
      <c r="F81">
        <v>-2.2313999999999998</v>
      </c>
      <c r="G81">
        <v>-0.38790000000000002</v>
      </c>
      <c r="H81">
        <f>-11.085 -186</f>
        <v>-197.08500000000001</v>
      </c>
      <c r="I81" s="12">
        <v>-194</v>
      </c>
      <c r="J81" s="12">
        <v>107</v>
      </c>
      <c r="K81" s="12">
        <v>41</v>
      </c>
      <c r="L81" s="12">
        <v>-2.9618000000000002</v>
      </c>
      <c r="M81" s="12">
        <v>1.6335999999999999</v>
      </c>
      <c r="N81" s="12">
        <v>0.626</v>
      </c>
    </row>
    <row r="82" spans="1:14" ht="16.5" thickTop="1" thickBot="1" x14ac:dyDescent="0.3">
      <c r="A82" s="2" t="s">
        <v>78</v>
      </c>
      <c r="B82">
        <v>78586</v>
      </c>
      <c r="C82">
        <v>-11984</v>
      </c>
      <c r="D82">
        <v>-3204</v>
      </c>
      <c r="E82">
        <v>-15324</v>
      </c>
      <c r="F82">
        <v>-7.173</v>
      </c>
      <c r="G82">
        <v>-1.9177999999999999</v>
      </c>
      <c r="H82">
        <f>-9.1722 -268</f>
        <v>-277.17219999999998</v>
      </c>
      <c r="I82" s="12">
        <v>-190</v>
      </c>
      <c r="J82" s="12">
        <v>112</v>
      </c>
      <c r="K82" s="12">
        <v>30</v>
      </c>
      <c r="L82" s="12">
        <v>-2.9007999999999998</v>
      </c>
      <c r="M82" s="12">
        <v>1.7099</v>
      </c>
      <c r="N82" s="12">
        <v>0.45800000000000002</v>
      </c>
    </row>
    <row r="83" spans="1:14" ht="16.5" thickTop="1" thickBot="1" x14ac:dyDescent="0.3">
      <c r="A83" s="2" t="s">
        <v>79</v>
      </c>
      <c r="B83">
        <v>79594</v>
      </c>
      <c r="C83">
        <v>-10972</v>
      </c>
      <c r="D83">
        <v>-2568</v>
      </c>
      <c r="E83">
        <v>-15380</v>
      </c>
      <c r="F83">
        <v>-6.5673000000000004</v>
      </c>
      <c r="G83">
        <v>-1.5370999999999999</v>
      </c>
      <c r="H83">
        <f>-9.2057 -170</f>
        <v>-179.20570000000001</v>
      </c>
      <c r="I83" s="12">
        <v>-199</v>
      </c>
      <c r="J83" s="12">
        <v>113</v>
      </c>
      <c r="K83" s="12">
        <v>37</v>
      </c>
      <c r="L83" s="12">
        <v>-3.0381999999999998</v>
      </c>
      <c r="M83" s="12">
        <v>1.7252000000000001</v>
      </c>
      <c r="N83" s="12">
        <v>0.56489999999999996</v>
      </c>
    </row>
    <row r="84" spans="1:14" ht="16.5" thickTop="1" thickBot="1" x14ac:dyDescent="0.3">
      <c r="A84" s="2" t="s">
        <v>80</v>
      </c>
      <c r="B84">
        <v>80602</v>
      </c>
      <c r="C84">
        <v>-9640</v>
      </c>
      <c r="D84">
        <v>-1932</v>
      </c>
      <c r="E84">
        <v>-15636</v>
      </c>
      <c r="F84">
        <v>-5.77</v>
      </c>
      <c r="G84">
        <v>-1.1564000000000001</v>
      </c>
      <c r="H84">
        <f>-9.3589 -151</f>
        <v>-160.35890000000001</v>
      </c>
      <c r="I84" s="12">
        <v>-194</v>
      </c>
      <c r="J84" s="12">
        <v>111</v>
      </c>
      <c r="K84" s="12">
        <v>31</v>
      </c>
      <c r="L84" s="12">
        <v>-2.9618000000000002</v>
      </c>
      <c r="M84" s="12">
        <v>1.6947000000000001</v>
      </c>
      <c r="N84" s="12">
        <v>0.4733</v>
      </c>
    </row>
    <row r="85" spans="1:14" ht="16.5" thickTop="1" thickBot="1" x14ac:dyDescent="0.3">
      <c r="A85" s="2" t="s">
        <v>81</v>
      </c>
      <c r="B85">
        <v>81610</v>
      </c>
      <c r="C85">
        <v>-9744</v>
      </c>
      <c r="D85">
        <v>-2016</v>
      </c>
      <c r="E85">
        <v>-15728</v>
      </c>
      <c r="F85">
        <v>-5.8323</v>
      </c>
      <c r="G85">
        <v>-1.2067000000000001</v>
      </c>
      <c r="H85">
        <f>-9.414 -145</f>
        <v>-154.41399999999999</v>
      </c>
      <c r="I85" s="12">
        <v>-192</v>
      </c>
      <c r="J85" s="12">
        <v>105</v>
      </c>
      <c r="K85" s="12">
        <v>42</v>
      </c>
      <c r="L85" s="12">
        <v>-2.9312999999999998</v>
      </c>
      <c r="M85" s="12">
        <v>1.6031</v>
      </c>
      <c r="N85" s="12">
        <v>0.64119999999999999</v>
      </c>
    </row>
    <row r="86" spans="1:14" ht="16.5" thickTop="1" thickBot="1" x14ac:dyDescent="0.3">
      <c r="A86" s="2" t="s">
        <v>82</v>
      </c>
      <c r="B86">
        <v>82618</v>
      </c>
      <c r="C86">
        <v>-12100</v>
      </c>
      <c r="D86">
        <v>-3044</v>
      </c>
      <c r="E86">
        <v>-14988</v>
      </c>
      <c r="F86">
        <v>-7.2424999999999997</v>
      </c>
      <c r="G86">
        <v>-1.8220000000000001</v>
      </c>
      <c r="H86">
        <f>-8.9711 -207</f>
        <v>-215.97110000000001</v>
      </c>
      <c r="I86" s="12">
        <v>-192</v>
      </c>
      <c r="J86" s="12">
        <v>99</v>
      </c>
      <c r="K86" s="12">
        <v>42</v>
      </c>
      <c r="L86" s="12">
        <v>-2.9312999999999998</v>
      </c>
      <c r="M86" s="12">
        <v>1.5115000000000001</v>
      </c>
      <c r="N86" s="12">
        <v>0.64119999999999999</v>
      </c>
    </row>
    <row r="87" spans="1:14" ht="16.5" thickTop="1" thickBot="1" x14ac:dyDescent="0.3">
      <c r="A87" s="2" t="s">
        <v>83</v>
      </c>
      <c r="B87">
        <v>83626</v>
      </c>
      <c r="C87">
        <v>-11320</v>
      </c>
      <c r="D87">
        <v>-2860</v>
      </c>
      <c r="E87">
        <v>-15252</v>
      </c>
      <c r="F87">
        <v>-6.7755999999999998</v>
      </c>
      <c r="G87">
        <v>-1.7119</v>
      </c>
      <c r="H87">
        <f>-9.1291 -171</f>
        <v>-180.12909999999999</v>
      </c>
      <c r="I87" s="12">
        <v>-192</v>
      </c>
      <c r="J87" s="12">
        <v>111</v>
      </c>
      <c r="K87" s="12">
        <v>43</v>
      </c>
      <c r="L87" s="12">
        <v>-2.9312999999999998</v>
      </c>
      <c r="M87" s="12">
        <v>1.6947000000000001</v>
      </c>
      <c r="N87" s="12">
        <v>0.65649999999999997</v>
      </c>
    </row>
    <row r="88" spans="1:14" ht="16.5" thickTop="1" thickBot="1" x14ac:dyDescent="0.3">
      <c r="A88" s="2" t="s">
        <v>84</v>
      </c>
      <c r="B88">
        <v>84634</v>
      </c>
      <c r="C88">
        <v>-11560</v>
      </c>
      <c r="D88">
        <v>-2792</v>
      </c>
      <c r="E88">
        <v>-15132</v>
      </c>
      <c r="F88">
        <v>-6.9192</v>
      </c>
      <c r="G88">
        <v>-1.6712</v>
      </c>
      <c r="H88">
        <f>-9.0573 -178</f>
        <v>-187.0573</v>
      </c>
      <c r="I88" s="12">
        <v>-193</v>
      </c>
      <c r="J88" s="12">
        <v>103</v>
      </c>
      <c r="K88" s="12">
        <v>39</v>
      </c>
      <c r="L88" s="12">
        <v>-2.9466000000000001</v>
      </c>
      <c r="M88" s="12">
        <v>1.5725</v>
      </c>
      <c r="N88" s="12">
        <v>0.59540000000000004</v>
      </c>
    </row>
    <row r="89" spans="1:14" ht="16.5" thickTop="1" thickBot="1" x14ac:dyDescent="0.3">
      <c r="A89" s="2" t="s">
        <v>85</v>
      </c>
      <c r="B89">
        <v>85642</v>
      </c>
      <c r="C89">
        <v>-2852</v>
      </c>
      <c r="D89">
        <v>740</v>
      </c>
      <c r="E89">
        <v>-17644</v>
      </c>
      <c r="F89">
        <v>-1.7071000000000001</v>
      </c>
      <c r="G89">
        <v>0.44290000000000002</v>
      </c>
      <c r="H89">
        <v>-10.5608</v>
      </c>
      <c r="I89" s="12">
        <v>-197</v>
      </c>
      <c r="J89" s="12">
        <v>105</v>
      </c>
      <c r="K89" s="12">
        <v>31</v>
      </c>
      <c r="L89" s="12">
        <v>-3.0760000000000001</v>
      </c>
      <c r="M89" s="12">
        <v>1.6031</v>
      </c>
      <c r="N89" s="12">
        <v>0.4733</v>
      </c>
    </row>
    <row r="90" spans="1:14" ht="16.5" thickTop="1" thickBot="1" x14ac:dyDescent="0.3">
      <c r="A90" s="2" t="s">
        <v>86</v>
      </c>
      <c r="B90">
        <v>86650</v>
      </c>
      <c r="C90">
        <v>-4384</v>
      </c>
      <c r="D90">
        <v>60</v>
      </c>
      <c r="E90">
        <v>-17020</v>
      </c>
      <c r="F90">
        <v>-2.6240000000000001</v>
      </c>
      <c r="G90">
        <v>3.5900000000000001E-2</v>
      </c>
      <c r="H90">
        <v>-10.1873</v>
      </c>
      <c r="I90" s="12">
        <v>-189</v>
      </c>
      <c r="J90" s="12">
        <v>90</v>
      </c>
      <c r="K90" s="12">
        <v>41</v>
      </c>
      <c r="L90" s="12">
        <v>-2.8855</v>
      </c>
      <c r="M90" s="12">
        <v>1.3740000000000001</v>
      </c>
      <c r="N90" s="12">
        <v>0.626</v>
      </c>
    </row>
    <row r="91" spans="1:14" ht="16.5" thickTop="1" thickBot="1" x14ac:dyDescent="0.3">
      <c r="A91" s="2" t="s">
        <v>87</v>
      </c>
      <c r="B91">
        <v>87658</v>
      </c>
      <c r="C91">
        <v>-6936</v>
      </c>
      <c r="D91">
        <v>-780</v>
      </c>
      <c r="E91">
        <v>-17504</v>
      </c>
      <c r="F91">
        <v>-4.1515000000000004</v>
      </c>
      <c r="G91">
        <v>-0.46689999999999998</v>
      </c>
      <c r="H91">
        <v>-10.477</v>
      </c>
      <c r="I91" s="12">
        <v>-196</v>
      </c>
      <c r="J91" s="12">
        <v>115</v>
      </c>
      <c r="K91" s="12">
        <v>37</v>
      </c>
      <c r="L91" s="12">
        <v>-2.9923999999999999</v>
      </c>
      <c r="M91" s="12">
        <v>1.7557</v>
      </c>
      <c r="N91" s="12">
        <v>0.56489999999999996</v>
      </c>
    </row>
    <row r="92" spans="1:14" ht="16.5" thickTop="1" thickBot="1" x14ac:dyDescent="0.3">
      <c r="A92" s="2" t="s">
        <v>88</v>
      </c>
      <c r="B92">
        <v>88666</v>
      </c>
      <c r="C92">
        <v>-2080</v>
      </c>
      <c r="D92">
        <v>-2604</v>
      </c>
      <c r="E92">
        <v>-17868</v>
      </c>
      <c r="F92">
        <v>-1.2450000000000001</v>
      </c>
      <c r="G92">
        <v>-1.5586</v>
      </c>
      <c r="H92">
        <v>-10.694900000000001</v>
      </c>
      <c r="I92" s="12">
        <v>-192</v>
      </c>
      <c r="J92" s="12">
        <v>109</v>
      </c>
      <c r="K92" s="12">
        <v>44</v>
      </c>
      <c r="L92" s="12">
        <v>-2.9312999999999998</v>
      </c>
      <c r="M92" s="12">
        <v>1.6640999999999999</v>
      </c>
      <c r="N92" s="12">
        <v>0.67179999999999995</v>
      </c>
    </row>
    <row r="93" spans="1:14" ht="16.5" thickTop="1" thickBot="1" x14ac:dyDescent="0.3">
      <c r="A93" s="2" t="s">
        <v>89</v>
      </c>
      <c r="B93">
        <v>89674</v>
      </c>
      <c r="C93">
        <v>-5600</v>
      </c>
      <c r="D93">
        <v>-1396</v>
      </c>
      <c r="E93">
        <v>-17416</v>
      </c>
      <c r="F93">
        <v>-3.3519000000000001</v>
      </c>
      <c r="G93">
        <v>-0.83560000000000001</v>
      </c>
      <c r="H93">
        <v>-10.4244</v>
      </c>
      <c r="I93" s="12">
        <v>-189</v>
      </c>
      <c r="J93" s="12">
        <v>116</v>
      </c>
      <c r="K93" s="12">
        <v>33</v>
      </c>
      <c r="L93" s="12">
        <v>-2.8855</v>
      </c>
      <c r="M93" s="12">
        <v>1.7709999999999999</v>
      </c>
      <c r="N93" s="12">
        <v>0.50380000000000003</v>
      </c>
    </row>
    <row r="94" spans="1:14" ht="16.5" thickTop="1" thickBot="1" x14ac:dyDescent="0.3">
      <c r="A94" s="2" t="s">
        <v>90</v>
      </c>
      <c r="B94">
        <v>90682</v>
      </c>
      <c r="C94">
        <v>3468</v>
      </c>
      <c r="D94">
        <v>2676</v>
      </c>
      <c r="E94">
        <v>-20412</v>
      </c>
      <c r="F94">
        <v>2.0758000000000001</v>
      </c>
      <c r="G94">
        <v>1.6016999999999999</v>
      </c>
      <c r="H94">
        <v>-12.217599999999999</v>
      </c>
      <c r="I94" s="12">
        <v>-195</v>
      </c>
      <c r="J94" s="12">
        <v>112</v>
      </c>
      <c r="K94" s="12">
        <v>44</v>
      </c>
      <c r="L94" s="12">
        <v>-2.9771000000000001</v>
      </c>
      <c r="M94" s="12">
        <v>1.7099</v>
      </c>
      <c r="N94" s="12">
        <v>0.67179999999999995</v>
      </c>
    </row>
    <row r="95" spans="1:14" ht="16.5" thickTop="1" thickBot="1" x14ac:dyDescent="0.3">
      <c r="A95" s="2" t="s">
        <v>91</v>
      </c>
      <c r="B95">
        <v>91689</v>
      </c>
      <c r="C95">
        <v>-8048</v>
      </c>
      <c r="D95">
        <v>-1376</v>
      </c>
      <c r="E95">
        <v>-16124</v>
      </c>
      <c r="F95">
        <v>-4.8170999999999999</v>
      </c>
      <c r="G95">
        <v>-0.8236</v>
      </c>
      <c r="H95">
        <f>-9.651 -126</f>
        <v>-135.65100000000001</v>
      </c>
      <c r="I95" s="12">
        <v>-188</v>
      </c>
      <c r="J95" s="12">
        <v>100</v>
      </c>
      <c r="K95" s="12">
        <v>39</v>
      </c>
      <c r="L95" s="12">
        <v>-2.8702000000000001</v>
      </c>
      <c r="M95" s="12">
        <v>1.5266999999999999</v>
      </c>
      <c r="N95" s="12">
        <v>0.59540000000000004</v>
      </c>
    </row>
    <row r="96" spans="1:14" ht="16.5" thickTop="1" thickBot="1" x14ac:dyDescent="0.3">
      <c r="A96" s="2" t="s">
        <v>92</v>
      </c>
      <c r="B96">
        <v>92697</v>
      </c>
      <c r="C96">
        <v>-9804</v>
      </c>
      <c r="D96">
        <v>-2132</v>
      </c>
      <c r="E96">
        <v>-15476</v>
      </c>
      <c r="F96">
        <v>-5.8681999999999999</v>
      </c>
      <c r="G96">
        <v>-1.2761</v>
      </c>
      <c r="H96">
        <f>-9.2632 -146</f>
        <v>-155.26320000000001</v>
      </c>
      <c r="I96" s="12">
        <v>-197</v>
      </c>
      <c r="J96" s="12">
        <v>110</v>
      </c>
      <c r="K96" s="12">
        <v>38</v>
      </c>
      <c r="L96" s="12">
        <v>-3.0760000000000001</v>
      </c>
      <c r="M96" s="12">
        <v>1.6794</v>
      </c>
      <c r="N96" s="12">
        <v>0.58020000000000005</v>
      </c>
    </row>
    <row r="97" spans="1:14" ht="16.5" thickTop="1" thickBot="1" x14ac:dyDescent="0.3">
      <c r="A97" s="2" t="s">
        <v>93</v>
      </c>
      <c r="B97">
        <v>93705</v>
      </c>
      <c r="C97">
        <v>-4184</v>
      </c>
      <c r="D97">
        <v>240</v>
      </c>
      <c r="E97">
        <v>-17264</v>
      </c>
      <c r="F97">
        <v>-2.5043000000000002</v>
      </c>
      <c r="G97">
        <v>0.14369999999999999</v>
      </c>
      <c r="H97">
        <v>-10.333399999999999</v>
      </c>
      <c r="I97" s="12">
        <v>-198</v>
      </c>
      <c r="J97" s="12">
        <v>100</v>
      </c>
      <c r="K97" s="12">
        <v>38</v>
      </c>
      <c r="L97" s="12">
        <v>-3.0228999999999999</v>
      </c>
      <c r="M97" s="12">
        <v>1.5266999999999999</v>
      </c>
      <c r="N97" s="12">
        <v>0.58020000000000005</v>
      </c>
    </row>
    <row r="98" spans="1:14" ht="16.5" thickTop="1" thickBot="1" x14ac:dyDescent="0.3">
      <c r="A98" s="2" t="s">
        <v>94</v>
      </c>
      <c r="B98">
        <v>94713</v>
      </c>
      <c r="C98">
        <v>-12148</v>
      </c>
      <c r="D98">
        <v>-3172</v>
      </c>
      <c r="E98">
        <v>-15068</v>
      </c>
      <c r="F98">
        <v>-7.2712000000000003</v>
      </c>
      <c r="G98">
        <v>-1.8986000000000001</v>
      </c>
      <c r="H98">
        <f>-9.019 -256</f>
        <v>-265.01900000000001</v>
      </c>
      <c r="I98" s="12">
        <v>-191</v>
      </c>
      <c r="J98" s="12">
        <v>103</v>
      </c>
      <c r="K98" s="12">
        <v>48</v>
      </c>
      <c r="L98" s="12">
        <v>-2.9159999999999999</v>
      </c>
      <c r="M98" s="12">
        <v>1.5725</v>
      </c>
      <c r="N98" s="12">
        <v>0.73280000000000001</v>
      </c>
    </row>
    <row r="99" spans="1:14" ht="16.5" thickTop="1" thickBot="1" x14ac:dyDescent="0.3">
      <c r="A99" s="2" t="s">
        <v>95</v>
      </c>
      <c r="B99">
        <v>95721</v>
      </c>
      <c r="C99">
        <v>-11136</v>
      </c>
      <c r="D99">
        <v>-2520</v>
      </c>
      <c r="E99">
        <v>-15352</v>
      </c>
      <c r="F99">
        <v>-6.6654999999999998</v>
      </c>
      <c r="G99">
        <v>-1.5083</v>
      </c>
      <c r="H99">
        <f>-9.1889 -177</f>
        <v>-186.18889999999999</v>
      </c>
      <c r="I99" s="12">
        <v>-195</v>
      </c>
      <c r="J99" s="12">
        <v>103</v>
      </c>
      <c r="K99" s="12">
        <v>49</v>
      </c>
      <c r="L99" s="12">
        <v>-2.9771000000000001</v>
      </c>
      <c r="M99" s="12">
        <v>1.5725</v>
      </c>
      <c r="N99" s="12">
        <v>0.74809999999999999</v>
      </c>
    </row>
    <row r="100" spans="1:14" ht="16.5" thickTop="1" thickBot="1" x14ac:dyDescent="0.3">
      <c r="A100" s="2" t="s">
        <v>96</v>
      </c>
      <c r="B100">
        <v>96729</v>
      </c>
      <c r="C100">
        <v>-2924</v>
      </c>
      <c r="D100">
        <v>696</v>
      </c>
      <c r="E100">
        <v>-17800</v>
      </c>
      <c r="F100">
        <v>-1.7502</v>
      </c>
      <c r="G100">
        <v>0.41660000000000003</v>
      </c>
      <c r="H100">
        <v>-10.654199999999999</v>
      </c>
      <c r="I100" s="12">
        <v>-196</v>
      </c>
      <c r="J100" s="12">
        <v>110</v>
      </c>
      <c r="K100" s="12">
        <v>42</v>
      </c>
      <c r="L100" s="12">
        <v>-2.9923999999999999</v>
      </c>
      <c r="M100" s="12">
        <v>1.6794</v>
      </c>
      <c r="N100" s="12">
        <v>0.64119999999999999</v>
      </c>
    </row>
    <row r="101" spans="1:14" ht="16.5" thickTop="1" thickBot="1" x14ac:dyDescent="0.3">
      <c r="A101" s="2" t="s">
        <v>97</v>
      </c>
      <c r="B101">
        <v>97736</v>
      </c>
      <c r="C101">
        <v>-5136</v>
      </c>
      <c r="D101">
        <v>-892</v>
      </c>
      <c r="E101">
        <v>-18008</v>
      </c>
      <c r="F101">
        <v>-3.0741999999999998</v>
      </c>
      <c r="G101">
        <v>-0.53390000000000004</v>
      </c>
      <c r="H101">
        <v>-10.778700000000001</v>
      </c>
      <c r="I101" s="12">
        <v>-198</v>
      </c>
      <c r="J101" s="12">
        <v>110</v>
      </c>
      <c r="K101" s="12">
        <v>41</v>
      </c>
      <c r="L101" s="12">
        <v>-3.0228999999999999</v>
      </c>
      <c r="M101" s="12">
        <v>1.6794</v>
      </c>
      <c r="N101" s="12">
        <v>0.626</v>
      </c>
    </row>
    <row r="102" spans="1:14" ht="16.5" thickTop="1" thickBot="1" x14ac:dyDescent="0.3">
      <c r="A102" s="2" t="s">
        <v>98</v>
      </c>
      <c r="B102">
        <v>98744</v>
      </c>
      <c r="C102">
        <v>-2760</v>
      </c>
      <c r="D102">
        <v>180</v>
      </c>
      <c r="E102">
        <v>-18824</v>
      </c>
      <c r="F102">
        <v>-1.6519999999999999</v>
      </c>
      <c r="G102">
        <v>0.1077</v>
      </c>
      <c r="H102">
        <v>-11.267099999999999</v>
      </c>
      <c r="I102" s="12">
        <v>-196</v>
      </c>
      <c r="J102" s="12">
        <v>98</v>
      </c>
      <c r="K102" s="12">
        <v>42</v>
      </c>
      <c r="L102" s="12">
        <v>-2.9923999999999999</v>
      </c>
      <c r="M102" s="12">
        <v>1.4962</v>
      </c>
      <c r="N102" s="12">
        <v>0.64119999999999999</v>
      </c>
    </row>
    <row r="103" spans="1:14" ht="16.5" thickTop="1" thickBot="1" x14ac:dyDescent="0.3">
      <c r="A103" s="2" t="s">
        <v>99</v>
      </c>
      <c r="B103">
        <v>99751</v>
      </c>
      <c r="C103">
        <v>-10796</v>
      </c>
      <c r="D103">
        <v>-2000</v>
      </c>
      <c r="E103">
        <v>-15976</v>
      </c>
      <c r="F103">
        <v>-6.4619999999999997</v>
      </c>
      <c r="G103">
        <v>-1.1971000000000001</v>
      </c>
      <c r="H103">
        <f>-9.5624 -290</f>
        <v>-299.56240000000003</v>
      </c>
      <c r="I103" s="12">
        <v>-200</v>
      </c>
      <c r="J103" s="12">
        <v>94</v>
      </c>
      <c r="K103" s="12">
        <v>34</v>
      </c>
      <c r="L103" s="12">
        <v>-3.0533999999999999</v>
      </c>
      <c r="M103" s="12">
        <v>1.4351</v>
      </c>
      <c r="N103" s="12">
        <v>0.51910000000000001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-12468</v>
      </c>
      <c r="D105" s="5">
        <f t="shared" si="0"/>
        <v>-3272</v>
      </c>
      <c r="E105" s="5">
        <f t="shared" si="0"/>
        <v>-20664</v>
      </c>
      <c r="F105" s="5">
        <f t="shared" si="0"/>
        <v>-7.4626999999999999</v>
      </c>
      <c r="G105" s="5">
        <f t="shared" si="0"/>
        <v>-1.9584999999999999</v>
      </c>
      <c r="H105" s="5">
        <f t="shared" si="0"/>
        <v>-299.56240000000003</v>
      </c>
      <c r="I105" s="5">
        <f t="shared" si="0"/>
        <v>-206</v>
      </c>
      <c r="J105" s="5">
        <f t="shared" si="0"/>
        <v>89</v>
      </c>
      <c r="K105" s="5">
        <f t="shared" si="0"/>
        <v>21</v>
      </c>
      <c r="L105" s="5">
        <f t="shared" si="0"/>
        <v>-3.145</v>
      </c>
      <c r="M105" s="5">
        <f t="shared" si="0"/>
        <v>1.3588</v>
      </c>
      <c r="N105" s="5">
        <f t="shared" si="0"/>
        <v>0.3206</v>
      </c>
    </row>
    <row r="106" spans="1:14" ht="16.5" thickTop="1" thickBot="1" x14ac:dyDescent="0.3">
      <c r="A106" s="6" t="s">
        <v>117</v>
      </c>
      <c r="B106" s="5">
        <f t="shared" ref="B106:N106" si="1">MAX(B4:B103)</f>
        <v>99751</v>
      </c>
      <c r="C106" s="5">
        <f t="shared" si="1"/>
        <v>4032</v>
      </c>
      <c r="D106" s="5">
        <f t="shared" si="1"/>
        <v>2908</v>
      </c>
      <c r="E106" s="5">
        <f t="shared" si="1"/>
        <v>-14756</v>
      </c>
      <c r="F106" s="5">
        <f t="shared" si="1"/>
        <v>2.4134000000000002</v>
      </c>
      <c r="G106" s="5">
        <f t="shared" si="1"/>
        <v>1.7405999999999999</v>
      </c>
      <c r="H106" s="5">
        <f t="shared" si="1"/>
        <v>-10.058</v>
      </c>
      <c r="I106" s="5">
        <f t="shared" si="1"/>
        <v>-182</v>
      </c>
      <c r="J106" s="5">
        <f t="shared" si="1"/>
        <v>122</v>
      </c>
      <c r="K106" s="5">
        <f t="shared" si="1"/>
        <v>52</v>
      </c>
      <c r="L106" s="5">
        <f t="shared" si="1"/>
        <v>-2.7786</v>
      </c>
      <c r="M106" s="5">
        <f t="shared" si="1"/>
        <v>1.8626</v>
      </c>
      <c r="N106" s="5">
        <f t="shared" si="1"/>
        <v>0.79390000000000005</v>
      </c>
    </row>
    <row r="107" spans="1:14" ht="16.5" thickTop="1" thickBot="1" x14ac:dyDescent="0.3">
      <c r="A107" s="6" t="s">
        <v>118</v>
      </c>
      <c r="B107" s="5">
        <f t="shared" ref="B107:N107" si="2">B106-B105</f>
        <v>99751</v>
      </c>
      <c r="C107" s="5">
        <f t="shared" si="2"/>
        <v>16500</v>
      </c>
      <c r="D107" s="5">
        <f t="shared" si="2"/>
        <v>6180</v>
      </c>
      <c r="E107" s="5">
        <f t="shared" si="2"/>
        <v>5908</v>
      </c>
      <c r="F107" s="5">
        <f t="shared" si="2"/>
        <v>9.876100000000001</v>
      </c>
      <c r="G107" s="5">
        <f t="shared" si="2"/>
        <v>3.6990999999999996</v>
      </c>
      <c r="H107" s="5">
        <f t="shared" si="2"/>
        <v>289.50440000000003</v>
      </c>
      <c r="I107" s="5">
        <f t="shared" si="2"/>
        <v>24</v>
      </c>
      <c r="J107" s="5">
        <f t="shared" si="2"/>
        <v>33</v>
      </c>
      <c r="K107" s="5">
        <f t="shared" si="2"/>
        <v>31</v>
      </c>
      <c r="L107" s="5">
        <f t="shared" si="2"/>
        <v>0.36640000000000006</v>
      </c>
      <c r="M107" s="5">
        <f t="shared" si="2"/>
        <v>0.50380000000000003</v>
      </c>
      <c r="N107" s="5">
        <f t="shared" si="2"/>
        <v>0.47330000000000005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res_1ms_vibrate</vt:lpstr>
      <vt:lpstr>res_10ms_vibrate</vt:lpstr>
      <vt:lpstr>res_100ms_vibrate</vt:lpstr>
      <vt:lpstr>res_1000ms_vibrate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2023-04-13T12:55:08Z</dcterms:created>
  <dcterms:modified xsi:type="dcterms:W3CDTF">2023-04-18T13:35:26Z</dcterms:modified>
</cp:coreProperties>
</file>